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ЭтаКнига" defaultThemeVersion="124226"/>
  <bookViews>
    <workbookView xWindow="0" yWindow="480" windowWidth="20730" windowHeight="11280" tabRatio="566" activeTab="4"/>
  </bookViews>
  <sheets>
    <sheet name="ФОИВ" sheetId="3" r:id="rId1"/>
    <sheet name="РОИВ" sheetId="2" r:id="rId2"/>
    <sheet name="ОМСУ" sheetId="16" r:id="rId3"/>
    <sheet name="Иные услуги - МФЦ" sheetId="4" r:id="rId4"/>
    <sheet name="Услуги иных организаций" sheetId="18" r:id="rId5"/>
    <sheet name="БАНКРОТСТВО" sheetId="17" r:id="rId6"/>
    <sheet name="Иные - другие орг." sheetId="5" r:id="rId7"/>
  </sheets>
  <definedNames>
    <definedName name="_xlnm._FilterDatabase" localSheetId="2" hidden="1">ОМСУ!$D$10:$D$420</definedName>
    <definedName name="_xlnm._FilterDatabase" localSheetId="1" hidden="1">РОИВ!$B$10:$J$1044</definedName>
    <definedName name="_xlnm._FilterDatabase" localSheetId="0" hidden="1">ФОИВ!$B$4:$F$4</definedName>
    <definedName name="GASU">#REF!</definedName>
    <definedName name="MFC">#REF!</definedName>
    <definedName name="MO">#REF!</definedName>
    <definedName name="Z_9D1D14F5_8C2B_4583_83B3_9F89558F07EC_.wvu.FilterData" localSheetId="2" hidden="1">ОМСУ!$A$5:$J$239</definedName>
    <definedName name="Z_9D1D14F5_8C2B_4583_83B3_9F89558F07EC_.wvu.FilterData" localSheetId="1" hidden="1">РОИВ!$B$3:$F$576</definedName>
    <definedName name="Z_9D1D14F5_8C2B_4583_83B3_9F89558F07EC_.wvu.FilterData" localSheetId="0" hidden="1">ФОИВ!$B$4:$F$4</definedName>
    <definedName name="Z_9D1D14F5_8C2B_4583_83B3_9F89558F07EC_.wvu.PrintArea" localSheetId="2" hidden="1">ОМСУ!$A$1:$J$239</definedName>
    <definedName name="Z_9D1D14F5_8C2B_4583_83B3_9F89558F07EC_.wvu.PrintArea" localSheetId="1" hidden="1">РОИВ!$A$1:$J$819</definedName>
    <definedName name="Z_9D1D14F5_8C2B_4583_83B3_9F89558F07EC_.wvu.PrintArea" localSheetId="0" hidden="1">ФОИВ!$A$1:$J$307</definedName>
    <definedName name="_xlnm.Print_Area" localSheetId="2">ОМСУ!$A$1:$J$239</definedName>
    <definedName name="_xlnm.Print_Area" localSheetId="1">РОИВ!$A$1:$K$1046</definedName>
    <definedName name="_xlnm.Print_Area" localSheetId="0">ФОИВ!$A$1:$AZ$398</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workbook>
</file>

<file path=xl/calcChain.xml><?xml version="1.0" encoding="utf-8"?>
<calcChain xmlns="http://schemas.openxmlformats.org/spreadsheetml/2006/main">
  <c r="AM53" i="18" l="1"/>
  <c r="AL53" i="18"/>
  <c r="AK53" i="18"/>
  <c r="AM52" i="18"/>
  <c r="AL52" i="18"/>
  <c r="AK52" i="18"/>
  <c r="AM49" i="18"/>
  <c r="AL49" i="18"/>
  <c r="AK49" i="18"/>
  <c r="AM48" i="18"/>
  <c r="AL48" i="18"/>
  <c r="AK48" i="18"/>
  <c r="AM47" i="18"/>
  <c r="AL47" i="18"/>
  <c r="AK47" i="18"/>
  <c r="AM46" i="18"/>
  <c r="AL46" i="18"/>
  <c r="AK46" i="18"/>
  <c r="AM14" i="18"/>
  <c r="AL14" i="18"/>
  <c r="AK14" i="18"/>
  <c r="AM13" i="18"/>
  <c r="AL13" i="18"/>
  <c r="AK13" i="18"/>
  <c r="AM12" i="18"/>
  <c r="AL12" i="18"/>
  <c r="AK12" i="18"/>
  <c r="AU8" i="16" l="1"/>
  <c r="AY7" i="16"/>
  <c r="AW9" i="16"/>
  <c r="AV9" i="16"/>
  <c r="AU9" i="16"/>
  <c r="AW8" i="16"/>
  <c r="AV8" i="16"/>
  <c r="AW7" i="16"/>
  <c r="AV7" i="16"/>
  <c r="AU7" i="16"/>
  <c r="AW6" i="16"/>
  <c r="AV6" i="16"/>
  <c r="AU6" i="16"/>
  <c r="AW5" i="16"/>
  <c r="AV5" i="16"/>
  <c r="AU5" i="16"/>
  <c r="AN53" i="18" l="1"/>
  <c r="AN52" i="18"/>
  <c r="AN49" i="18"/>
  <c r="AN48" i="18"/>
  <c r="AN47" i="18"/>
  <c r="AN46" i="18"/>
  <c r="AN14" i="18"/>
  <c r="AN13" i="18"/>
  <c r="AN12" i="18"/>
  <c r="AX8" i="16" l="1"/>
  <c r="D58" i="4" l="1"/>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AW58" i="4"/>
  <c r="AW57" i="4"/>
  <c r="AW56" i="4"/>
  <c r="AW55" i="4"/>
  <c r="AW54" i="4"/>
  <c r="AW53" i="4"/>
  <c r="AW52" i="4"/>
  <c r="AW51" i="4"/>
  <c r="AW50" i="4"/>
  <c r="AW49" i="4"/>
  <c r="AW48" i="4"/>
  <c r="AW47" i="4"/>
  <c r="AW46" i="4"/>
  <c r="AW45" i="4"/>
  <c r="AW44" i="4"/>
  <c r="AW43" i="4"/>
  <c r="AW42" i="4"/>
  <c r="AW41" i="4"/>
  <c r="AW40" i="4"/>
  <c r="AW39" i="4"/>
  <c r="AW38" i="4"/>
  <c r="AW37" i="4"/>
  <c r="AW36" i="4"/>
  <c r="AW35" i="4"/>
  <c r="AW34" i="4"/>
  <c r="AW33" i="4"/>
  <c r="AW32" i="4"/>
  <c r="AW31" i="4"/>
  <c r="AW30" i="4"/>
  <c r="AW29" i="4"/>
  <c r="AW28" i="4"/>
  <c r="AW27" i="4"/>
  <c r="AW26" i="4"/>
  <c r="AW25" i="4"/>
  <c r="AW24" i="4"/>
  <c r="AW23" i="4"/>
  <c r="AW22" i="4"/>
  <c r="AW21" i="4"/>
  <c r="AW20" i="4"/>
  <c r="AW19" i="4"/>
  <c r="AW18" i="4"/>
  <c r="AW17" i="4"/>
  <c r="AW16" i="4"/>
  <c r="AW15" i="4"/>
  <c r="AW14" i="4"/>
  <c r="AW13" i="4"/>
  <c r="AW12" i="4"/>
  <c r="AW11" i="4"/>
  <c r="AW10" i="4"/>
  <c r="AW9" i="4"/>
  <c r="AW8" i="4"/>
  <c r="AW7" i="4"/>
  <c r="AW6" i="4"/>
  <c r="F53" i="18" l="1"/>
  <c r="F52" i="18"/>
  <c r="F51" i="18"/>
  <c r="F50" i="18"/>
  <c r="F8" i="18"/>
  <c r="AY53" i="18"/>
  <c r="AY52" i="18"/>
  <c r="AY51" i="18"/>
  <c r="AY50" i="18"/>
  <c r="AY49" i="18"/>
  <c r="AY48" i="18"/>
  <c r="AY47" i="18"/>
  <c r="AY46" i="18"/>
  <c r="AY45" i="18"/>
  <c r="AY44" i="18"/>
  <c r="AY43" i="18"/>
  <c r="AY42" i="18"/>
  <c r="AY41" i="18"/>
  <c r="AY40" i="18"/>
  <c r="AY39" i="18"/>
  <c r="AY38" i="18"/>
  <c r="AY37" i="18"/>
  <c r="AY36" i="18"/>
  <c r="AY35" i="18"/>
  <c r="AY34" i="18"/>
  <c r="AY33" i="18"/>
  <c r="AY32" i="18"/>
  <c r="AY31" i="18"/>
  <c r="AY30" i="18"/>
  <c r="AY29" i="18"/>
  <c r="AY28" i="18"/>
  <c r="AY27" i="18"/>
  <c r="AY26" i="18"/>
  <c r="AY25" i="18"/>
  <c r="AY24" i="18"/>
  <c r="AY23" i="18"/>
  <c r="AY22" i="18"/>
  <c r="AY21" i="18"/>
  <c r="AY20" i="18"/>
  <c r="AY19" i="18"/>
  <c r="AY18" i="18"/>
  <c r="AY17" i="18"/>
  <c r="AY16" i="18"/>
  <c r="AY15" i="18"/>
  <c r="AY14" i="18"/>
  <c r="AY13" i="18"/>
  <c r="AY12" i="18"/>
  <c r="AY11" i="18"/>
  <c r="AY10" i="18"/>
  <c r="AY9" i="18"/>
  <c r="F8" i="2"/>
  <c r="F10" i="2"/>
  <c r="AY420" i="16"/>
  <c r="AY419" i="16"/>
  <c r="AY418" i="16"/>
  <c r="AY417" i="16"/>
  <c r="AY416" i="16"/>
  <c r="F416" i="16" s="1"/>
  <c r="AY415" i="16"/>
  <c r="F415" i="16" s="1"/>
  <c r="AY414" i="16"/>
  <c r="F414" i="16" s="1"/>
  <c r="AY413" i="16"/>
  <c r="F413" i="16" s="1"/>
  <c r="AY412" i="16"/>
  <c r="F412" i="16" s="1"/>
  <c r="AY411" i="16"/>
  <c r="AY410" i="16"/>
  <c r="F410" i="16" s="1"/>
  <c r="AY409" i="16"/>
  <c r="F409" i="16" s="1"/>
  <c r="AY408" i="16"/>
  <c r="F408" i="16" s="1"/>
  <c r="AY407" i="16"/>
  <c r="AY406" i="16"/>
  <c r="F406" i="16" s="1"/>
  <c r="AY405" i="16"/>
  <c r="F405" i="16" s="1"/>
  <c r="AY404" i="16"/>
  <c r="F404" i="16" s="1"/>
  <c r="AY403" i="16"/>
  <c r="AY402" i="16"/>
  <c r="AY401" i="16"/>
  <c r="F401" i="16" s="1"/>
  <c r="AY400" i="16"/>
  <c r="F400" i="16" s="1"/>
  <c r="AY399" i="16"/>
  <c r="F399" i="16" s="1"/>
  <c r="AY398" i="16"/>
  <c r="F398" i="16" s="1"/>
  <c r="AY397" i="16"/>
  <c r="F397" i="16" s="1"/>
  <c r="AY396" i="16"/>
  <c r="F396" i="16" s="1"/>
  <c r="AY395" i="16"/>
  <c r="AY394" i="16"/>
  <c r="F394" i="16" s="1"/>
  <c r="AY393" i="16"/>
  <c r="F393" i="16" s="1"/>
  <c r="AY392" i="16"/>
  <c r="F392" i="16" s="1"/>
  <c r="AY391" i="16"/>
  <c r="F391" i="16" s="1"/>
  <c r="AY390" i="16"/>
  <c r="F390" i="16" s="1"/>
  <c r="AY389" i="16"/>
  <c r="F389" i="16" s="1"/>
  <c r="AY388" i="16"/>
  <c r="F388" i="16" s="1"/>
  <c r="AY387" i="16"/>
  <c r="AY386" i="16"/>
  <c r="F386" i="16" s="1"/>
  <c r="AY385" i="16"/>
  <c r="F385" i="16" s="1"/>
  <c r="AY384" i="16"/>
  <c r="F384" i="16" s="1"/>
  <c r="AY383" i="16"/>
  <c r="F383" i="16" s="1"/>
  <c r="AY382" i="16"/>
  <c r="F382" i="16" s="1"/>
  <c r="AY381" i="16"/>
  <c r="F381" i="16" s="1"/>
  <c r="AY380" i="16"/>
  <c r="F380" i="16" s="1"/>
  <c r="AY379" i="16"/>
  <c r="AY378" i="16"/>
  <c r="F378" i="16" s="1"/>
  <c r="AY377" i="16"/>
  <c r="F377" i="16" s="1"/>
  <c r="AY376" i="16"/>
  <c r="F376" i="16" s="1"/>
  <c r="AY375" i="16"/>
  <c r="AY374" i="16"/>
  <c r="AY373" i="16"/>
  <c r="F373" i="16" s="1"/>
  <c r="AY372" i="16"/>
  <c r="F372" i="16" s="1"/>
  <c r="AY371" i="16"/>
  <c r="F371" i="16" s="1"/>
  <c r="AY370" i="16"/>
  <c r="F370" i="16" s="1"/>
  <c r="AY369" i="16"/>
  <c r="F369" i="16" s="1"/>
  <c r="AY368" i="16"/>
  <c r="F368" i="16" s="1"/>
  <c r="AY367" i="16"/>
  <c r="F367" i="16" s="1"/>
  <c r="AY366" i="16"/>
  <c r="F366" i="16" s="1"/>
  <c r="AY365" i="16"/>
  <c r="AY364" i="16"/>
  <c r="F364" i="16" s="1"/>
  <c r="AY363" i="16"/>
  <c r="F363" i="16" s="1"/>
  <c r="AY362" i="16"/>
  <c r="F362" i="16" s="1"/>
  <c r="AY361" i="16"/>
  <c r="F361" i="16" s="1"/>
  <c r="AY360" i="16"/>
  <c r="F360" i="16" s="1"/>
  <c r="AY359" i="16"/>
  <c r="AY358" i="16"/>
  <c r="AY357" i="16"/>
  <c r="F357" i="16" s="1"/>
  <c r="AY356" i="16"/>
  <c r="F356" i="16" s="1"/>
  <c r="AY355" i="16"/>
  <c r="AY354" i="16"/>
  <c r="AY353" i="16"/>
  <c r="F353" i="16" s="1"/>
  <c r="AY352" i="16"/>
  <c r="F352" i="16" s="1"/>
  <c r="AY351" i="16"/>
  <c r="F351" i="16" s="1"/>
  <c r="AY350" i="16"/>
  <c r="F350" i="16" s="1"/>
  <c r="AY349" i="16"/>
  <c r="F349" i="16" s="1"/>
  <c r="AY348" i="16"/>
  <c r="F348" i="16" s="1"/>
  <c r="AY347" i="16"/>
  <c r="AY346" i="16"/>
  <c r="F346" i="16" s="1"/>
  <c r="AY345" i="16"/>
  <c r="F345" i="16" s="1"/>
  <c r="AY344" i="16"/>
  <c r="F344" i="16" s="1"/>
  <c r="AY343" i="16"/>
  <c r="AY342" i="16"/>
  <c r="F342" i="16" s="1"/>
  <c r="AY341" i="16"/>
  <c r="F341" i="16" s="1"/>
  <c r="AY340" i="16"/>
  <c r="F340" i="16" s="1"/>
  <c r="AY339" i="16"/>
  <c r="AY338" i="16"/>
  <c r="AY337" i="16"/>
  <c r="F337" i="16" s="1"/>
  <c r="AY336" i="16"/>
  <c r="F336" i="16" s="1"/>
  <c r="AY335" i="16"/>
  <c r="F335" i="16" s="1"/>
  <c r="AY334" i="16"/>
  <c r="F334" i="16" s="1"/>
  <c r="AY333" i="16"/>
  <c r="F333" i="16" s="1"/>
  <c r="AY332" i="16"/>
  <c r="F332" i="16" s="1"/>
  <c r="AY331" i="16"/>
  <c r="AY330" i="16"/>
  <c r="F330" i="16" s="1"/>
  <c r="AY329" i="16"/>
  <c r="F329" i="16" s="1"/>
  <c r="AY328" i="16"/>
  <c r="F328" i="16" s="1"/>
  <c r="AY327" i="16"/>
  <c r="F327" i="16" s="1"/>
  <c r="AY326" i="16"/>
  <c r="F326" i="16" s="1"/>
  <c r="AY325" i="16"/>
  <c r="F325" i="16" s="1"/>
  <c r="AY324" i="16"/>
  <c r="F324" i="16" s="1"/>
  <c r="AY323" i="16"/>
  <c r="AY322" i="16"/>
  <c r="F322" i="16" s="1"/>
  <c r="AY321" i="16"/>
  <c r="F321" i="16" s="1"/>
  <c r="AY320" i="16"/>
  <c r="F320" i="16" s="1"/>
  <c r="AY319" i="16"/>
  <c r="F319" i="16" s="1"/>
  <c r="AY318" i="16"/>
  <c r="F318" i="16" s="1"/>
  <c r="AY317" i="16"/>
  <c r="F317" i="16" s="1"/>
  <c r="AY316" i="16"/>
  <c r="F316" i="16" s="1"/>
  <c r="AY315" i="16"/>
  <c r="AY314" i="16"/>
  <c r="F314" i="16" s="1"/>
  <c r="AY313" i="16"/>
  <c r="F313" i="16" s="1"/>
  <c r="AY312" i="16"/>
  <c r="F312" i="16" s="1"/>
  <c r="AY311" i="16"/>
  <c r="AY310" i="16"/>
  <c r="AY309" i="16"/>
  <c r="AY308" i="16"/>
  <c r="F308" i="16" s="1"/>
  <c r="AY307" i="16"/>
  <c r="F307" i="16" s="1"/>
  <c r="AY306" i="16"/>
  <c r="F306" i="16" s="1"/>
  <c r="AY305" i="16"/>
  <c r="F305" i="16" s="1"/>
  <c r="AY304" i="16"/>
  <c r="F304" i="16" s="1"/>
  <c r="AY303" i="16"/>
  <c r="F303" i="16" s="1"/>
  <c r="AY302" i="16"/>
  <c r="F302" i="16" s="1"/>
  <c r="AY301" i="16"/>
  <c r="F301" i="16" s="1"/>
  <c r="AY300" i="16"/>
  <c r="F300" i="16" s="1"/>
  <c r="AY299" i="16"/>
  <c r="F299" i="16" s="1"/>
  <c r="AY298" i="16"/>
  <c r="F298" i="16" s="1"/>
  <c r="AY297" i="16"/>
  <c r="F297" i="16" s="1"/>
  <c r="AY296" i="16"/>
  <c r="F296" i="16" s="1"/>
  <c r="AY295" i="16"/>
  <c r="AY294" i="16"/>
  <c r="AY293" i="16"/>
  <c r="F293" i="16" s="1"/>
  <c r="AY292" i="16"/>
  <c r="F292" i="16" s="1"/>
  <c r="AY291" i="16"/>
  <c r="AY290" i="16"/>
  <c r="AY289" i="16"/>
  <c r="F289" i="16" s="1"/>
  <c r="AY288" i="16"/>
  <c r="F288" i="16" s="1"/>
  <c r="AY287" i="16"/>
  <c r="F287" i="16" s="1"/>
  <c r="AY286" i="16"/>
  <c r="F286" i="16" s="1"/>
  <c r="AY285" i="16"/>
  <c r="F285" i="16" s="1"/>
  <c r="AY284" i="16"/>
  <c r="F284" i="16" s="1"/>
  <c r="AY283" i="16"/>
  <c r="AY282" i="16"/>
  <c r="F282" i="16" s="1"/>
  <c r="AY281" i="16"/>
  <c r="F281" i="16" s="1"/>
  <c r="AY280" i="16"/>
  <c r="F280" i="16" s="1"/>
  <c r="AY279" i="16"/>
  <c r="AY278" i="16"/>
  <c r="F278" i="16" s="1"/>
  <c r="AY277" i="16"/>
  <c r="F277" i="16" s="1"/>
  <c r="AY276" i="16"/>
  <c r="F276" i="16" s="1"/>
  <c r="AY275" i="16"/>
  <c r="AY274" i="16"/>
  <c r="AY273" i="16"/>
  <c r="F273" i="16" s="1"/>
  <c r="AY272" i="16"/>
  <c r="F272" i="16" s="1"/>
  <c r="AY271" i="16"/>
  <c r="F271" i="16" s="1"/>
  <c r="AY270" i="16"/>
  <c r="F270" i="16" s="1"/>
  <c r="AY269" i="16"/>
  <c r="F269" i="16" s="1"/>
  <c r="AY268" i="16"/>
  <c r="F268" i="16" s="1"/>
  <c r="AY267" i="16"/>
  <c r="AY266" i="16"/>
  <c r="F266" i="16" s="1"/>
  <c r="AY265" i="16"/>
  <c r="AY264" i="16"/>
  <c r="F264" i="16" s="1"/>
  <c r="AY263" i="16"/>
  <c r="F263" i="16" s="1"/>
  <c r="AY262" i="16"/>
  <c r="F262" i="16" s="1"/>
  <c r="AY261" i="16"/>
  <c r="F261" i="16" s="1"/>
  <c r="AY260" i="16"/>
  <c r="F260" i="16" s="1"/>
  <c r="AY259" i="16"/>
  <c r="AY258" i="16"/>
  <c r="F258" i="16" s="1"/>
  <c r="AY257" i="16"/>
  <c r="F257" i="16" s="1"/>
  <c r="AY256" i="16"/>
  <c r="F256" i="16" s="1"/>
  <c r="AY255" i="16"/>
  <c r="F255" i="16" s="1"/>
  <c r="AY254" i="16"/>
  <c r="F254" i="16" s="1"/>
  <c r="AY253" i="16"/>
  <c r="F253" i="16" s="1"/>
  <c r="AY252" i="16"/>
  <c r="F252" i="16" s="1"/>
  <c r="AY251" i="16"/>
  <c r="AY250" i="16"/>
  <c r="F250" i="16" s="1"/>
  <c r="AY249" i="16"/>
  <c r="F249" i="16" s="1"/>
  <c r="AY248" i="16"/>
  <c r="F248" i="16" s="1"/>
  <c r="AY247" i="16"/>
  <c r="AY246" i="16"/>
  <c r="AY245" i="16"/>
  <c r="F245" i="16" s="1"/>
  <c r="AY244" i="16"/>
  <c r="F244" i="16" s="1"/>
  <c r="AY243" i="16"/>
  <c r="F243" i="16" s="1"/>
  <c r="AY242" i="16"/>
  <c r="F242" i="16" s="1"/>
  <c r="AY241" i="16"/>
  <c r="F241" i="16" s="1"/>
  <c r="AY240" i="16"/>
  <c r="F240" i="16" s="1"/>
  <c r="AY239" i="16"/>
  <c r="F239" i="16" s="1"/>
  <c r="AY238" i="16"/>
  <c r="F238" i="16" s="1"/>
  <c r="AY237" i="16"/>
  <c r="F237" i="16" s="1"/>
  <c r="AY236" i="16"/>
  <c r="F236" i="16" s="1"/>
  <c r="AY235" i="16"/>
  <c r="F235" i="16" s="1"/>
  <c r="AY234" i="16"/>
  <c r="F234" i="16" s="1"/>
  <c r="AY233" i="16"/>
  <c r="F233" i="16" s="1"/>
  <c r="AY232" i="16"/>
  <c r="F232" i="16" s="1"/>
  <c r="AY231" i="16"/>
  <c r="AY230" i="16"/>
  <c r="AY229" i="16"/>
  <c r="F229" i="16" s="1"/>
  <c r="AY228" i="16"/>
  <c r="F228" i="16" s="1"/>
  <c r="AY227" i="16"/>
  <c r="AY226" i="16"/>
  <c r="AY225" i="16"/>
  <c r="F225" i="16" s="1"/>
  <c r="AY224" i="16"/>
  <c r="F224" i="16" s="1"/>
  <c r="AY223" i="16"/>
  <c r="F223" i="16" s="1"/>
  <c r="AY222" i="16"/>
  <c r="F222" i="16" s="1"/>
  <c r="AY221" i="16"/>
  <c r="F221" i="16" s="1"/>
  <c r="AY220" i="16"/>
  <c r="F220" i="16" s="1"/>
  <c r="AY219" i="16"/>
  <c r="AY218" i="16"/>
  <c r="F218" i="16" s="1"/>
  <c r="AY217" i="16"/>
  <c r="F217" i="16" s="1"/>
  <c r="AY216" i="16"/>
  <c r="F216" i="16" s="1"/>
  <c r="AY215" i="16"/>
  <c r="AY214" i="16"/>
  <c r="F214" i="16" s="1"/>
  <c r="AY213" i="16"/>
  <c r="F213" i="16" s="1"/>
  <c r="AY212" i="16"/>
  <c r="F212" i="16" s="1"/>
  <c r="AY211" i="16"/>
  <c r="AY210" i="16"/>
  <c r="AY209" i="16"/>
  <c r="F209" i="16" s="1"/>
  <c r="AY208" i="16"/>
  <c r="F208" i="16" s="1"/>
  <c r="AY207" i="16"/>
  <c r="F207" i="16" s="1"/>
  <c r="AY206" i="16"/>
  <c r="F206" i="16" s="1"/>
  <c r="AY205" i="16"/>
  <c r="F205" i="16" s="1"/>
  <c r="AY204" i="16"/>
  <c r="F204" i="16" s="1"/>
  <c r="AY203" i="16"/>
  <c r="AY202" i="16"/>
  <c r="F202" i="16" s="1"/>
  <c r="AY201" i="16"/>
  <c r="F201" i="16" s="1"/>
  <c r="AY200" i="16"/>
  <c r="F200" i="16" s="1"/>
  <c r="AY199" i="16"/>
  <c r="F199" i="16" s="1"/>
  <c r="AY198" i="16"/>
  <c r="F198" i="16" s="1"/>
  <c r="AY197" i="16"/>
  <c r="F197" i="16" s="1"/>
  <c r="AY196" i="16"/>
  <c r="F196" i="16" s="1"/>
  <c r="AY195" i="16"/>
  <c r="AY194" i="16"/>
  <c r="F194" i="16" s="1"/>
  <c r="AY193" i="16"/>
  <c r="F193" i="16" s="1"/>
  <c r="AY192" i="16"/>
  <c r="F192" i="16" s="1"/>
  <c r="AY191" i="16"/>
  <c r="F191" i="16" s="1"/>
  <c r="AY190" i="16"/>
  <c r="F190" i="16" s="1"/>
  <c r="AY189" i="16"/>
  <c r="F189" i="16" s="1"/>
  <c r="AY188" i="16"/>
  <c r="F188" i="16" s="1"/>
  <c r="AY187" i="16"/>
  <c r="AY186" i="16"/>
  <c r="F186" i="16" s="1"/>
  <c r="AY185" i="16"/>
  <c r="F185" i="16" s="1"/>
  <c r="AY184" i="16"/>
  <c r="F184" i="16" s="1"/>
  <c r="AY183" i="16"/>
  <c r="AY182" i="16"/>
  <c r="AY181" i="16"/>
  <c r="F181" i="16" s="1"/>
  <c r="AY180" i="16"/>
  <c r="F180" i="16" s="1"/>
  <c r="AY179" i="16"/>
  <c r="F179" i="16" s="1"/>
  <c r="AY178" i="16"/>
  <c r="F178" i="16" s="1"/>
  <c r="AY177" i="16"/>
  <c r="F177" i="16" s="1"/>
  <c r="AY176" i="16"/>
  <c r="F176" i="16" s="1"/>
  <c r="AY175" i="16"/>
  <c r="F175" i="16" s="1"/>
  <c r="AY174" i="16"/>
  <c r="F174" i="16" s="1"/>
  <c r="AY173" i="16"/>
  <c r="F173" i="16" s="1"/>
  <c r="AY172" i="16"/>
  <c r="F172" i="16" s="1"/>
  <c r="AY171" i="16"/>
  <c r="F171" i="16" s="1"/>
  <c r="AY170" i="16"/>
  <c r="F170" i="16" s="1"/>
  <c r="AY169" i="16"/>
  <c r="F169" i="16" s="1"/>
  <c r="AY168" i="16"/>
  <c r="F168" i="16" s="1"/>
  <c r="AY167" i="16"/>
  <c r="AY166" i="16"/>
  <c r="AY165" i="16"/>
  <c r="F165" i="16" s="1"/>
  <c r="AY164" i="16"/>
  <c r="F164" i="16" s="1"/>
  <c r="AY163" i="16"/>
  <c r="AY162" i="16"/>
  <c r="AY161" i="16"/>
  <c r="AY160" i="16"/>
  <c r="F160" i="16" s="1"/>
  <c r="AY159" i="16"/>
  <c r="F159" i="16" s="1"/>
  <c r="AY158" i="16"/>
  <c r="F158" i="16" s="1"/>
  <c r="AY157" i="16"/>
  <c r="F157" i="16" s="1"/>
  <c r="AY156" i="16"/>
  <c r="F156" i="16" s="1"/>
  <c r="AY155" i="16"/>
  <c r="AY154" i="16"/>
  <c r="F154" i="16" s="1"/>
  <c r="AY153" i="16"/>
  <c r="F153" i="16" s="1"/>
  <c r="AY152" i="16"/>
  <c r="F152" i="16" s="1"/>
  <c r="AY151" i="16"/>
  <c r="AY150" i="16"/>
  <c r="F150" i="16" s="1"/>
  <c r="AY149" i="16"/>
  <c r="F149" i="16" s="1"/>
  <c r="AY148" i="16"/>
  <c r="F148" i="16" s="1"/>
  <c r="AY147" i="16"/>
  <c r="AY146" i="16"/>
  <c r="AY145" i="16"/>
  <c r="F145" i="16" s="1"/>
  <c r="AY144" i="16"/>
  <c r="F144" i="16" s="1"/>
  <c r="AY143" i="16"/>
  <c r="F143" i="16" s="1"/>
  <c r="AY142" i="16"/>
  <c r="F142" i="16" s="1"/>
  <c r="AY141" i="16"/>
  <c r="F141" i="16" s="1"/>
  <c r="AY140" i="16"/>
  <c r="F140" i="16" s="1"/>
  <c r="AY139" i="16"/>
  <c r="AY138" i="16"/>
  <c r="F138" i="16" s="1"/>
  <c r="AY137" i="16"/>
  <c r="F137" i="16" s="1"/>
  <c r="AY136" i="16"/>
  <c r="F136" i="16" s="1"/>
  <c r="AY135" i="16"/>
  <c r="F135" i="16" s="1"/>
  <c r="AY134" i="16"/>
  <c r="F134" i="16" s="1"/>
  <c r="AY133" i="16"/>
  <c r="F133" i="16" s="1"/>
  <c r="AY132" i="16"/>
  <c r="F132" i="16" s="1"/>
  <c r="AY131" i="16"/>
  <c r="AY130" i="16"/>
  <c r="F130" i="16" s="1"/>
  <c r="AY129" i="16"/>
  <c r="F129" i="16" s="1"/>
  <c r="AY128" i="16"/>
  <c r="F128" i="16" s="1"/>
  <c r="AY127" i="16"/>
  <c r="F127" i="16" s="1"/>
  <c r="AY126" i="16"/>
  <c r="F126" i="16" s="1"/>
  <c r="AY125" i="16"/>
  <c r="F125" i="16" s="1"/>
  <c r="AY124" i="16"/>
  <c r="F124" i="16" s="1"/>
  <c r="AY123" i="16"/>
  <c r="AY122" i="16"/>
  <c r="F122" i="16" s="1"/>
  <c r="AY121" i="16"/>
  <c r="F121" i="16" s="1"/>
  <c r="AY120" i="16"/>
  <c r="F120" i="16" s="1"/>
  <c r="AY119" i="16"/>
  <c r="AY118" i="16"/>
  <c r="AY117" i="16"/>
  <c r="F117" i="16" s="1"/>
  <c r="AY116" i="16"/>
  <c r="F116" i="16" s="1"/>
  <c r="AY115" i="16"/>
  <c r="F115" i="16" s="1"/>
  <c r="AY114" i="16"/>
  <c r="F114" i="16" s="1"/>
  <c r="AY113" i="16"/>
  <c r="F113" i="16" s="1"/>
  <c r="AY112" i="16"/>
  <c r="F112" i="16" s="1"/>
  <c r="AY111" i="16"/>
  <c r="F111" i="16" s="1"/>
  <c r="AY110" i="16"/>
  <c r="F110" i="16" s="1"/>
  <c r="AY109" i="16"/>
  <c r="AY108" i="16"/>
  <c r="F108" i="16" s="1"/>
  <c r="AY107" i="16"/>
  <c r="F107" i="16" s="1"/>
  <c r="AY106" i="16"/>
  <c r="F106" i="16" s="1"/>
  <c r="AY105" i="16"/>
  <c r="F105" i="16" s="1"/>
  <c r="AY104" i="16"/>
  <c r="F104" i="16" s="1"/>
  <c r="AY103" i="16"/>
  <c r="AY102" i="16"/>
  <c r="AY101" i="16"/>
  <c r="F101" i="16" s="1"/>
  <c r="AY100" i="16"/>
  <c r="F100" i="16" s="1"/>
  <c r="AY99" i="16"/>
  <c r="AY98" i="16"/>
  <c r="AY97" i="16"/>
  <c r="F97" i="16" s="1"/>
  <c r="AY96" i="16"/>
  <c r="F96" i="16" s="1"/>
  <c r="AY95" i="16"/>
  <c r="F95" i="16" s="1"/>
  <c r="AY94" i="16"/>
  <c r="F94" i="16" s="1"/>
  <c r="AY93" i="16"/>
  <c r="F93" i="16" s="1"/>
  <c r="AY92" i="16"/>
  <c r="F92" i="16" s="1"/>
  <c r="AY91" i="16"/>
  <c r="AY90" i="16"/>
  <c r="F90" i="16" s="1"/>
  <c r="AY89" i="16"/>
  <c r="F89" i="16" s="1"/>
  <c r="AY88" i="16"/>
  <c r="F88" i="16" s="1"/>
  <c r="AY87" i="16"/>
  <c r="AY86" i="16"/>
  <c r="F86" i="16" s="1"/>
  <c r="AY85" i="16"/>
  <c r="F85" i="16" s="1"/>
  <c r="AY84" i="16"/>
  <c r="F84" i="16" s="1"/>
  <c r="AY83" i="16"/>
  <c r="AY82" i="16"/>
  <c r="AY81" i="16"/>
  <c r="F81" i="16" s="1"/>
  <c r="AY80" i="16"/>
  <c r="F80" i="16" s="1"/>
  <c r="AY79" i="16"/>
  <c r="F79" i="16" s="1"/>
  <c r="AY78" i="16"/>
  <c r="F78" i="16" s="1"/>
  <c r="AY77" i="16"/>
  <c r="F77" i="16" s="1"/>
  <c r="AY76" i="16"/>
  <c r="F76" i="16" s="1"/>
  <c r="AY75" i="16"/>
  <c r="F75" i="16" s="1"/>
  <c r="AY74" i="16"/>
  <c r="F74" i="16" s="1"/>
  <c r="AY73" i="16"/>
  <c r="F73" i="16" s="1"/>
  <c r="AY72" i="16"/>
  <c r="AY71" i="16"/>
  <c r="F71" i="16" s="1"/>
  <c r="AY70" i="16"/>
  <c r="F70" i="16" s="1"/>
  <c r="AY69" i="16"/>
  <c r="F69" i="16" s="1"/>
  <c r="AY68" i="16"/>
  <c r="AY67" i="16"/>
  <c r="F67" i="16" s="1"/>
  <c r="AY66" i="16"/>
  <c r="F66" i="16" s="1"/>
  <c r="AY65" i="16"/>
  <c r="F65" i="16" s="1"/>
  <c r="AY64" i="16"/>
  <c r="F64" i="16" s="1"/>
  <c r="AY63" i="16"/>
  <c r="F63" i="16" s="1"/>
  <c r="AY62" i="16"/>
  <c r="F62" i="16" s="1"/>
  <c r="AY61" i="16"/>
  <c r="F61" i="16" s="1"/>
  <c r="AY60" i="16"/>
  <c r="AY59" i="16"/>
  <c r="F59" i="16" s="1"/>
  <c r="AY58" i="16"/>
  <c r="F58" i="16" s="1"/>
  <c r="AY57" i="16"/>
  <c r="F57" i="16" s="1"/>
  <c r="AY56" i="16"/>
  <c r="F56" i="16" s="1"/>
  <c r="AY55" i="16"/>
  <c r="F55" i="16" s="1"/>
  <c r="AY54" i="16"/>
  <c r="F54" i="16" s="1"/>
  <c r="AY53" i="16"/>
  <c r="F53" i="16" s="1"/>
  <c r="AY52" i="16"/>
  <c r="F52" i="16" s="1"/>
  <c r="AY51" i="16"/>
  <c r="F51" i="16" s="1"/>
  <c r="AY50" i="16"/>
  <c r="F50" i="16" s="1"/>
  <c r="AY49" i="16"/>
  <c r="AY48" i="16"/>
  <c r="AY47" i="16"/>
  <c r="F47" i="16" s="1"/>
  <c r="AY46" i="16"/>
  <c r="F46" i="16" s="1"/>
  <c r="AY45" i="16"/>
  <c r="F45" i="16" s="1"/>
  <c r="AY44" i="16"/>
  <c r="F44" i="16" s="1"/>
  <c r="AY43" i="16"/>
  <c r="F43" i="16" s="1"/>
  <c r="AY42" i="16"/>
  <c r="F42" i="16" s="1"/>
  <c r="AY41" i="16"/>
  <c r="F41" i="16" s="1"/>
  <c r="AY40" i="16"/>
  <c r="AY39" i="16"/>
  <c r="F39" i="16" s="1"/>
  <c r="AY38" i="16"/>
  <c r="F38" i="16" s="1"/>
  <c r="AY37" i="16"/>
  <c r="F37" i="16" s="1"/>
  <c r="AY36" i="16"/>
  <c r="AY35" i="16"/>
  <c r="F35" i="16" s="1"/>
  <c r="AY34" i="16"/>
  <c r="F34" i="16" s="1"/>
  <c r="AY33" i="16"/>
  <c r="F33" i="16" s="1"/>
  <c r="AY32" i="16"/>
  <c r="F32" i="16" s="1"/>
  <c r="AY31" i="16"/>
  <c r="F31" i="16" s="1"/>
  <c r="AY30" i="16"/>
  <c r="F30" i="16" s="1"/>
  <c r="AY29" i="16"/>
  <c r="F29" i="16" s="1"/>
  <c r="AY28" i="16"/>
  <c r="AY27" i="16"/>
  <c r="F27" i="16" s="1"/>
  <c r="AY26" i="16"/>
  <c r="F26" i="16" s="1"/>
  <c r="AY25" i="16"/>
  <c r="F25" i="16" s="1"/>
  <c r="AY24" i="16"/>
  <c r="F24" i="16" s="1"/>
  <c r="AY23" i="16"/>
  <c r="F23" i="16" s="1"/>
  <c r="AY22" i="16"/>
  <c r="F22" i="16" s="1"/>
  <c r="AY21" i="16"/>
  <c r="F21" i="16" s="1"/>
  <c r="AY20" i="16"/>
  <c r="F20" i="16" s="1"/>
  <c r="AY19" i="16"/>
  <c r="F19" i="16" s="1"/>
  <c r="AY18" i="16"/>
  <c r="F18" i="16" s="1"/>
  <c r="AY17" i="16"/>
  <c r="AY16" i="16"/>
  <c r="AY15" i="16"/>
  <c r="F15" i="16" s="1"/>
  <c r="AY14" i="16"/>
  <c r="F14" i="16" s="1"/>
  <c r="AY13" i="16"/>
  <c r="F13" i="16" s="1"/>
  <c r="F420" i="16"/>
  <c r="F419" i="16"/>
  <c r="F418" i="16"/>
  <c r="F417" i="16"/>
  <c r="F411" i="16"/>
  <c r="F407" i="16"/>
  <c r="F403" i="16"/>
  <c r="F402" i="16"/>
  <c r="F395" i="16"/>
  <c r="F387" i="16"/>
  <c r="F379" i="16"/>
  <c r="F375" i="16"/>
  <c r="F374" i="16"/>
  <c r="F365" i="16"/>
  <c r="F359" i="16"/>
  <c r="F358" i="16"/>
  <c r="F355" i="16"/>
  <c r="F354" i="16"/>
  <c r="F347" i="16"/>
  <c r="F343" i="16"/>
  <c r="F339" i="16"/>
  <c r="F338" i="16"/>
  <c r="F331" i="16"/>
  <c r="F323" i="16"/>
  <c r="F315" i="16"/>
  <c r="F311" i="16"/>
  <c r="F310" i="16"/>
  <c r="F309" i="16"/>
  <c r="F295" i="16"/>
  <c r="F294" i="16"/>
  <c r="F291" i="16"/>
  <c r="F290" i="16"/>
  <c r="F283" i="16"/>
  <c r="F279" i="16"/>
  <c r="F275" i="16"/>
  <c r="F274" i="16"/>
  <c r="F267" i="16"/>
  <c r="F265" i="16"/>
  <c r="F259" i="16"/>
  <c r="F251" i="16"/>
  <c r="F247" i="16"/>
  <c r="F246" i="16"/>
  <c r="F231" i="16"/>
  <c r="F230" i="16"/>
  <c r="F227" i="16"/>
  <c r="F226" i="16"/>
  <c r="F219" i="16"/>
  <c r="F215" i="16"/>
  <c r="F211" i="16"/>
  <c r="F210" i="16"/>
  <c r="F203" i="16"/>
  <c r="F195" i="16"/>
  <c r="F187" i="16"/>
  <c r="F183" i="16"/>
  <c r="F182" i="16"/>
  <c r="F167" i="16"/>
  <c r="F166" i="16"/>
  <c r="F163" i="16"/>
  <c r="F162" i="16"/>
  <c r="F161" i="16"/>
  <c r="F155" i="16"/>
  <c r="F151" i="16"/>
  <c r="F147" i="16"/>
  <c r="F146" i="16"/>
  <c r="F139" i="16"/>
  <c r="F131" i="16"/>
  <c r="F123" i="16"/>
  <c r="F119" i="16"/>
  <c r="F118" i="16"/>
  <c r="F109" i="16"/>
  <c r="F103" i="16"/>
  <c r="F102" i="16"/>
  <c r="F99" i="16"/>
  <c r="F98" i="16"/>
  <c r="F91" i="16"/>
  <c r="F87" i="16"/>
  <c r="F83" i="16"/>
  <c r="F82" i="16"/>
  <c r="F72" i="16"/>
  <c r="F68" i="16"/>
  <c r="F60" i="16"/>
  <c r="F49" i="16"/>
  <c r="F48" i="16"/>
  <c r="F40" i="16"/>
  <c r="F36" i="16"/>
  <c r="F28" i="16"/>
  <c r="F17" i="16"/>
  <c r="F16" i="16"/>
  <c r="AY12" i="16"/>
  <c r="F12" i="16" s="1"/>
  <c r="AY11" i="16"/>
  <c r="F11" i="16" s="1"/>
  <c r="AY10" i="16"/>
  <c r="F10" i="16" s="1"/>
  <c r="F23" i="2"/>
  <c r="AY1050" i="2"/>
  <c r="AY1049" i="2"/>
  <c r="AY1048" i="2"/>
  <c r="AY1047" i="2"/>
  <c r="F1047" i="2" s="1"/>
  <c r="AY1046" i="2"/>
  <c r="AY1045" i="2"/>
  <c r="AY1044" i="2"/>
  <c r="AY1043" i="2"/>
  <c r="F1043" i="2" s="1"/>
  <c r="AY1042" i="2"/>
  <c r="AY1041" i="2"/>
  <c r="AY1040" i="2"/>
  <c r="F1040" i="2" s="1"/>
  <c r="AY1039" i="2"/>
  <c r="F1039" i="2" s="1"/>
  <c r="AY1038" i="2"/>
  <c r="AY1037" i="2"/>
  <c r="AY1036" i="2"/>
  <c r="F1036" i="2" s="1"/>
  <c r="AY1035" i="2"/>
  <c r="F1035" i="2" s="1"/>
  <c r="AY1034" i="2"/>
  <c r="AY1033" i="2"/>
  <c r="AY1032" i="2"/>
  <c r="AY1031" i="2"/>
  <c r="F1031" i="2" s="1"/>
  <c r="AY1030" i="2"/>
  <c r="AY1029" i="2"/>
  <c r="AY1028" i="2"/>
  <c r="AY1027" i="2"/>
  <c r="F1027" i="2" s="1"/>
  <c r="AY1026" i="2"/>
  <c r="AY1025" i="2"/>
  <c r="AY1024" i="2"/>
  <c r="F1024" i="2" s="1"/>
  <c r="AY1023" i="2"/>
  <c r="F1023" i="2" s="1"/>
  <c r="AY1022" i="2"/>
  <c r="AY1021" i="2"/>
  <c r="AY1020" i="2"/>
  <c r="F1020" i="2" s="1"/>
  <c r="AY1019" i="2"/>
  <c r="F1019" i="2" s="1"/>
  <c r="AY1018" i="2"/>
  <c r="AY1017" i="2"/>
  <c r="AY1016" i="2"/>
  <c r="AY1015" i="2"/>
  <c r="F1015" i="2" s="1"/>
  <c r="AY1014" i="2"/>
  <c r="AY1013" i="2"/>
  <c r="AY1012" i="2"/>
  <c r="AY1011" i="2"/>
  <c r="F1011" i="2" s="1"/>
  <c r="AY1010" i="2"/>
  <c r="AY1009" i="2"/>
  <c r="AY1008" i="2"/>
  <c r="F1008" i="2" s="1"/>
  <c r="AY1007" i="2"/>
  <c r="F1007" i="2" s="1"/>
  <c r="AY1006" i="2"/>
  <c r="AY1005" i="2"/>
  <c r="AY1004" i="2"/>
  <c r="F1004" i="2" s="1"/>
  <c r="AY1003" i="2"/>
  <c r="F1003" i="2" s="1"/>
  <c r="AY1002" i="2"/>
  <c r="AY1001" i="2"/>
  <c r="AY1000" i="2"/>
  <c r="AY999" i="2"/>
  <c r="F999" i="2" s="1"/>
  <c r="AY998" i="2"/>
  <c r="AY997" i="2"/>
  <c r="AY996" i="2"/>
  <c r="AY995" i="2"/>
  <c r="F995" i="2" s="1"/>
  <c r="AY994" i="2"/>
  <c r="AY993" i="2"/>
  <c r="AY992" i="2"/>
  <c r="F992" i="2" s="1"/>
  <c r="AY991" i="2"/>
  <c r="F991" i="2" s="1"/>
  <c r="AY990" i="2"/>
  <c r="AY989" i="2"/>
  <c r="AY988" i="2"/>
  <c r="F988" i="2" s="1"/>
  <c r="AY987" i="2"/>
  <c r="F987" i="2" s="1"/>
  <c r="AY986" i="2"/>
  <c r="AY985" i="2"/>
  <c r="AY984" i="2"/>
  <c r="AY983" i="2"/>
  <c r="F983" i="2" s="1"/>
  <c r="AY982" i="2"/>
  <c r="AY981" i="2"/>
  <c r="AY980" i="2"/>
  <c r="AY979" i="2"/>
  <c r="F979" i="2" s="1"/>
  <c r="AY978" i="2"/>
  <c r="AY977" i="2"/>
  <c r="AY976" i="2"/>
  <c r="F976" i="2" s="1"/>
  <c r="AY975" i="2"/>
  <c r="F975" i="2" s="1"/>
  <c r="AY974" i="2"/>
  <c r="AY973" i="2"/>
  <c r="AY972" i="2"/>
  <c r="F972" i="2" s="1"/>
  <c r="AY971" i="2"/>
  <c r="F971" i="2" s="1"/>
  <c r="AY970" i="2"/>
  <c r="AY969" i="2"/>
  <c r="AY968" i="2"/>
  <c r="AY967" i="2"/>
  <c r="F967" i="2" s="1"/>
  <c r="AY966" i="2"/>
  <c r="AY965" i="2"/>
  <c r="AY964" i="2"/>
  <c r="AY963" i="2"/>
  <c r="F963" i="2" s="1"/>
  <c r="AY962" i="2"/>
  <c r="AY961" i="2"/>
  <c r="AY960" i="2"/>
  <c r="F960" i="2" s="1"/>
  <c r="AY959" i="2"/>
  <c r="F959" i="2" s="1"/>
  <c r="AY958" i="2"/>
  <c r="AY957" i="2"/>
  <c r="AY956" i="2"/>
  <c r="F956" i="2" s="1"/>
  <c r="AY955" i="2"/>
  <c r="F955" i="2" s="1"/>
  <c r="AY954" i="2"/>
  <c r="AY953" i="2"/>
  <c r="AY952" i="2"/>
  <c r="AY951" i="2"/>
  <c r="F951" i="2" s="1"/>
  <c r="AY950" i="2"/>
  <c r="AY949" i="2"/>
  <c r="AY948" i="2"/>
  <c r="AY947" i="2"/>
  <c r="F947" i="2" s="1"/>
  <c r="AY946" i="2"/>
  <c r="AY945" i="2"/>
  <c r="AY944" i="2"/>
  <c r="F944" i="2" s="1"/>
  <c r="AY943" i="2"/>
  <c r="F943" i="2" s="1"/>
  <c r="AY942" i="2"/>
  <c r="AY941" i="2"/>
  <c r="AY940" i="2"/>
  <c r="F940" i="2" s="1"/>
  <c r="AY939" i="2"/>
  <c r="F939" i="2" s="1"/>
  <c r="AY938" i="2"/>
  <c r="AY937" i="2"/>
  <c r="AY936" i="2"/>
  <c r="AY935" i="2"/>
  <c r="F935" i="2" s="1"/>
  <c r="AY934" i="2"/>
  <c r="AY933" i="2"/>
  <c r="AY932" i="2"/>
  <c r="AY931" i="2"/>
  <c r="F931" i="2" s="1"/>
  <c r="AY930" i="2"/>
  <c r="AY929" i="2"/>
  <c r="AY928" i="2"/>
  <c r="F928" i="2" s="1"/>
  <c r="AY927" i="2"/>
  <c r="F927" i="2" s="1"/>
  <c r="AY926" i="2"/>
  <c r="AY925" i="2"/>
  <c r="AY924" i="2"/>
  <c r="F924" i="2" s="1"/>
  <c r="AY923" i="2"/>
  <c r="F923" i="2" s="1"/>
  <c r="AY922" i="2"/>
  <c r="AY921" i="2"/>
  <c r="AY920" i="2"/>
  <c r="AY919" i="2"/>
  <c r="F919" i="2" s="1"/>
  <c r="AY918" i="2"/>
  <c r="AY917" i="2"/>
  <c r="AY916" i="2"/>
  <c r="AY915" i="2"/>
  <c r="F915" i="2" s="1"/>
  <c r="AY914" i="2"/>
  <c r="AY913" i="2"/>
  <c r="AY912" i="2"/>
  <c r="F912" i="2" s="1"/>
  <c r="AY911" i="2"/>
  <c r="F911" i="2" s="1"/>
  <c r="AY910" i="2"/>
  <c r="AY909" i="2"/>
  <c r="AY908" i="2"/>
  <c r="F908" i="2" s="1"/>
  <c r="AY907" i="2"/>
  <c r="F907" i="2" s="1"/>
  <c r="AY906" i="2"/>
  <c r="AY905" i="2"/>
  <c r="AY904" i="2"/>
  <c r="AY903" i="2"/>
  <c r="F903" i="2" s="1"/>
  <c r="AY902" i="2"/>
  <c r="AY901" i="2"/>
  <c r="AY900" i="2"/>
  <c r="AY899" i="2"/>
  <c r="F899" i="2" s="1"/>
  <c r="AY898" i="2"/>
  <c r="AY897" i="2"/>
  <c r="AY896" i="2"/>
  <c r="F896" i="2" s="1"/>
  <c r="AY895" i="2"/>
  <c r="F895" i="2" s="1"/>
  <c r="AY894" i="2"/>
  <c r="AY893" i="2"/>
  <c r="AY892" i="2"/>
  <c r="F892" i="2" s="1"/>
  <c r="AY891" i="2"/>
  <c r="F891" i="2" s="1"/>
  <c r="AY890" i="2"/>
  <c r="AY889" i="2"/>
  <c r="AY888" i="2"/>
  <c r="AY887" i="2"/>
  <c r="F887" i="2" s="1"/>
  <c r="AY886" i="2"/>
  <c r="AY885" i="2"/>
  <c r="AY884" i="2"/>
  <c r="AY883" i="2"/>
  <c r="F883" i="2" s="1"/>
  <c r="AY882" i="2"/>
  <c r="AY881" i="2"/>
  <c r="AY880" i="2"/>
  <c r="F880" i="2" s="1"/>
  <c r="AY879" i="2"/>
  <c r="F879" i="2" s="1"/>
  <c r="AY878" i="2"/>
  <c r="AY877" i="2"/>
  <c r="AY876" i="2"/>
  <c r="F876" i="2" s="1"/>
  <c r="AY875" i="2"/>
  <c r="F875" i="2" s="1"/>
  <c r="AY874" i="2"/>
  <c r="AY873" i="2"/>
  <c r="AY872" i="2"/>
  <c r="AY871" i="2"/>
  <c r="F871" i="2" s="1"/>
  <c r="AY870" i="2"/>
  <c r="AY869" i="2"/>
  <c r="AY868" i="2"/>
  <c r="AY867" i="2"/>
  <c r="F867" i="2" s="1"/>
  <c r="AY866" i="2"/>
  <c r="AY865" i="2"/>
  <c r="AY864" i="2"/>
  <c r="F864" i="2" s="1"/>
  <c r="AY863" i="2"/>
  <c r="F863" i="2" s="1"/>
  <c r="AY862" i="2"/>
  <c r="AY861" i="2"/>
  <c r="AY860" i="2"/>
  <c r="F860" i="2" s="1"/>
  <c r="AY859" i="2"/>
  <c r="F859" i="2" s="1"/>
  <c r="AY858" i="2"/>
  <c r="AY857" i="2"/>
  <c r="AY856" i="2"/>
  <c r="AY855" i="2"/>
  <c r="F855" i="2" s="1"/>
  <c r="AY854" i="2"/>
  <c r="AY853" i="2"/>
  <c r="AY852" i="2"/>
  <c r="AY851" i="2"/>
  <c r="F851" i="2" s="1"/>
  <c r="AY850" i="2"/>
  <c r="AY849" i="2"/>
  <c r="AY848" i="2"/>
  <c r="F848" i="2" s="1"/>
  <c r="AY847" i="2"/>
  <c r="F847" i="2" s="1"/>
  <c r="AY846" i="2"/>
  <c r="AY845" i="2"/>
  <c r="AY844" i="2"/>
  <c r="F844" i="2" s="1"/>
  <c r="AY843" i="2"/>
  <c r="F843" i="2" s="1"/>
  <c r="AY842" i="2"/>
  <c r="AY841" i="2"/>
  <c r="AY840" i="2"/>
  <c r="AY839" i="2"/>
  <c r="F839" i="2" s="1"/>
  <c r="AY838" i="2"/>
  <c r="AY837" i="2"/>
  <c r="AY836" i="2"/>
  <c r="AY835" i="2"/>
  <c r="F835" i="2" s="1"/>
  <c r="AY834" i="2"/>
  <c r="AY833" i="2"/>
  <c r="AY832" i="2"/>
  <c r="F832" i="2" s="1"/>
  <c r="AY831" i="2"/>
  <c r="F831" i="2" s="1"/>
  <c r="AY830" i="2"/>
  <c r="AY829" i="2"/>
  <c r="AY828" i="2"/>
  <c r="F828" i="2" s="1"/>
  <c r="AY827" i="2"/>
  <c r="F827" i="2" s="1"/>
  <c r="AY826" i="2"/>
  <c r="AY825" i="2"/>
  <c r="AY824" i="2"/>
  <c r="AY823" i="2"/>
  <c r="F823" i="2" s="1"/>
  <c r="AY822" i="2"/>
  <c r="AY821" i="2"/>
  <c r="AY820" i="2"/>
  <c r="AY819" i="2"/>
  <c r="F819" i="2" s="1"/>
  <c r="AY818" i="2"/>
  <c r="AY817" i="2"/>
  <c r="AY816" i="2"/>
  <c r="F816" i="2" s="1"/>
  <c r="AY815" i="2"/>
  <c r="F815" i="2" s="1"/>
  <c r="AY814" i="2"/>
  <c r="AY813" i="2"/>
  <c r="AY812" i="2"/>
  <c r="F812" i="2" s="1"/>
  <c r="AY811" i="2"/>
  <c r="F811" i="2" s="1"/>
  <c r="AY810" i="2"/>
  <c r="AY809" i="2"/>
  <c r="AY808" i="2"/>
  <c r="AY807" i="2"/>
  <c r="F807" i="2" s="1"/>
  <c r="AY806" i="2"/>
  <c r="AY805" i="2"/>
  <c r="AY804" i="2"/>
  <c r="AY803" i="2"/>
  <c r="F803" i="2" s="1"/>
  <c r="AY802" i="2"/>
  <c r="AY801" i="2"/>
  <c r="AY800" i="2"/>
  <c r="F800" i="2" s="1"/>
  <c r="AY799" i="2"/>
  <c r="F799" i="2" s="1"/>
  <c r="AY798" i="2"/>
  <c r="AY797" i="2"/>
  <c r="AY796" i="2"/>
  <c r="F796" i="2" s="1"/>
  <c r="AY795" i="2"/>
  <c r="F795" i="2" s="1"/>
  <c r="AY794" i="2"/>
  <c r="AY793" i="2"/>
  <c r="AY792" i="2"/>
  <c r="AY791" i="2"/>
  <c r="F791" i="2" s="1"/>
  <c r="AY790" i="2"/>
  <c r="AY789" i="2"/>
  <c r="AY788" i="2"/>
  <c r="AY787" i="2"/>
  <c r="F787" i="2" s="1"/>
  <c r="AY786" i="2"/>
  <c r="AY785" i="2"/>
  <c r="AY784" i="2"/>
  <c r="F784" i="2" s="1"/>
  <c r="AY783" i="2"/>
  <c r="F783" i="2" s="1"/>
  <c r="AY782" i="2"/>
  <c r="AY781" i="2"/>
  <c r="AY780" i="2"/>
  <c r="F780" i="2" s="1"/>
  <c r="AY779" i="2"/>
  <c r="F779" i="2" s="1"/>
  <c r="AY778" i="2"/>
  <c r="AY777" i="2"/>
  <c r="AY776" i="2"/>
  <c r="AY775" i="2"/>
  <c r="F775" i="2" s="1"/>
  <c r="AY774" i="2"/>
  <c r="AY773" i="2"/>
  <c r="AY772" i="2"/>
  <c r="AY771" i="2"/>
  <c r="F771" i="2" s="1"/>
  <c r="AY770" i="2"/>
  <c r="AY769" i="2"/>
  <c r="AY768" i="2"/>
  <c r="F768" i="2" s="1"/>
  <c r="AY767" i="2"/>
  <c r="F767" i="2" s="1"/>
  <c r="AY766" i="2"/>
  <c r="AY765" i="2"/>
  <c r="AY764" i="2"/>
  <c r="F764" i="2" s="1"/>
  <c r="AY763" i="2"/>
  <c r="F763" i="2" s="1"/>
  <c r="AY762" i="2"/>
  <c r="AY761" i="2"/>
  <c r="AY760" i="2"/>
  <c r="AY759" i="2"/>
  <c r="F759" i="2" s="1"/>
  <c r="AY758" i="2"/>
  <c r="AY757" i="2"/>
  <c r="AY756" i="2"/>
  <c r="AY755" i="2"/>
  <c r="F755" i="2" s="1"/>
  <c r="AY754" i="2"/>
  <c r="AY753" i="2"/>
  <c r="AY752" i="2"/>
  <c r="F752" i="2" s="1"/>
  <c r="AY751" i="2"/>
  <c r="F751" i="2" s="1"/>
  <c r="AY750" i="2"/>
  <c r="AY749" i="2"/>
  <c r="AY748" i="2"/>
  <c r="F748" i="2" s="1"/>
  <c r="AY747" i="2"/>
  <c r="F747" i="2" s="1"/>
  <c r="AY746" i="2"/>
  <c r="AY745" i="2"/>
  <c r="AY744" i="2"/>
  <c r="AY743" i="2"/>
  <c r="F743" i="2" s="1"/>
  <c r="AY742" i="2"/>
  <c r="AY741" i="2"/>
  <c r="AY740" i="2"/>
  <c r="AY739" i="2"/>
  <c r="F739" i="2" s="1"/>
  <c r="AY738" i="2"/>
  <c r="AY737" i="2"/>
  <c r="AY736" i="2"/>
  <c r="F736" i="2" s="1"/>
  <c r="AY735" i="2"/>
  <c r="F735" i="2" s="1"/>
  <c r="AY734" i="2"/>
  <c r="AY733" i="2"/>
  <c r="AY732" i="2"/>
  <c r="F732" i="2" s="1"/>
  <c r="AY731" i="2"/>
  <c r="F731" i="2" s="1"/>
  <c r="AY730" i="2"/>
  <c r="AY729" i="2"/>
  <c r="AY728" i="2"/>
  <c r="AY727" i="2"/>
  <c r="F727" i="2" s="1"/>
  <c r="AY726" i="2"/>
  <c r="AY725" i="2"/>
  <c r="AY724" i="2"/>
  <c r="AY723" i="2"/>
  <c r="F723" i="2" s="1"/>
  <c r="AY722" i="2"/>
  <c r="AY721" i="2"/>
  <c r="AY720" i="2"/>
  <c r="F720" i="2" s="1"/>
  <c r="AY719" i="2"/>
  <c r="F719" i="2" s="1"/>
  <c r="AY718" i="2"/>
  <c r="AY717" i="2"/>
  <c r="AY716" i="2"/>
  <c r="F716" i="2" s="1"/>
  <c r="AY715" i="2"/>
  <c r="F715" i="2" s="1"/>
  <c r="AY714" i="2"/>
  <c r="AY713" i="2"/>
  <c r="AY712" i="2"/>
  <c r="AY711" i="2"/>
  <c r="F711" i="2" s="1"/>
  <c r="AY710" i="2"/>
  <c r="AY709" i="2"/>
  <c r="AY708" i="2"/>
  <c r="AY707" i="2"/>
  <c r="AY706" i="2"/>
  <c r="AY705" i="2"/>
  <c r="AY704" i="2"/>
  <c r="AY703" i="2"/>
  <c r="AY702" i="2"/>
  <c r="AY701" i="2"/>
  <c r="AY700" i="2"/>
  <c r="AY699" i="2"/>
  <c r="AY698" i="2"/>
  <c r="AY697" i="2"/>
  <c r="AY696" i="2"/>
  <c r="AY695" i="2"/>
  <c r="AY694" i="2"/>
  <c r="AY693" i="2"/>
  <c r="AY692" i="2"/>
  <c r="AY691" i="2"/>
  <c r="AY690" i="2"/>
  <c r="AY689" i="2"/>
  <c r="AY688" i="2"/>
  <c r="AY687" i="2"/>
  <c r="AY686" i="2"/>
  <c r="AY685" i="2"/>
  <c r="AY684" i="2"/>
  <c r="AY683" i="2"/>
  <c r="AY682" i="2"/>
  <c r="AY681" i="2"/>
  <c r="AY680" i="2"/>
  <c r="AY679" i="2"/>
  <c r="AY678" i="2"/>
  <c r="AY677" i="2"/>
  <c r="AY676" i="2"/>
  <c r="AY675" i="2"/>
  <c r="AY674" i="2"/>
  <c r="AY673" i="2"/>
  <c r="AY672" i="2"/>
  <c r="AY671" i="2"/>
  <c r="AY670" i="2"/>
  <c r="AY669" i="2"/>
  <c r="AY668" i="2"/>
  <c r="AY667" i="2"/>
  <c r="AY666" i="2"/>
  <c r="AY665" i="2"/>
  <c r="AY664" i="2"/>
  <c r="AY663" i="2"/>
  <c r="AY662" i="2"/>
  <c r="AY661" i="2"/>
  <c r="AY660" i="2"/>
  <c r="AY659" i="2"/>
  <c r="AY658" i="2"/>
  <c r="AY657" i="2"/>
  <c r="AY656" i="2"/>
  <c r="AY655" i="2"/>
  <c r="AY654" i="2"/>
  <c r="AY653" i="2"/>
  <c r="AY652" i="2"/>
  <c r="AY651" i="2"/>
  <c r="AY650" i="2"/>
  <c r="AY649" i="2"/>
  <c r="AY648" i="2"/>
  <c r="AY647" i="2"/>
  <c r="AY646" i="2"/>
  <c r="AY645" i="2"/>
  <c r="AY644" i="2"/>
  <c r="AY643" i="2"/>
  <c r="AY642" i="2"/>
  <c r="AY641" i="2"/>
  <c r="AY640" i="2"/>
  <c r="AY639" i="2"/>
  <c r="AY638" i="2"/>
  <c r="AY637" i="2"/>
  <c r="AY636" i="2"/>
  <c r="AY635" i="2"/>
  <c r="AY634" i="2"/>
  <c r="AY633" i="2"/>
  <c r="AY632" i="2"/>
  <c r="AY631" i="2"/>
  <c r="AY630" i="2"/>
  <c r="AY629" i="2"/>
  <c r="AY628" i="2"/>
  <c r="AY627" i="2"/>
  <c r="AY626" i="2"/>
  <c r="AY625" i="2"/>
  <c r="AY624" i="2"/>
  <c r="AY623" i="2"/>
  <c r="AY622" i="2"/>
  <c r="AY621" i="2"/>
  <c r="AY620" i="2"/>
  <c r="AY619" i="2"/>
  <c r="AY618" i="2"/>
  <c r="AY617" i="2"/>
  <c r="AY616" i="2"/>
  <c r="AY615" i="2"/>
  <c r="AY614" i="2"/>
  <c r="AY613" i="2"/>
  <c r="AY612" i="2"/>
  <c r="AY611" i="2"/>
  <c r="AY610" i="2"/>
  <c r="AY609" i="2"/>
  <c r="AY608" i="2"/>
  <c r="AY607" i="2"/>
  <c r="AY606" i="2"/>
  <c r="AY605" i="2"/>
  <c r="AY604" i="2"/>
  <c r="AY603" i="2"/>
  <c r="AY602" i="2"/>
  <c r="AY601" i="2"/>
  <c r="AY600" i="2"/>
  <c r="AY599" i="2"/>
  <c r="AY598" i="2"/>
  <c r="AY597" i="2"/>
  <c r="AY596" i="2"/>
  <c r="AY595" i="2"/>
  <c r="AY594" i="2"/>
  <c r="AY593" i="2"/>
  <c r="AY592" i="2"/>
  <c r="AY591" i="2"/>
  <c r="AY590" i="2"/>
  <c r="AY589" i="2"/>
  <c r="AY588" i="2"/>
  <c r="AY587" i="2"/>
  <c r="AY586" i="2"/>
  <c r="AY585" i="2"/>
  <c r="AY584" i="2"/>
  <c r="AY583" i="2"/>
  <c r="AY582" i="2"/>
  <c r="AY581" i="2"/>
  <c r="AY580" i="2"/>
  <c r="AY579" i="2"/>
  <c r="AY578" i="2"/>
  <c r="AY577" i="2"/>
  <c r="AY576" i="2"/>
  <c r="AY575" i="2"/>
  <c r="AY574" i="2"/>
  <c r="AY573" i="2"/>
  <c r="AY572" i="2"/>
  <c r="AY571" i="2"/>
  <c r="AY570" i="2"/>
  <c r="AY569" i="2"/>
  <c r="AY568" i="2"/>
  <c r="AY567" i="2"/>
  <c r="AY566" i="2"/>
  <c r="AY565" i="2"/>
  <c r="AY564" i="2"/>
  <c r="AY563" i="2"/>
  <c r="AY562" i="2"/>
  <c r="AY561" i="2"/>
  <c r="AY560" i="2"/>
  <c r="AY559" i="2"/>
  <c r="AY558" i="2"/>
  <c r="AY557" i="2"/>
  <c r="AY556" i="2"/>
  <c r="AY555" i="2"/>
  <c r="AY554" i="2"/>
  <c r="AY553" i="2"/>
  <c r="AY552" i="2"/>
  <c r="AY551" i="2"/>
  <c r="AY550" i="2"/>
  <c r="AY549" i="2"/>
  <c r="AY548" i="2"/>
  <c r="AY547" i="2"/>
  <c r="AY546" i="2"/>
  <c r="AY545" i="2"/>
  <c r="AY544" i="2"/>
  <c r="AY543" i="2"/>
  <c r="AY542" i="2"/>
  <c r="AY541" i="2"/>
  <c r="AY540" i="2"/>
  <c r="AY539" i="2"/>
  <c r="AY538" i="2"/>
  <c r="AY537" i="2"/>
  <c r="AY536" i="2"/>
  <c r="AY535" i="2"/>
  <c r="AY534" i="2"/>
  <c r="AY533" i="2"/>
  <c r="AY532" i="2"/>
  <c r="AY531" i="2"/>
  <c r="AY530" i="2"/>
  <c r="AY529" i="2"/>
  <c r="AY528" i="2"/>
  <c r="AY527" i="2"/>
  <c r="AY526" i="2"/>
  <c r="AY525" i="2"/>
  <c r="AY524" i="2"/>
  <c r="AY523" i="2"/>
  <c r="AY522" i="2"/>
  <c r="AY521" i="2"/>
  <c r="AY520" i="2"/>
  <c r="AY519" i="2"/>
  <c r="AY518" i="2"/>
  <c r="AY517" i="2"/>
  <c r="AY516" i="2"/>
  <c r="AY515" i="2"/>
  <c r="AY514" i="2"/>
  <c r="AY513" i="2"/>
  <c r="AY512" i="2"/>
  <c r="AY511" i="2"/>
  <c r="AY510" i="2"/>
  <c r="AY509" i="2"/>
  <c r="AY508" i="2"/>
  <c r="AY507" i="2"/>
  <c r="AY506" i="2"/>
  <c r="AY505" i="2"/>
  <c r="AY504" i="2"/>
  <c r="AY503" i="2"/>
  <c r="AY502"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F1050" i="2"/>
  <c r="F1049" i="2"/>
  <c r="F1048" i="2"/>
  <c r="F1046" i="2"/>
  <c r="F1045" i="2"/>
  <c r="F1044" i="2"/>
  <c r="F1042" i="2"/>
  <c r="F1041" i="2"/>
  <c r="F1038" i="2"/>
  <c r="F1037" i="2"/>
  <c r="F1034" i="2"/>
  <c r="F1033" i="2"/>
  <c r="F1032" i="2"/>
  <c r="F1030" i="2"/>
  <c r="F1029" i="2"/>
  <c r="F1028" i="2"/>
  <c r="F1026" i="2"/>
  <c r="F1025" i="2"/>
  <c r="F1022" i="2"/>
  <c r="F1021" i="2"/>
  <c r="F1018" i="2"/>
  <c r="F1017" i="2"/>
  <c r="F1016" i="2"/>
  <c r="F1014" i="2"/>
  <c r="F1013" i="2"/>
  <c r="F1012" i="2"/>
  <c r="F1010" i="2"/>
  <c r="F1009" i="2"/>
  <c r="F1006" i="2"/>
  <c r="F1005" i="2"/>
  <c r="F1002" i="2"/>
  <c r="F1001" i="2"/>
  <c r="F1000" i="2"/>
  <c r="F998" i="2"/>
  <c r="F997" i="2"/>
  <c r="F996" i="2"/>
  <c r="F994" i="2"/>
  <c r="F993" i="2"/>
  <c r="F990" i="2"/>
  <c r="F989" i="2"/>
  <c r="F986" i="2"/>
  <c r="F985" i="2"/>
  <c r="F984" i="2"/>
  <c r="F982" i="2"/>
  <c r="F981" i="2"/>
  <c r="F980" i="2"/>
  <c r="F978" i="2"/>
  <c r="F977" i="2"/>
  <c r="F974" i="2"/>
  <c r="F973" i="2"/>
  <c r="F970" i="2"/>
  <c r="F969" i="2"/>
  <c r="F968" i="2"/>
  <c r="F966" i="2"/>
  <c r="F965" i="2"/>
  <c r="F964" i="2"/>
  <c r="F962" i="2"/>
  <c r="F961" i="2"/>
  <c r="F958" i="2"/>
  <c r="F957" i="2"/>
  <c r="F954" i="2"/>
  <c r="F953" i="2"/>
  <c r="F952" i="2"/>
  <c r="F950" i="2"/>
  <c r="F949" i="2"/>
  <c r="F948" i="2"/>
  <c r="F946" i="2"/>
  <c r="F945" i="2"/>
  <c r="F942" i="2"/>
  <c r="F941" i="2"/>
  <c r="F938" i="2"/>
  <c r="F937" i="2"/>
  <c r="F936" i="2"/>
  <c r="F934" i="2"/>
  <c r="F933" i="2"/>
  <c r="F932" i="2"/>
  <c r="F930" i="2"/>
  <c r="F929" i="2"/>
  <c r="F926" i="2"/>
  <c r="F925" i="2"/>
  <c r="F922" i="2"/>
  <c r="F921" i="2"/>
  <c r="F920" i="2"/>
  <c r="F918" i="2"/>
  <c r="F917" i="2"/>
  <c r="F916" i="2"/>
  <c r="F914" i="2"/>
  <c r="F913" i="2"/>
  <c r="F910" i="2"/>
  <c r="F909" i="2"/>
  <c r="F906" i="2"/>
  <c r="F905" i="2"/>
  <c r="F904" i="2"/>
  <c r="F902" i="2"/>
  <c r="F901" i="2"/>
  <c r="F900" i="2"/>
  <c r="F898" i="2"/>
  <c r="F897" i="2"/>
  <c r="F894" i="2"/>
  <c r="F893" i="2"/>
  <c r="F890" i="2"/>
  <c r="F889" i="2"/>
  <c r="F888" i="2"/>
  <c r="F886" i="2"/>
  <c r="F885" i="2"/>
  <c r="F884" i="2"/>
  <c r="F882" i="2"/>
  <c r="F881" i="2"/>
  <c r="F878" i="2"/>
  <c r="F877" i="2"/>
  <c r="F874" i="2"/>
  <c r="F873" i="2"/>
  <c r="F872" i="2"/>
  <c r="F870" i="2"/>
  <c r="F869" i="2"/>
  <c r="F868" i="2"/>
  <c r="F866" i="2"/>
  <c r="F865" i="2"/>
  <c r="F862" i="2"/>
  <c r="F861" i="2"/>
  <c r="F858" i="2"/>
  <c r="F857" i="2"/>
  <c r="F856" i="2"/>
  <c r="F854" i="2"/>
  <c r="F853" i="2"/>
  <c r="F852" i="2"/>
  <c r="F850" i="2"/>
  <c r="F849" i="2"/>
  <c r="F846" i="2"/>
  <c r="F845" i="2"/>
  <c r="F842" i="2"/>
  <c r="F841" i="2"/>
  <c r="F840" i="2"/>
  <c r="F838" i="2"/>
  <c r="F837" i="2"/>
  <c r="F836" i="2"/>
  <c r="F834" i="2"/>
  <c r="F833" i="2"/>
  <c r="F830" i="2"/>
  <c r="F829" i="2"/>
  <c r="F826" i="2"/>
  <c r="F825" i="2"/>
  <c r="F824" i="2"/>
  <c r="F822" i="2"/>
  <c r="F821" i="2"/>
  <c r="F820" i="2"/>
  <c r="F818" i="2"/>
  <c r="F817" i="2"/>
  <c r="F814" i="2"/>
  <c r="F813" i="2"/>
  <c r="F810" i="2"/>
  <c r="F809" i="2"/>
  <c r="F808" i="2"/>
  <c r="F806" i="2"/>
  <c r="F805" i="2"/>
  <c r="F804" i="2"/>
  <c r="F802" i="2"/>
  <c r="F801" i="2"/>
  <c r="F798" i="2"/>
  <c r="F797" i="2"/>
  <c r="F794" i="2"/>
  <c r="F793" i="2"/>
  <c r="F792" i="2"/>
  <c r="F790" i="2"/>
  <c r="F789" i="2"/>
  <c r="F788" i="2"/>
  <c r="F786" i="2"/>
  <c r="F785" i="2"/>
  <c r="F782" i="2"/>
  <c r="F781" i="2"/>
  <c r="F778" i="2"/>
  <c r="F777" i="2"/>
  <c r="F776" i="2"/>
  <c r="F774" i="2"/>
  <c r="F773" i="2"/>
  <c r="F772" i="2"/>
  <c r="F770" i="2"/>
  <c r="F769" i="2"/>
  <c r="F766" i="2"/>
  <c r="F765" i="2"/>
  <c r="F762" i="2"/>
  <c r="F761" i="2"/>
  <c r="F760" i="2"/>
  <c r="F758" i="2"/>
  <c r="F757" i="2"/>
  <c r="F756" i="2"/>
  <c r="F754" i="2"/>
  <c r="F753" i="2"/>
  <c r="F750" i="2"/>
  <c r="F749" i="2"/>
  <c r="F746" i="2"/>
  <c r="F745" i="2"/>
  <c r="F744" i="2"/>
  <c r="F742" i="2"/>
  <c r="F741" i="2"/>
  <c r="F740" i="2"/>
  <c r="F738" i="2"/>
  <c r="F737" i="2"/>
  <c r="F734" i="2"/>
  <c r="F733" i="2"/>
  <c r="F730" i="2"/>
  <c r="F729" i="2"/>
  <c r="F728" i="2"/>
  <c r="F726" i="2"/>
  <c r="F725" i="2"/>
  <c r="F724" i="2"/>
  <c r="F722" i="2"/>
  <c r="F721" i="2"/>
  <c r="F718" i="2"/>
  <c r="F717" i="2"/>
  <c r="F714" i="2"/>
  <c r="F713" i="2"/>
  <c r="F712"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2" i="2"/>
  <c r="F21" i="2"/>
  <c r="F20" i="2"/>
  <c r="F19" i="2"/>
  <c r="F18" i="2"/>
  <c r="F17" i="2"/>
  <c r="F16" i="2"/>
  <c r="F15" i="2"/>
  <c r="F14" i="2"/>
  <c r="F13" i="2"/>
  <c r="F12" i="2"/>
  <c r="F11" i="2"/>
  <c r="F9" i="2"/>
  <c r="F7" i="2"/>
  <c r="F6" i="2"/>
  <c r="F5" i="2"/>
  <c r="AY13" i="2"/>
  <c r="AY12" i="2"/>
  <c r="AY11" i="2"/>
  <c r="AY10" i="2"/>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7" i="3"/>
  <c r="AY116" i="3"/>
  <c r="AY115" i="3"/>
  <c r="AY114" i="3"/>
  <c r="AY113" i="3"/>
  <c r="AY112" i="3"/>
  <c r="AY111" i="3"/>
  <c r="AY110" i="3"/>
  <c r="AY109" i="3"/>
  <c r="AY108" i="3"/>
  <c r="AY107" i="3"/>
  <c r="AY106" i="3"/>
  <c r="AY105" i="3"/>
  <c r="AY104" i="3"/>
  <c r="AY103" i="3"/>
  <c r="AY102" i="3"/>
  <c r="AY101" i="3"/>
  <c r="AY100"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AY12" i="3"/>
  <c r="AY11" i="3"/>
  <c r="AY10" i="3"/>
  <c r="AX53" i="18" l="1"/>
  <c r="AX52" i="18"/>
  <c r="AX49" i="18"/>
  <c r="AX48" i="18"/>
  <c r="AX47" i="18"/>
  <c r="AX46" i="18"/>
  <c r="AX14" i="18"/>
  <c r="AX13" i="18"/>
  <c r="AX12" i="18"/>
  <c r="AW53" i="18"/>
  <c r="AV53" i="18"/>
  <c r="AU53" i="18"/>
  <c r="AW52" i="18"/>
  <c r="AV52" i="18"/>
  <c r="AU52" i="18"/>
  <c r="AW49" i="18"/>
  <c r="AV49" i="18"/>
  <c r="AU49" i="18"/>
  <c r="AW48" i="18"/>
  <c r="AV48" i="18"/>
  <c r="AU48" i="18"/>
  <c r="AW47" i="18"/>
  <c r="AV47" i="18"/>
  <c r="AU47" i="18"/>
  <c r="AW46" i="18"/>
  <c r="AV46" i="18"/>
  <c r="AU46" i="18"/>
  <c r="AW14" i="18"/>
  <c r="AV14" i="18"/>
  <c r="AU14" i="18"/>
  <c r="AW13" i="18"/>
  <c r="AV13" i="18"/>
  <c r="AU13" i="18"/>
  <c r="AW12" i="18"/>
  <c r="AV12" i="18"/>
  <c r="AU12" i="18"/>
  <c r="AX1050" i="2"/>
  <c r="AX1049" i="2"/>
  <c r="AX1046" i="2"/>
  <c r="AX1045" i="2"/>
  <c r="AX1040" i="2"/>
  <c r="AX1039" i="2"/>
  <c r="AX1038" i="2"/>
  <c r="AX1016" i="2"/>
  <c r="AX1015" i="2"/>
  <c r="AX1014" i="2"/>
  <c r="AX1013" i="2"/>
  <c r="AX1012" i="2"/>
  <c r="AX991" i="2"/>
  <c r="AX990" i="2"/>
  <c r="AX989" i="2"/>
  <c r="AX988" i="2"/>
  <c r="AX987" i="2"/>
  <c r="AX968" i="2"/>
  <c r="AX967" i="2"/>
  <c r="AX966" i="2"/>
  <c r="AX962" i="2"/>
  <c r="AX961" i="2"/>
  <c r="AX960" i="2"/>
  <c r="AX959" i="2"/>
  <c r="AX958" i="2"/>
  <c r="AX911" i="2"/>
  <c r="AX910" i="2"/>
  <c r="AX909" i="2"/>
  <c r="AX908" i="2"/>
  <c r="AX907" i="2"/>
  <c r="AX893" i="2"/>
  <c r="AX892" i="2"/>
  <c r="AX891" i="2"/>
  <c r="AX890" i="2"/>
  <c r="AX889" i="2"/>
  <c r="AX827" i="2"/>
  <c r="AX826" i="2"/>
  <c r="AX825" i="2"/>
  <c r="AX824" i="2"/>
  <c r="AX823" i="2"/>
  <c r="AX802" i="2"/>
  <c r="AX801" i="2"/>
  <c r="AX800" i="2"/>
  <c r="AX799" i="2"/>
  <c r="AX798" i="2"/>
  <c r="AX765" i="2"/>
  <c r="AX764" i="2"/>
  <c r="AX763" i="2"/>
  <c r="AX762" i="2"/>
  <c r="AX761" i="2"/>
  <c r="AX624" i="2"/>
  <c r="AX623" i="2"/>
  <c r="AX622" i="2"/>
  <c r="AX621" i="2"/>
  <c r="AX620" i="2"/>
  <c r="AX587" i="2"/>
  <c r="AX586" i="2"/>
  <c r="AX585" i="2"/>
  <c r="AX584" i="2"/>
  <c r="AX583" i="2"/>
  <c r="AX571" i="2"/>
  <c r="AX570" i="2"/>
  <c r="AX569" i="2"/>
  <c r="AX568" i="2"/>
  <c r="AX560" i="2"/>
  <c r="AX559" i="2"/>
  <c r="AX558" i="2"/>
  <c r="AX557" i="2"/>
  <c r="AX556" i="2"/>
  <c r="AX548" i="2"/>
  <c r="AX547" i="2"/>
  <c r="AX546" i="2"/>
  <c r="AX545" i="2"/>
  <c r="AX544" i="2"/>
  <c r="AX518" i="2"/>
  <c r="AX517" i="2"/>
  <c r="AX516" i="2"/>
  <c r="AX515" i="2"/>
  <c r="AX514" i="2"/>
  <c r="AX482" i="2"/>
  <c r="AX481" i="2"/>
  <c r="AX480" i="2"/>
  <c r="AX479" i="2"/>
  <c r="AX478" i="2"/>
  <c r="AX437" i="2"/>
  <c r="AX436" i="2"/>
  <c r="AX435" i="2"/>
  <c r="AX434" i="2"/>
  <c r="AX433" i="2"/>
  <c r="AX411" i="2"/>
  <c r="AX410" i="2"/>
  <c r="AX409" i="2"/>
  <c r="AX408" i="2"/>
  <c r="AX407" i="2"/>
  <c r="AX356" i="2"/>
  <c r="AX355" i="2"/>
  <c r="AX354" i="2"/>
  <c r="AX353" i="2"/>
  <c r="AX352" i="2"/>
  <c r="AW1050" i="2"/>
  <c r="AV1050" i="2"/>
  <c r="AU1050" i="2"/>
  <c r="AW1049" i="2"/>
  <c r="AV1049" i="2"/>
  <c r="AU1049" i="2"/>
  <c r="AW1046" i="2"/>
  <c r="AV1046" i="2"/>
  <c r="AU1046" i="2"/>
  <c r="AW1045" i="2"/>
  <c r="AV1045" i="2"/>
  <c r="AU1045" i="2"/>
  <c r="AU1040" i="2"/>
  <c r="AW1039" i="2"/>
  <c r="AV1039" i="2"/>
  <c r="AU1039" i="2"/>
  <c r="AW1038" i="2"/>
  <c r="AW1040" i="2" s="1"/>
  <c r="AV1038" i="2"/>
  <c r="AV1040" i="2" s="1"/>
  <c r="AU1038" i="2"/>
  <c r="AW1016" i="2"/>
  <c r="AV1016" i="2"/>
  <c r="AU1016" i="2"/>
  <c r="AW1015" i="2"/>
  <c r="AV1015" i="2"/>
  <c r="AU1015" i="2"/>
  <c r="AW1014" i="2"/>
  <c r="AV1014" i="2"/>
  <c r="AU1014" i="2"/>
  <c r="AW1013" i="2"/>
  <c r="AV1013" i="2"/>
  <c r="AU1013" i="2"/>
  <c r="AW1012" i="2"/>
  <c r="AV1012" i="2"/>
  <c r="AU1012" i="2"/>
  <c r="AW991" i="2"/>
  <c r="AV991" i="2"/>
  <c r="AU991" i="2"/>
  <c r="AW990" i="2"/>
  <c r="AV990" i="2"/>
  <c r="AU990" i="2"/>
  <c r="AW989" i="2"/>
  <c r="AV989" i="2"/>
  <c r="AU989" i="2"/>
  <c r="AW988" i="2"/>
  <c r="AV988" i="2"/>
  <c r="AU988" i="2"/>
  <c r="AW987" i="2"/>
  <c r="AV987" i="2"/>
  <c r="AU987" i="2"/>
  <c r="AW968" i="2"/>
  <c r="AV968" i="2"/>
  <c r="AU968" i="2"/>
  <c r="AW967" i="2"/>
  <c r="AV967" i="2"/>
  <c r="AU967" i="2"/>
  <c r="AW966" i="2"/>
  <c r="AV966" i="2"/>
  <c r="AU966" i="2"/>
  <c r="AW962" i="2"/>
  <c r="AV962" i="2"/>
  <c r="AU962" i="2"/>
  <c r="AW961" i="2"/>
  <c r="AV961" i="2"/>
  <c r="AU961" i="2"/>
  <c r="AW960" i="2"/>
  <c r="AV960" i="2"/>
  <c r="AU960" i="2"/>
  <c r="AW959" i="2"/>
  <c r="AV959" i="2"/>
  <c r="AU959" i="2"/>
  <c r="AW958" i="2"/>
  <c r="AV958" i="2"/>
  <c r="AU958" i="2"/>
  <c r="AW911" i="2"/>
  <c r="AV911" i="2"/>
  <c r="AU911" i="2"/>
  <c r="AW910" i="2"/>
  <c r="AV910" i="2"/>
  <c r="AU910" i="2"/>
  <c r="AW909" i="2"/>
  <c r="AV909" i="2"/>
  <c r="AU909" i="2"/>
  <c r="AW908" i="2"/>
  <c r="AV908" i="2"/>
  <c r="AU908" i="2"/>
  <c r="AW907" i="2"/>
  <c r="AV907" i="2"/>
  <c r="AU907" i="2"/>
  <c r="AW893" i="2"/>
  <c r="AV893" i="2"/>
  <c r="AU893" i="2"/>
  <c r="AW892" i="2"/>
  <c r="AV892" i="2"/>
  <c r="AU892" i="2"/>
  <c r="AW891" i="2"/>
  <c r="AV891" i="2"/>
  <c r="AU891" i="2"/>
  <c r="AW890" i="2"/>
  <c r="AV890" i="2"/>
  <c r="AU890" i="2"/>
  <c r="AW889" i="2"/>
  <c r="AV889" i="2"/>
  <c r="AU889" i="2"/>
  <c r="AW827" i="2"/>
  <c r="AV827" i="2"/>
  <c r="AU827" i="2"/>
  <c r="AW826" i="2"/>
  <c r="AV826" i="2"/>
  <c r="AU826" i="2"/>
  <c r="AW825" i="2"/>
  <c r="AV825" i="2"/>
  <c r="AU825" i="2"/>
  <c r="AW824" i="2"/>
  <c r="AV824" i="2"/>
  <c r="AU824" i="2"/>
  <c r="AW823" i="2"/>
  <c r="AV823" i="2"/>
  <c r="AU823" i="2"/>
  <c r="AW802" i="2"/>
  <c r="AV802" i="2"/>
  <c r="AU802" i="2"/>
  <c r="AW801" i="2"/>
  <c r="AV801" i="2"/>
  <c r="AU801" i="2"/>
  <c r="AW800" i="2"/>
  <c r="AV800" i="2"/>
  <c r="AU800" i="2"/>
  <c r="AW799" i="2"/>
  <c r="AV799" i="2"/>
  <c r="AU799" i="2"/>
  <c r="AW798" i="2"/>
  <c r="AV798" i="2"/>
  <c r="AU798" i="2"/>
  <c r="AW765" i="2"/>
  <c r="AV765" i="2"/>
  <c r="AU765" i="2"/>
  <c r="AW764" i="2"/>
  <c r="AV764" i="2"/>
  <c r="AU764" i="2"/>
  <c r="AW763" i="2"/>
  <c r="AV763" i="2"/>
  <c r="AU763" i="2"/>
  <c r="AW762" i="2"/>
  <c r="AV762" i="2"/>
  <c r="AU762" i="2"/>
  <c r="AW761" i="2"/>
  <c r="AV761" i="2"/>
  <c r="AU761" i="2"/>
  <c r="AW624" i="2"/>
  <c r="AV624" i="2"/>
  <c r="AU624" i="2"/>
  <c r="AW623" i="2"/>
  <c r="AV623" i="2"/>
  <c r="AU623" i="2"/>
  <c r="AW622" i="2"/>
  <c r="AV622" i="2"/>
  <c r="AU622" i="2"/>
  <c r="AW621" i="2"/>
  <c r="AV621" i="2"/>
  <c r="AU621" i="2"/>
  <c r="AW620" i="2"/>
  <c r="AV620" i="2"/>
  <c r="AU620" i="2"/>
  <c r="AW587" i="2"/>
  <c r="AV587" i="2"/>
  <c r="AU587" i="2"/>
  <c r="AW586" i="2"/>
  <c r="AV586" i="2"/>
  <c r="AU586" i="2"/>
  <c r="AW585" i="2"/>
  <c r="AV585" i="2"/>
  <c r="AU585" i="2"/>
  <c r="AW584" i="2"/>
  <c r="AV584" i="2"/>
  <c r="AU584" i="2"/>
  <c r="AW583" i="2"/>
  <c r="AV583" i="2"/>
  <c r="AU583" i="2"/>
  <c r="AW571" i="2"/>
  <c r="AV571" i="2"/>
  <c r="AU571" i="2"/>
  <c r="AW570" i="2"/>
  <c r="AV570" i="2"/>
  <c r="AU570" i="2"/>
  <c r="AW569" i="2"/>
  <c r="AV569" i="2"/>
  <c r="AU569" i="2"/>
  <c r="AW568" i="2"/>
  <c r="AV568" i="2"/>
  <c r="AU568" i="2"/>
  <c r="AW560" i="2"/>
  <c r="AV560" i="2"/>
  <c r="AU560" i="2"/>
  <c r="AW559" i="2"/>
  <c r="AV559" i="2"/>
  <c r="AU559" i="2"/>
  <c r="AW558" i="2"/>
  <c r="AV558" i="2"/>
  <c r="AU558" i="2"/>
  <c r="AW557" i="2"/>
  <c r="AV557" i="2"/>
  <c r="AU557" i="2"/>
  <c r="AW556" i="2"/>
  <c r="AV556" i="2"/>
  <c r="AU556" i="2"/>
  <c r="AW548" i="2"/>
  <c r="AV548" i="2"/>
  <c r="AU548" i="2"/>
  <c r="AW547" i="2"/>
  <c r="AV547" i="2"/>
  <c r="AU547" i="2"/>
  <c r="AW546" i="2"/>
  <c r="AV546" i="2"/>
  <c r="AU546" i="2"/>
  <c r="AW545" i="2"/>
  <c r="AV545" i="2"/>
  <c r="AU545" i="2"/>
  <c r="AW544" i="2"/>
  <c r="AV544" i="2"/>
  <c r="AU544" i="2"/>
  <c r="AW518" i="2"/>
  <c r="AV518" i="2"/>
  <c r="AU518" i="2"/>
  <c r="AW517" i="2"/>
  <c r="AV517" i="2"/>
  <c r="AU517" i="2"/>
  <c r="AW516" i="2"/>
  <c r="AV516" i="2"/>
  <c r="AU516" i="2"/>
  <c r="AW515" i="2"/>
  <c r="AV515" i="2"/>
  <c r="AU515" i="2"/>
  <c r="AW514" i="2"/>
  <c r="AV514" i="2"/>
  <c r="AU514" i="2"/>
  <c r="AW482" i="2"/>
  <c r="AV482" i="2"/>
  <c r="AU482" i="2"/>
  <c r="AW481" i="2"/>
  <c r="AV481" i="2"/>
  <c r="AU481" i="2"/>
  <c r="AW480" i="2"/>
  <c r="AV480" i="2"/>
  <c r="AU480" i="2"/>
  <c r="AW479" i="2"/>
  <c r="AV479" i="2"/>
  <c r="AU479" i="2"/>
  <c r="AW478" i="2"/>
  <c r="AV478" i="2"/>
  <c r="AU478" i="2"/>
  <c r="AW437" i="2"/>
  <c r="AV437" i="2"/>
  <c r="AU437" i="2"/>
  <c r="AW436" i="2"/>
  <c r="AV436" i="2"/>
  <c r="AU436" i="2"/>
  <c r="AW435" i="2"/>
  <c r="AV435" i="2"/>
  <c r="AU435" i="2"/>
  <c r="AW434" i="2"/>
  <c r="AV434" i="2"/>
  <c r="AU434" i="2"/>
  <c r="AW433" i="2"/>
  <c r="AV433" i="2"/>
  <c r="AU433" i="2"/>
  <c r="AW411" i="2"/>
  <c r="AV411" i="2"/>
  <c r="AU411" i="2"/>
  <c r="AW410" i="2"/>
  <c r="AV410" i="2"/>
  <c r="AU410" i="2"/>
  <c r="AW409" i="2"/>
  <c r="AV409" i="2"/>
  <c r="AU409" i="2"/>
  <c r="AW408" i="2"/>
  <c r="AV408" i="2"/>
  <c r="AU408" i="2"/>
  <c r="AW407" i="2"/>
  <c r="AV407" i="2"/>
  <c r="AU407" i="2"/>
  <c r="AW356" i="2"/>
  <c r="AV356" i="2"/>
  <c r="AU356" i="2"/>
  <c r="AW355" i="2"/>
  <c r="AV355" i="2"/>
  <c r="AU355" i="2"/>
  <c r="AW354" i="2"/>
  <c r="AV354" i="2"/>
  <c r="AU354" i="2"/>
  <c r="AW353" i="2"/>
  <c r="AV353" i="2"/>
  <c r="AU353" i="2"/>
  <c r="AW352" i="2"/>
  <c r="AV352" i="2"/>
  <c r="AU352" i="2"/>
  <c r="AX396" i="3"/>
  <c r="AX395" i="3"/>
  <c r="AX394" i="3"/>
  <c r="AX390" i="3"/>
  <c r="AX389" i="3"/>
  <c r="AX388" i="3"/>
  <c r="AX387" i="3"/>
  <c r="AX378" i="3"/>
  <c r="AX377" i="3"/>
  <c r="AX376" i="3"/>
  <c r="AX372" i="3"/>
  <c r="AX371" i="3"/>
  <c r="AX370" i="3"/>
  <c r="AX369" i="3"/>
  <c r="AX364" i="3"/>
  <c r="AX363" i="3"/>
  <c r="AX362" i="3"/>
  <c r="AX361" i="3"/>
  <c r="AX356" i="3"/>
  <c r="AX355" i="3"/>
  <c r="AX354" i="3"/>
  <c r="AX353" i="3"/>
  <c r="AX348" i="3"/>
  <c r="AX347" i="3"/>
  <c r="AX346" i="3"/>
  <c r="AX345" i="3"/>
  <c r="AX340" i="3"/>
  <c r="AX339" i="3"/>
  <c r="AX338" i="3"/>
  <c r="AX337" i="3"/>
  <c r="AX332" i="3"/>
  <c r="AX331" i="3"/>
  <c r="AX330" i="3"/>
  <c r="AX329" i="3"/>
  <c r="AX324" i="3"/>
  <c r="AX323" i="3"/>
  <c r="AX322" i="3"/>
  <c r="AX321" i="3"/>
  <c r="AX316" i="3"/>
  <c r="AX315" i="3"/>
  <c r="AX314" i="3"/>
  <c r="AX313" i="3"/>
  <c r="AX308" i="3"/>
  <c r="AX307" i="3"/>
  <c r="AX306" i="3"/>
  <c r="AX305" i="3"/>
  <c r="AX300" i="3"/>
  <c r="AX299" i="3"/>
  <c r="AX298" i="3"/>
  <c r="AX297" i="3"/>
  <c r="AX289" i="3"/>
  <c r="AX288" i="3"/>
  <c r="AX287" i="3"/>
  <c r="AX286" i="3"/>
  <c r="AX257" i="3"/>
  <c r="AX256" i="3"/>
  <c r="AX255" i="3"/>
  <c r="AX254" i="3"/>
  <c r="AX253" i="3"/>
  <c r="AX166" i="3"/>
  <c r="AX165" i="3"/>
  <c r="AX164" i="3"/>
  <c r="AX163" i="3"/>
  <c r="AX162" i="3"/>
  <c r="AX156" i="3"/>
  <c r="AX155" i="3"/>
  <c r="AX154" i="3"/>
  <c r="AX153" i="3"/>
  <c r="AX152" i="3"/>
  <c r="AX58" i="3"/>
  <c r="AX57" i="3"/>
  <c r="AX56" i="3"/>
  <c r="AX55" i="3"/>
  <c r="AX23" i="3"/>
  <c r="AX22" i="3"/>
  <c r="AX21" i="3"/>
  <c r="AX20" i="3"/>
  <c r="AX19" i="3"/>
  <c r="AW396" i="3" l="1"/>
  <c r="AV396" i="3"/>
  <c r="AU396" i="3"/>
  <c r="AW395" i="3"/>
  <c r="AV395" i="3"/>
  <c r="AU395" i="3"/>
  <c r="AW394" i="3"/>
  <c r="AV394" i="3"/>
  <c r="AU394" i="3"/>
  <c r="AW390" i="3"/>
  <c r="AV390" i="3"/>
  <c r="AU390" i="3"/>
  <c r="AW389" i="3"/>
  <c r="AV389" i="3"/>
  <c r="AU389" i="3"/>
  <c r="AW388" i="3"/>
  <c r="AV388" i="3"/>
  <c r="AU388" i="3"/>
  <c r="AW387" i="3"/>
  <c r="AV387" i="3"/>
  <c r="AU387" i="3"/>
  <c r="AW378" i="3"/>
  <c r="AV378" i="3"/>
  <c r="AU378" i="3"/>
  <c r="AW377" i="3"/>
  <c r="AV377" i="3"/>
  <c r="AU377" i="3"/>
  <c r="AW376" i="3"/>
  <c r="AV376" i="3"/>
  <c r="AU376" i="3"/>
  <c r="AW372" i="3"/>
  <c r="AV372" i="3"/>
  <c r="AU372" i="3"/>
  <c r="AW371" i="3"/>
  <c r="AV371" i="3"/>
  <c r="AU371" i="3"/>
  <c r="AW370" i="3"/>
  <c r="AV370" i="3"/>
  <c r="AU370" i="3"/>
  <c r="AW369" i="3"/>
  <c r="AV369" i="3"/>
  <c r="AU369" i="3"/>
  <c r="AW364" i="3"/>
  <c r="AV364" i="3"/>
  <c r="AU364" i="3"/>
  <c r="AW363" i="3"/>
  <c r="AV363" i="3"/>
  <c r="AU363" i="3"/>
  <c r="AW362" i="3"/>
  <c r="AV362" i="3"/>
  <c r="AU362" i="3"/>
  <c r="AW361" i="3"/>
  <c r="AV361" i="3"/>
  <c r="AU361" i="3"/>
  <c r="AW356" i="3"/>
  <c r="AV356" i="3"/>
  <c r="AU356" i="3"/>
  <c r="AW355" i="3"/>
  <c r="AV355" i="3"/>
  <c r="AU355" i="3"/>
  <c r="AW354" i="3"/>
  <c r="AV354" i="3"/>
  <c r="AU354" i="3"/>
  <c r="AW353" i="3"/>
  <c r="AV353" i="3"/>
  <c r="AU353" i="3"/>
  <c r="AW348" i="3"/>
  <c r="AV348" i="3"/>
  <c r="AU348" i="3"/>
  <c r="AW347" i="3"/>
  <c r="AV347" i="3"/>
  <c r="AU347" i="3"/>
  <c r="AW346" i="3"/>
  <c r="AV346" i="3"/>
  <c r="AU346" i="3"/>
  <c r="AW345" i="3"/>
  <c r="AV345" i="3"/>
  <c r="AU345" i="3"/>
  <c r="AW340" i="3"/>
  <c r="AV340" i="3"/>
  <c r="AU340" i="3"/>
  <c r="AW339" i="3"/>
  <c r="AV339" i="3"/>
  <c r="AU339" i="3"/>
  <c r="AW338" i="3"/>
  <c r="AV338" i="3"/>
  <c r="AU338" i="3"/>
  <c r="AW337" i="3"/>
  <c r="AV337" i="3"/>
  <c r="AU337" i="3"/>
  <c r="AW332" i="3"/>
  <c r="AV332" i="3"/>
  <c r="AU332" i="3"/>
  <c r="AW331" i="3"/>
  <c r="AV331" i="3"/>
  <c r="AU331" i="3"/>
  <c r="AW330" i="3"/>
  <c r="AV330" i="3"/>
  <c r="AU330" i="3"/>
  <c r="AW329" i="3"/>
  <c r="AV329" i="3"/>
  <c r="AU329" i="3"/>
  <c r="AW324" i="3"/>
  <c r="AV324" i="3"/>
  <c r="AU324" i="3"/>
  <c r="AW323" i="3"/>
  <c r="AV323" i="3"/>
  <c r="AU323" i="3"/>
  <c r="AW322" i="3"/>
  <c r="AV322" i="3"/>
  <c r="AU322" i="3"/>
  <c r="AW321" i="3"/>
  <c r="AV321" i="3"/>
  <c r="AU321" i="3"/>
  <c r="AW316" i="3"/>
  <c r="AV316" i="3"/>
  <c r="AU316" i="3"/>
  <c r="AW315" i="3"/>
  <c r="AV315" i="3"/>
  <c r="AU315" i="3"/>
  <c r="AW314" i="3"/>
  <c r="AV314" i="3"/>
  <c r="AU314" i="3"/>
  <c r="AW313" i="3"/>
  <c r="AV313" i="3"/>
  <c r="AU313" i="3"/>
  <c r="AW308" i="3"/>
  <c r="AV308" i="3"/>
  <c r="AU308" i="3"/>
  <c r="AW307" i="3"/>
  <c r="AV307" i="3"/>
  <c r="AU307" i="3"/>
  <c r="AW306" i="3"/>
  <c r="AV306" i="3"/>
  <c r="AU306" i="3"/>
  <c r="AW305" i="3"/>
  <c r="AV305" i="3"/>
  <c r="AU305" i="3"/>
  <c r="AW300" i="3"/>
  <c r="AV300" i="3"/>
  <c r="AU300" i="3"/>
  <c r="AW299" i="3"/>
  <c r="AV299" i="3"/>
  <c r="AU299" i="3"/>
  <c r="AW298" i="3"/>
  <c r="AV298" i="3"/>
  <c r="AU298" i="3"/>
  <c r="AW297" i="3"/>
  <c r="AV297" i="3"/>
  <c r="AU297" i="3"/>
  <c r="AW289" i="3"/>
  <c r="AV289" i="3"/>
  <c r="AU289" i="3"/>
  <c r="AW288" i="3"/>
  <c r="AV288" i="3"/>
  <c r="AU288" i="3"/>
  <c r="AW287" i="3"/>
  <c r="AV287" i="3"/>
  <c r="AU287" i="3"/>
  <c r="AW286" i="3"/>
  <c r="AV286" i="3"/>
  <c r="AU286" i="3"/>
  <c r="AW257" i="3"/>
  <c r="AV257" i="3"/>
  <c r="AU257" i="3"/>
  <c r="AW256" i="3"/>
  <c r="AV256" i="3"/>
  <c r="AU256" i="3"/>
  <c r="AW255" i="3"/>
  <c r="AV255" i="3"/>
  <c r="AU255" i="3"/>
  <c r="AW254" i="3"/>
  <c r="AV254" i="3"/>
  <c r="AU254" i="3"/>
  <c r="AW253" i="3"/>
  <c r="AV253" i="3"/>
  <c r="AU253" i="3"/>
  <c r="AW166" i="3"/>
  <c r="AV166" i="3"/>
  <c r="AU166" i="3"/>
  <c r="AW165" i="3"/>
  <c r="AV165" i="3"/>
  <c r="AU165" i="3"/>
  <c r="AW164" i="3"/>
  <c r="AV164" i="3"/>
  <c r="AU164" i="3"/>
  <c r="AW163" i="3"/>
  <c r="AV163" i="3"/>
  <c r="AU163" i="3"/>
  <c r="AW162" i="3"/>
  <c r="AV162" i="3"/>
  <c r="AU162" i="3"/>
  <c r="AW156" i="3"/>
  <c r="AV156" i="3"/>
  <c r="AU156" i="3"/>
  <c r="AW155" i="3"/>
  <c r="AV155" i="3"/>
  <c r="AU155" i="3"/>
  <c r="AW154" i="3"/>
  <c r="AV154" i="3"/>
  <c r="AU154" i="3"/>
  <c r="AW153" i="3"/>
  <c r="AV153" i="3"/>
  <c r="AU153" i="3"/>
  <c r="AW152" i="3"/>
  <c r="AV152" i="3"/>
  <c r="AU152" i="3"/>
  <c r="AW58" i="3"/>
  <c r="AV58" i="3"/>
  <c r="AU58" i="3"/>
  <c r="AW57" i="3"/>
  <c r="AV57" i="3"/>
  <c r="AU57" i="3"/>
  <c r="AW56" i="3"/>
  <c r="AV56" i="3"/>
  <c r="AU56" i="3"/>
  <c r="AW55" i="3"/>
  <c r="AV55" i="3"/>
  <c r="AU55" i="3"/>
  <c r="AW23" i="3"/>
  <c r="AV23" i="3"/>
  <c r="AU23" i="3"/>
  <c r="AW22" i="3"/>
  <c r="AV22" i="3"/>
  <c r="AU22" i="3"/>
  <c r="AW21" i="3"/>
  <c r="AV21" i="3"/>
  <c r="AU21" i="3"/>
  <c r="AW20" i="3"/>
  <c r="AV20" i="3"/>
  <c r="AU20" i="3"/>
  <c r="AW19" i="3"/>
  <c r="AV19" i="3"/>
  <c r="AU19" i="3"/>
  <c r="AX9" i="16" l="1"/>
  <c r="AX7" i="16"/>
  <c r="AX6" i="16"/>
  <c r="AX5" i="16"/>
  <c r="AX9" i="2"/>
  <c r="AW9" i="2"/>
  <c r="AV9" i="2"/>
  <c r="AU9" i="2"/>
  <c r="AX8" i="2"/>
  <c r="AW8" i="2"/>
  <c r="AV8" i="2"/>
  <c r="AU8" i="2"/>
  <c r="AX7" i="2"/>
  <c r="AW7" i="2"/>
  <c r="AV7" i="2"/>
  <c r="AU7" i="2"/>
  <c r="AX6" i="2"/>
  <c r="AW6" i="2"/>
  <c r="AV6" i="2"/>
  <c r="AU6" i="2"/>
  <c r="AX5" i="2"/>
  <c r="AW5" i="2"/>
  <c r="AV5" i="2"/>
  <c r="AU5" i="2"/>
  <c r="AX9" i="3"/>
  <c r="AW9" i="3"/>
  <c r="AV9" i="3"/>
  <c r="AU9" i="3"/>
  <c r="AX8" i="3"/>
  <c r="AW8" i="3"/>
  <c r="AV8" i="3"/>
  <c r="AU8" i="3"/>
  <c r="AX7" i="3"/>
  <c r="AW7" i="3"/>
  <c r="AV7" i="3"/>
  <c r="AU7" i="3"/>
  <c r="AX6" i="3"/>
  <c r="AW6" i="3"/>
  <c r="AV6" i="3"/>
  <c r="AU6" i="3"/>
  <c r="AX5" i="3"/>
  <c r="AW5" i="3"/>
  <c r="AV5" i="3"/>
  <c r="AU5" i="3"/>
  <c r="U5" i="5"/>
  <c r="W13" i="17"/>
  <c r="X13" i="17" s="1"/>
  <c r="W12" i="17"/>
  <c r="W6" i="17" s="1"/>
  <c r="X6" i="17" s="1"/>
  <c r="W11" i="17"/>
  <c r="X11" i="17" s="1"/>
  <c r="X10" i="17"/>
  <c r="X9" i="17"/>
  <c r="X8" i="17"/>
  <c r="W7" i="17"/>
  <c r="X7" i="17" s="1"/>
  <c r="W5" i="17"/>
  <c r="X5" i="17" s="1"/>
  <c r="AW8" i="18"/>
  <c r="AV8" i="18"/>
  <c r="AU8" i="18"/>
  <c r="AX7" i="18"/>
  <c r="AW7" i="18"/>
  <c r="AV7" i="18"/>
  <c r="AU7" i="18"/>
  <c r="AX6" i="18"/>
  <c r="AW6" i="18"/>
  <c r="AV6" i="18"/>
  <c r="AU6" i="18"/>
  <c r="AX5" i="18"/>
  <c r="AW5" i="18"/>
  <c r="AV5" i="18"/>
  <c r="AU5" i="18"/>
  <c r="AV5" i="4"/>
  <c r="AU5" i="4"/>
  <c r="AT5" i="4"/>
  <c r="AS5" i="4"/>
  <c r="AW5" i="4" s="1"/>
  <c r="AY5" i="18" l="1"/>
  <c r="AY6" i="18"/>
  <c r="AY7" i="18"/>
  <c r="AY5" i="16"/>
  <c r="F5" i="16" s="1"/>
  <c r="AY6" i="16"/>
  <c r="F6" i="16" s="1"/>
  <c r="F7" i="16"/>
  <c r="AY8" i="16"/>
  <c r="F8" i="16" s="1"/>
  <c r="AY9" i="16"/>
  <c r="F9" i="16" s="1"/>
  <c r="AY5" i="2"/>
  <c r="AY9" i="2"/>
  <c r="AY6" i="2"/>
  <c r="AY8" i="2"/>
  <c r="AY7" i="2"/>
  <c r="AY5" i="3"/>
  <c r="AY9" i="3"/>
  <c r="AY7" i="3"/>
  <c r="AY6" i="3"/>
  <c r="AY8" i="3"/>
  <c r="X12" i="17"/>
  <c r="AT53" i="18"/>
  <c r="AT52" i="18"/>
  <c r="AT51" i="18"/>
  <c r="AT50" i="18"/>
  <c r="AT49" i="18"/>
  <c r="AT48" i="18"/>
  <c r="AT47" i="18"/>
  <c r="AT46" i="18"/>
  <c r="AT45" i="18"/>
  <c r="AT44" i="18"/>
  <c r="AT43" i="18"/>
  <c r="AT42" i="18"/>
  <c r="AT41" i="18"/>
  <c r="AT40" i="18"/>
  <c r="AT39" i="18"/>
  <c r="AT38" i="18"/>
  <c r="AT37" i="18"/>
  <c r="AT36" i="18"/>
  <c r="AT35" i="18"/>
  <c r="AT34" i="18"/>
  <c r="AT33" i="18"/>
  <c r="AT32" i="18"/>
  <c r="AT31" i="18"/>
  <c r="AT30" i="18"/>
  <c r="AT29" i="18"/>
  <c r="AT28" i="18"/>
  <c r="AT27" i="18"/>
  <c r="AT26" i="18"/>
  <c r="AT25" i="18"/>
  <c r="AT24" i="18"/>
  <c r="AT23" i="18"/>
  <c r="AT22" i="18"/>
  <c r="AT21" i="18"/>
  <c r="AT20" i="18"/>
  <c r="AT19" i="18"/>
  <c r="AT18" i="18"/>
  <c r="AT17" i="18"/>
  <c r="AT16" i="18"/>
  <c r="AT15" i="18"/>
  <c r="AT14" i="18"/>
  <c r="AT13" i="18"/>
  <c r="AT12" i="18"/>
  <c r="AT11" i="18"/>
  <c r="AT10" i="18"/>
  <c r="AT9" i="18"/>
  <c r="AS53" i="18"/>
  <c r="AS52" i="18"/>
  <c r="AS49" i="18"/>
  <c r="AS48" i="18"/>
  <c r="AS47" i="18"/>
  <c r="AS46" i="18"/>
  <c r="AS14" i="18"/>
  <c r="AS13" i="18"/>
  <c r="AS12" i="18"/>
  <c r="AR58" i="4"/>
  <c r="AR57" i="4"/>
  <c r="AR56" i="4"/>
  <c r="AR55" i="4"/>
  <c r="AR54" i="4"/>
  <c r="AR53" i="4"/>
  <c r="AR52" i="4"/>
  <c r="AR51" i="4"/>
  <c r="AR50" i="4"/>
  <c r="AR49" i="4"/>
  <c r="AR48" i="4"/>
  <c r="AR47" i="4"/>
  <c r="AR46" i="4"/>
  <c r="AR45" i="4"/>
  <c r="AR44" i="4"/>
  <c r="AR43" i="4"/>
  <c r="AR42" i="4"/>
  <c r="AR41" i="4"/>
  <c r="AR40" i="4"/>
  <c r="AR39" i="4"/>
  <c r="AR38" i="4"/>
  <c r="AR37" i="4"/>
  <c r="AR36" i="4"/>
  <c r="AR35" i="4"/>
  <c r="AR34" i="4"/>
  <c r="AR33" i="4"/>
  <c r="AR32" i="4"/>
  <c r="AR31" i="4"/>
  <c r="AR30" i="4"/>
  <c r="AR29" i="4"/>
  <c r="AR28" i="4"/>
  <c r="AR27" i="4"/>
  <c r="AR26" i="4"/>
  <c r="AR25" i="4"/>
  <c r="AR24" i="4"/>
  <c r="AR23" i="4"/>
  <c r="AR22" i="4"/>
  <c r="AR21" i="4"/>
  <c r="AR20" i="4"/>
  <c r="AR19" i="4"/>
  <c r="AR18" i="4"/>
  <c r="AR17" i="4"/>
  <c r="AR16" i="4"/>
  <c r="AR15" i="4"/>
  <c r="AR14" i="4"/>
  <c r="AR13" i="4"/>
  <c r="AR12" i="4"/>
  <c r="AR11" i="4"/>
  <c r="AR10" i="4"/>
  <c r="AR9" i="4"/>
  <c r="AR8" i="4"/>
  <c r="AR7" i="4"/>
  <c r="AR6" i="4"/>
  <c r="AT420" i="16"/>
  <c r="AT419" i="16"/>
  <c r="AT418" i="16"/>
  <c r="AT417" i="16"/>
  <c r="AT416" i="16"/>
  <c r="AT415" i="16"/>
  <c r="AT414" i="16"/>
  <c r="AT413" i="16"/>
  <c r="AT412" i="16"/>
  <c r="AT411" i="16"/>
  <c r="AT410" i="16"/>
  <c r="AT409" i="16"/>
  <c r="AT408" i="16"/>
  <c r="AT407" i="16"/>
  <c r="AT406" i="16"/>
  <c r="AT405" i="16"/>
  <c r="AT404" i="16"/>
  <c r="AT403" i="16"/>
  <c r="AT402" i="16"/>
  <c r="AT401" i="16"/>
  <c r="AT400" i="16"/>
  <c r="AT399" i="16"/>
  <c r="AT398" i="16"/>
  <c r="AT397" i="16"/>
  <c r="AT396" i="16"/>
  <c r="AT395" i="16"/>
  <c r="AT394" i="16"/>
  <c r="AT393" i="16"/>
  <c r="AT392" i="16"/>
  <c r="AT391" i="16"/>
  <c r="AT390" i="16"/>
  <c r="AT389" i="16"/>
  <c r="AT388" i="16"/>
  <c r="AT387" i="16"/>
  <c r="AT386" i="16"/>
  <c r="AT385" i="16"/>
  <c r="AT384" i="16"/>
  <c r="AT383" i="16"/>
  <c r="AT382" i="16"/>
  <c r="AT381" i="16"/>
  <c r="AT380" i="16"/>
  <c r="AT379" i="16"/>
  <c r="AT378" i="16"/>
  <c r="AT377" i="16"/>
  <c r="AT376" i="16"/>
  <c r="AT375" i="16"/>
  <c r="AT374" i="16"/>
  <c r="AT373" i="16"/>
  <c r="AT372" i="16"/>
  <c r="AT371" i="16"/>
  <c r="AT370" i="16"/>
  <c r="AT369" i="16"/>
  <c r="AT368" i="16"/>
  <c r="AT367" i="16"/>
  <c r="AT366" i="16"/>
  <c r="AT365" i="16"/>
  <c r="AT364" i="16"/>
  <c r="AT363" i="16"/>
  <c r="AT362" i="16"/>
  <c r="AT361" i="16"/>
  <c r="AT360" i="16"/>
  <c r="AT359" i="16"/>
  <c r="AT358" i="16"/>
  <c r="AT357" i="16"/>
  <c r="AT356" i="16"/>
  <c r="AT355" i="16"/>
  <c r="AT354" i="16"/>
  <c r="AT353" i="16"/>
  <c r="AT352" i="16"/>
  <c r="AT351" i="16"/>
  <c r="AT350" i="16"/>
  <c r="AT349" i="16"/>
  <c r="AT348" i="16"/>
  <c r="AT347" i="16"/>
  <c r="AT346" i="16"/>
  <c r="AT345" i="16"/>
  <c r="AT344" i="16"/>
  <c r="AT343" i="16"/>
  <c r="AT342" i="16"/>
  <c r="AT341" i="16"/>
  <c r="AT340" i="16"/>
  <c r="AT339" i="16"/>
  <c r="AT338" i="16"/>
  <c r="AT337" i="16"/>
  <c r="AT336" i="16"/>
  <c r="AT335" i="16"/>
  <c r="AT334" i="16"/>
  <c r="AT333" i="16"/>
  <c r="AT332" i="16"/>
  <c r="AT331" i="16"/>
  <c r="AT330" i="16"/>
  <c r="AT329" i="16"/>
  <c r="AT328" i="16"/>
  <c r="AT327" i="16"/>
  <c r="AT326" i="16"/>
  <c r="AT325" i="16"/>
  <c r="AT324" i="16"/>
  <c r="AT323" i="16"/>
  <c r="AT322" i="16"/>
  <c r="AT321" i="16"/>
  <c r="AT320" i="16"/>
  <c r="AT319" i="16"/>
  <c r="AT318" i="16"/>
  <c r="AT317" i="16"/>
  <c r="AT316" i="16"/>
  <c r="AT315" i="16"/>
  <c r="AT314" i="16"/>
  <c r="AT313" i="16"/>
  <c r="AT312" i="16"/>
  <c r="AT311" i="16"/>
  <c r="AT310" i="16"/>
  <c r="AT309" i="16"/>
  <c r="AT308" i="16"/>
  <c r="AT307" i="16"/>
  <c r="AT306" i="16"/>
  <c r="AT305" i="16"/>
  <c r="AT304" i="16"/>
  <c r="AT303" i="16"/>
  <c r="AT302" i="16"/>
  <c r="AT301" i="16"/>
  <c r="AT300" i="16"/>
  <c r="AT299" i="16"/>
  <c r="AT298" i="16"/>
  <c r="AT297" i="16"/>
  <c r="AT296" i="16"/>
  <c r="AT295" i="16"/>
  <c r="AT294" i="16"/>
  <c r="AT293" i="16"/>
  <c r="AT292" i="16"/>
  <c r="AT291" i="16"/>
  <c r="AT290" i="16"/>
  <c r="AT289" i="16"/>
  <c r="AT288" i="16"/>
  <c r="AT287" i="16"/>
  <c r="AT286" i="16"/>
  <c r="AT285" i="16"/>
  <c r="AT284" i="16"/>
  <c r="AT283" i="16"/>
  <c r="AT282" i="16"/>
  <c r="AT281" i="16"/>
  <c r="AT280" i="16"/>
  <c r="AT279" i="16"/>
  <c r="AT278" i="16"/>
  <c r="AT277" i="16"/>
  <c r="AT276" i="16"/>
  <c r="AT275" i="16"/>
  <c r="AT274" i="16"/>
  <c r="AT273" i="16"/>
  <c r="AT272" i="16"/>
  <c r="AT271" i="16"/>
  <c r="AT270" i="16"/>
  <c r="AT269" i="16"/>
  <c r="AT268" i="16"/>
  <c r="AT267" i="16"/>
  <c r="AT266" i="16"/>
  <c r="AT265" i="16"/>
  <c r="AT264" i="16"/>
  <c r="AT263" i="16"/>
  <c r="AT262" i="16"/>
  <c r="AT261" i="16"/>
  <c r="AT260" i="16"/>
  <c r="AT259" i="16"/>
  <c r="AT258" i="16"/>
  <c r="AT257" i="16"/>
  <c r="AT256" i="16"/>
  <c r="AT255" i="16"/>
  <c r="AT254" i="16"/>
  <c r="AT253" i="16"/>
  <c r="AT252" i="16"/>
  <c r="AT251" i="16"/>
  <c r="AT250" i="16"/>
  <c r="AT249" i="16"/>
  <c r="AT248" i="16"/>
  <c r="AT247" i="16"/>
  <c r="AT246" i="16"/>
  <c r="AT245" i="16"/>
  <c r="AT244" i="16"/>
  <c r="AT243" i="16"/>
  <c r="AT242" i="16"/>
  <c r="AT241" i="16"/>
  <c r="AT240" i="16"/>
  <c r="AT239" i="16"/>
  <c r="AT238" i="16"/>
  <c r="AT237" i="16"/>
  <c r="AT236" i="16"/>
  <c r="AT235" i="16"/>
  <c r="AT234" i="16"/>
  <c r="AT233" i="16"/>
  <c r="AT232" i="16"/>
  <c r="AT231" i="16"/>
  <c r="AT230" i="16"/>
  <c r="AT229" i="16"/>
  <c r="AT228" i="16"/>
  <c r="AT227" i="16"/>
  <c r="AT226" i="16"/>
  <c r="AT225" i="16"/>
  <c r="AT224" i="16"/>
  <c r="AT223" i="16"/>
  <c r="AT222" i="16"/>
  <c r="AT221" i="16"/>
  <c r="AT220" i="16"/>
  <c r="AT219" i="16"/>
  <c r="AT218" i="16"/>
  <c r="AT217" i="16"/>
  <c r="AT216" i="16"/>
  <c r="AT215" i="16"/>
  <c r="AT214" i="16"/>
  <c r="AT213" i="16"/>
  <c r="AT212" i="16"/>
  <c r="AT211" i="16"/>
  <c r="AT210" i="16"/>
  <c r="AT209" i="16"/>
  <c r="AT208" i="16"/>
  <c r="AT207" i="16"/>
  <c r="AT206" i="16"/>
  <c r="AT205" i="16"/>
  <c r="AT204" i="16"/>
  <c r="AT203" i="16"/>
  <c r="AT202" i="16"/>
  <c r="AT201" i="16"/>
  <c r="AT200" i="16"/>
  <c r="AT199" i="16"/>
  <c r="AT198" i="16"/>
  <c r="AT197" i="16"/>
  <c r="AT196" i="16"/>
  <c r="AT195" i="16"/>
  <c r="AT194" i="16"/>
  <c r="AT193" i="16"/>
  <c r="AT192" i="16"/>
  <c r="AT191" i="16"/>
  <c r="AT190" i="16"/>
  <c r="AT189" i="16"/>
  <c r="AT188" i="16"/>
  <c r="AT187" i="16"/>
  <c r="AT186" i="16"/>
  <c r="AT185" i="16"/>
  <c r="AT184" i="16"/>
  <c r="AT183" i="16"/>
  <c r="AT182" i="16"/>
  <c r="AT181" i="16"/>
  <c r="AT180" i="16"/>
  <c r="AT179" i="16"/>
  <c r="AT178" i="16"/>
  <c r="AT177" i="16"/>
  <c r="AT176" i="16"/>
  <c r="AT175" i="16"/>
  <c r="AT174" i="16"/>
  <c r="AT173" i="16"/>
  <c r="AT172" i="16"/>
  <c r="AT171" i="16"/>
  <c r="AT170" i="16"/>
  <c r="AT169" i="16"/>
  <c r="AT168" i="16"/>
  <c r="AT167" i="16"/>
  <c r="AT166" i="16"/>
  <c r="AT165" i="16"/>
  <c r="AT164" i="16"/>
  <c r="AT163" i="16"/>
  <c r="AT162" i="16"/>
  <c r="AT161" i="16"/>
  <c r="AT160" i="16"/>
  <c r="AT159" i="16"/>
  <c r="AT158" i="16"/>
  <c r="AT157" i="16"/>
  <c r="AT156" i="16"/>
  <c r="AT155" i="16"/>
  <c r="AT154" i="16"/>
  <c r="AT153" i="16"/>
  <c r="AT152" i="16"/>
  <c r="AT151" i="16"/>
  <c r="AT150" i="16"/>
  <c r="AT149" i="16"/>
  <c r="AT148" i="16"/>
  <c r="AT147" i="16"/>
  <c r="AT146" i="16"/>
  <c r="AT145" i="16"/>
  <c r="AT144" i="16"/>
  <c r="AT143" i="16"/>
  <c r="AT142" i="16"/>
  <c r="AT141" i="16"/>
  <c r="AT140" i="16"/>
  <c r="AT139" i="16"/>
  <c r="AT138" i="16"/>
  <c r="AT137" i="16"/>
  <c r="AT136" i="16"/>
  <c r="AT135" i="16"/>
  <c r="AT134" i="16"/>
  <c r="AT133" i="16"/>
  <c r="AT132" i="16"/>
  <c r="AT131" i="16"/>
  <c r="AT130" i="16"/>
  <c r="AT129" i="16"/>
  <c r="AT128" i="16"/>
  <c r="AT127" i="16"/>
  <c r="AT126" i="16"/>
  <c r="AT125" i="16"/>
  <c r="AT124" i="16"/>
  <c r="AT123" i="16"/>
  <c r="AT122" i="16"/>
  <c r="AT121" i="16"/>
  <c r="AT120" i="16"/>
  <c r="AT119" i="16"/>
  <c r="AT118" i="16"/>
  <c r="AT117" i="16"/>
  <c r="AT116" i="16"/>
  <c r="AT115" i="16"/>
  <c r="AT114" i="16"/>
  <c r="AT113" i="16"/>
  <c r="AT112" i="16"/>
  <c r="AT111" i="16"/>
  <c r="AT110" i="16"/>
  <c r="AT109" i="16"/>
  <c r="AT108" i="16"/>
  <c r="AT107" i="16"/>
  <c r="AT106" i="16"/>
  <c r="AT105" i="16"/>
  <c r="AT104" i="16"/>
  <c r="AT103" i="16"/>
  <c r="AT102" i="16"/>
  <c r="AT101" i="16"/>
  <c r="AT100" i="16"/>
  <c r="AT99" i="16"/>
  <c r="AT98" i="16"/>
  <c r="AT97" i="16"/>
  <c r="AT96" i="16"/>
  <c r="AT95" i="16"/>
  <c r="AT94" i="16"/>
  <c r="AT93" i="16"/>
  <c r="AT92" i="16"/>
  <c r="AT91" i="16"/>
  <c r="AT90" i="16"/>
  <c r="AT89" i="16"/>
  <c r="AT88" i="16"/>
  <c r="AT87" i="16"/>
  <c r="AT86" i="16"/>
  <c r="AT85" i="16"/>
  <c r="AT84" i="16"/>
  <c r="AT83" i="16"/>
  <c r="AT82" i="16"/>
  <c r="AT81" i="16"/>
  <c r="AT80" i="16"/>
  <c r="AT79" i="16"/>
  <c r="AT78" i="16"/>
  <c r="AT77" i="16"/>
  <c r="AT76" i="16"/>
  <c r="AT75" i="16"/>
  <c r="AT74" i="16"/>
  <c r="AT73" i="16"/>
  <c r="AT72" i="16"/>
  <c r="AT71" i="16"/>
  <c r="AT70" i="16"/>
  <c r="AT69" i="16"/>
  <c r="AT68" i="16"/>
  <c r="AT67" i="16"/>
  <c r="AT66" i="16"/>
  <c r="AT65" i="16"/>
  <c r="AT64" i="16"/>
  <c r="AT63" i="16"/>
  <c r="AT62" i="16"/>
  <c r="AT61" i="16"/>
  <c r="AT60" i="16"/>
  <c r="AT59" i="16"/>
  <c r="AT58" i="16"/>
  <c r="AT57" i="16"/>
  <c r="AT56" i="16"/>
  <c r="AT55" i="16"/>
  <c r="AT54" i="16"/>
  <c r="AT53" i="16"/>
  <c r="AT52" i="16"/>
  <c r="AT51" i="16"/>
  <c r="AT50" i="16"/>
  <c r="AT49" i="16"/>
  <c r="AT48" i="16"/>
  <c r="AT47" i="16"/>
  <c r="AT46" i="16"/>
  <c r="AT45" i="16"/>
  <c r="AT44" i="16"/>
  <c r="AT43" i="16"/>
  <c r="AT42" i="16"/>
  <c r="AT41" i="16"/>
  <c r="AT40" i="16"/>
  <c r="AT39" i="16"/>
  <c r="AT38" i="16"/>
  <c r="AT37" i="16"/>
  <c r="AT36" i="16"/>
  <c r="AT35" i="16"/>
  <c r="AT34" i="16"/>
  <c r="AT33" i="16"/>
  <c r="AT32" i="16"/>
  <c r="AT31" i="16"/>
  <c r="AT30" i="16"/>
  <c r="AT29" i="16"/>
  <c r="AT28" i="16"/>
  <c r="AT27" i="16"/>
  <c r="AT26" i="16"/>
  <c r="AT25" i="16"/>
  <c r="AT24" i="16"/>
  <c r="AT23" i="16"/>
  <c r="AT22" i="16"/>
  <c r="AT21" i="16"/>
  <c r="AT20" i="16"/>
  <c r="AT19" i="16"/>
  <c r="AT18" i="16"/>
  <c r="AT17" i="16"/>
  <c r="AT16" i="16"/>
  <c r="AT15" i="16"/>
  <c r="AT14" i="16"/>
  <c r="AT12" i="16"/>
  <c r="AT11" i="16"/>
  <c r="AT10" i="16"/>
  <c r="AT1050" i="2"/>
  <c r="AT1049" i="2"/>
  <c r="AT1048" i="2"/>
  <c r="AT1047" i="2"/>
  <c r="AT1046" i="2"/>
  <c r="AT1045" i="2"/>
  <c r="AT1044" i="2"/>
  <c r="AT1043" i="2"/>
  <c r="AT1042" i="2"/>
  <c r="AT1041" i="2"/>
  <c r="AT1040" i="2"/>
  <c r="AT1039" i="2"/>
  <c r="AT1038" i="2"/>
  <c r="AT1037" i="2"/>
  <c r="AT1036" i="2"/>
  <c r="AT1035" i="2"/>
  <c r="AT1034" i="2"/>
  <c r="AT1033" i="2"/>
  <c r="AT1032" i="2"/>
  <c r="AT1031" i="2"/>
  <c r="AT1030" i="2"/>
  <c r="AT1029" i="2"/>
  <c r="AT1028" i="2"/>
  <c r="AT1027" i="2"/>
  <c r="AT1026" i="2"/>
  <c r="AT1025" i="2"/>
  <c r="AT1024" i="2"/>
  <c r="AT1023" i="2"/>
  <c r="AT1022" i="2"/>
  <c r="AT1021" i="2"/>
  <c r="AT1020" i="2"/>
  <c r="AT1019" i="2"/>
  <c r="AT1018" i="2"/>
  <c r="AT1017" i="2"/>
  <c r="AT1016" i="2"/>
  <c r="AT1015" i="2"/>
  <c r="AT1014" i="2"/>
  <c r="AT1013" i="2"/>
  <c r="AT1012" i="2"/>
  <c r="AT1011" i="2"/>
  <c r="AT1010" i="2"/>
  <c r="AT1009" i="2"/>
  <c r="AT1008" i="2"/>
  <c r="AT1007" i="2"/>
  <c r="AT1006" i="2"/>
  <c r="AT1005" i="2"/>
  <c r="AT1004" i="2"/>
  <c r="AT1003" i="2"/>
  <c r="AT1002" i="2"/>
  <c r="AT1001" i="2"/>
  <c r="AT1000" i="2"/>
  <c r="AT999" i="2"/>
  <c r="AT998" i="2"/>
  <c r="AT997" i="2"/>
  <c r="AT996" i="2"/>
  <c r="AT995" i="2"/>
  <c r="AT994" i="2"/>
  <c r="AT993" i="2"/>
  <c r="AT992" i="2"/>
  <c r="AT991" i="2"/>
  <c r="AT990" i="2"/>
  <c r="AT989" i="2"/>
  <c r="AT988" i="2"/>
  <c r="AT987" i="2"/>
  <c r="AT986" i="2"/>
  <c r="AT985" i="2"/>
  <c r="AT984" i="2"/>
  <c r="AT983" i="2"/>
  <c r="AT982" i="2"/>
  <c r="AT981" i="2"/>
  <c r="AT980" i="2"/>
  <c r="AT979" i="2"/>
  <c r="AT978" i="2"/>
  <c r="AT977" i="2"/>
  <c r="AT976" i="2"/>
  <c r="AT975" i="2"/>
  <c r="AT974" i="2"/>
  <c r="AT973" i="2"/>
  <c r="AT972" i="2"/>
  <c r="AT971" i="2"/>
  <c r="AT970" i="2"/>
  <c r="AT969" i="2"/>
  <c r="AT968" i="2"/>
  <c r="AT967" i="2"/>
  <c r="AT966" i="2"/>
  <c r="AT965" i="2"/>
  <c r="AT964" i="2"/>
  <c r="AT963" i="2"/>
  <c r="AT962" i="2"/>
  <c r="AT961" i="2"/>
  <c r="AT960" i="2"/>
  <c r="AT959" i="2"/>
  <c r="AT958" i="2"/>
  <c r="AT957" i="2"/>
  <c r="AT956" i="2"/>
  <c r="AT955" i="2"/>
  <c r="AT954" i="2"/>
  <c r="AT953" i="2"/>
  <c r="AT952" i="2"/>
  <c r="AT951" i="2"/>
  <c r="AT950" i="2"/>
  <c r="AT949" i="2"/>
  <c r="AT948" i="2"/>
  <c r="AT947" i="2"/>
  <c r="AT946" i="2"/>
  <c r="AT945" i="2"/>
  <c r="AT944" i="2"/>
  <c r="AT943" i="2"/>
  <c r="AT942" i="2"/>
  <c r="AT941" i="2"/>
  <c r="AT940" i="2"/>
  <c r="AT939" i="2"/>
  <c r="AT938" i="2"/>
  <c r="AT937" i="2"/>
  <c r="AT936" i="2"/>
  <c r="AT935" i="2"/>
  <c r="AT934" i="2"/>
  <c r="AT933" i="2"/>
  <c r="AT932" i="2"/>
  <c r="AT931" i="2"/>
  <c r="AT930" i="2"/>
  <c r="AT929" i="2"/>
  <c r="AT928" i="2"/>
  <c r="AT927" i="2"/>
  <c r="AT926" i="2"/>
  <c r="AT925" i="2"/>
  <c r="AT924" i="2"/>
  <c r="AT923" i="2"/>
  <c r="AT922" i="2"/>
  <c r="AT921" i="2"/>
  <c r="AT920" i="2"/>
  <c r="AT919" i="2"/>
  <c r="AT918" i="2"/>
  <c r="AT917" i="2"/>
  <c r="AT916" i="2"/>
  <c r="AT915" i="2"/>
  <c r="AT914" i="2"/>
  <c r="AT913" i="2"/>
  <c r="AT912" i="2"/>
  <c r="AT911" i="2"/>
  <c r="AT910" i="2"/>
  <c r="AT909" i="2"/>
  <c r="AT908" i="2"/>
  <c r="AT907" i="2"/>
  <c r="AT906" i="2"/>
  <c r="AT905" i="2"/>
  <c r="AT904" i="2"/>
  <c r="AT903" i="2"/>
  <c r="AT902" i="2"/>
  <c r="AT901" i="2"/>
  <c r="AT900" i="2"/>
  <c r="AT899" i="2"/>
  <c r="AT898" i="2"/>
  <c r="AT897" i="2"/>
  <c r="AT896" i="2"/>
  <c r="AT895" i="2"/>
  <c r="AT894" i="2"/>
  <c r="AT893" i="2"/>
  <c r="AT892" i="2"/>
  <c r="AT891" i="2"/>
  <c r="AT890" i="2"/>
  <c r="AT889" i="2"/>
  <c r="AT888" i="2"/>
  <c r="AT887" i="2"/>
  <c r="AT886" i="2"/>
  <c r="AT885" i="2"/>
  <c r="AT884" i="2"/>
  <c r="AT883" i="2"/>
  <c r="AT882" i="2"/>
  <c r="AT881" i="2"/>
  <c r="AT880" i="2"/>
  <c r="AT879" i="2"/>
  <c r="AT878" i="2"/>
  <c r="AT877" i="2"/>
  <c r="AT876" i="2"/>
  <c r="AT875" i="2"/>
  <c r="AT874" i="2"/>
  <c r="AT873" i="2"/>
  <c r="AT872" i="2"/>
  <c r="AT871" i="2"/>
  <c r="AT870" i="2"/>
  <c r="AT869" i="2"/>
  <c r="AT868" i="2"/>
  <c r="AT867" i="2"/>
  <c r="AT866" i="2"/>
  <c r="AT865" i="2"/>
  <c r="AT864" i="2"/>
  <c r="AT863" i="2"/>
  <c r="AT862" i="2"/>
  <c r="AT861" i="2"/>
  <c r="AT860" i="2"/>
  <c r="AT859" i="2"/>
  <c r="AT858" i="2"/>
  <c r="AT857" i="2"/>
  <c r="AT856" i="2"/>
  <c r="AT855" i="2"/>
  <c r="AT854" i="2"/>
  <c r="AT853" i="2"/>
  <c r="AT852" i="2"/>
  <c r="AT851" i="2"/>
  <c r="AT850" i="2"/>
  <c r="AT849" i="2"/>
  <c r="AT848" i="2"/>
  <c r="AT847" i="2"/>
  <c r="AT846" i="2"/>
  <c r="AT845" i="2"/>
  <c r="AT844" i="2"/>
  <c r="AT843" i="2"/>
  <c r="AT842" i="2"/>
  <c r="AT841" i="2"/>
  <c r="AT840" i="2"/>
  <c r="AT839" i="2"/>
  <c r="AT838" i="2"/>
  <c r="AT837" i="2"/>
  <c r="AT836" i="2"/>
  <c r="AT835" i="2"/>
  <c r="AT834" i="2"/>
  <c r="AT833" i="2"/>
  <c r="AT832" i="2"/>
  <c r="AT831" i="2"/>
  <c r="AT830" i="2"/>
  <c r="AT829" i="2"/>
  <c r="AT828" i="2"/>
  <c r="AT827" i="2"/>
  <c r="AT826" i="2"/>
  <c r="AT825" i="2"/>
  <c r="AT824" i="2"/>
  <c r="AT823" i="2"/>
  <c r="AT822" i="2"/>
  <c r="AT821" i="2"/>
  <c r="AT820" i="2"/>
  <c r="AT819" i="2"/>
  <c r="AT818" i="2"/>
  <c r="AT817" i="2"/>
  <c r="AT816" i="2"/>
  <c r="AT815" i="2"/>
  <c r="AT814" i="2"/>
  <c r="AT813" i="2"/>
  <c r="AT812" i="2"/>
  <c r="AT811" i="2"/>
  <c r="AT810" i="2"/>
  <c r="AT809" i="2"/>
  <c r="AT808" i="2"/>
  <c r="AT807" i="2"/>
  <c r="AT806" i="2"/>
  <c r="AT805" i="2"/>
  <c r="AT804" i="2"/>
  <c r="AT803" i="2"/>
  <c r="AT802" i="2"/>
  <c r="AT801" i="2"/>
  <c r="AT800" i="2"/>
  <c r="AT799" i="2"/>
  <c r="AT798" i="2"/>
  <c r="AT797" i="2"/>
  <c r="AT796" i="2"/>
  <c r="AT795" i="2"/>
  <c r="AT794" i="2"/>
  <c r="AT793" i="2"/>
  <c r="AT792" i="2"/>
  <c r="AT791" i="2"/>
  <c r="AT790" i="2"/>
  <c r="AT789" i="2"/>
  <c r="AT788" i="2"/>
  <c r="AT787" i="2"/>
  <c r="AT786" i="2"/>
  <c r="AT785" i="2"/>
  <c r="AT784" i="2"/>
  <c r="AT783" i="2"/>
  <c r="AT782" i="2"/>
  <c r="AT781" i="2"/>
  <c r="AT780" i="2"/>
  <c r="AT779" i="2"/>
  <c r="AT778" i="2"/>
  <c r="AT777" i="2"/>
  <c r="AT776" i="2"/>
  <c r="AT775" i="2"/>
  <c r="AT774" i="2"/>
  <c r="AT773" i="2"/>
  <c r="AT772" i="2"/>
  <c r="AT771" i="2"/>
  <c r="AT770" i="2"/>
  <c r="AT769" i="2"/>
  <c r="AT768" i="2"/>
  <c r="AT767" i="2"/>
  <c r="AT766" i="2"/>
  <c r="AT765" i="2"/>
  <c r="AT764" i="2"/>
  <c r="AT763" i="2"/>
  <c r="AT762" i="2"/>
  <c r="AT761" i="2"/>
  <c r="AT760" i="2"/>
  <c r="AT759" i="2"/>
  <c r="AT758" i="2"/>
  <c r="AT757" i="2"/>
  <c r="AT756" i="2"/>
  <c r="AT755" i="2"/>
  <c r="AT754" i="2"/>
  <c r="AT753" i="2"/>
  <c r="AT752" i="2"/>
  <c r="AT751" i="2"/>
  <c r="AT750" i="2"/>
  <c r="AT749" i="2"/>
  <c r="AT748" i="2"/>
  <c r="AT747" i="2"/>
  <c r="AT746" i="2"/>
  <c r="AT745" i="2"/>
  <c r="AT744" i="2"/>
  <c r="AT743" i="2"/>
  <c r="AT742" i="2"/>
  <c r="AT741" i="2"/>
  <c r="AT740" i="2"/>
  <c r="AT739" i="2"/>
  <c r="AT738" i="2"/>
  <c r="AT737" i="2"/>
  <c r="AT736" i="2"/>
  <c r="AT735" i="2"/>
  <c r="AT734" i="2"/>
  <c r="AT733" i="2"/>
  <c r="AT732" i="2"/>
  <c r="AT731" i="2"/>
  <c r="AT730" i="2"/>
  <c r="AT729" i="2"/>
  <c r="AT728" i="2"/>
  <c r="AT727" i="2"/>
  <c r="AT726" i="2"/>
  <c r="AT725" i="2"/>
  <c r="AT724" i="2"/>
  <c r="AT723" i="2"/>
  <c r="AT722" i="2"/>
  <c r="AT721" i="2"/>
  <c r="AT720" i="2"/>
  <c r="AT719" i="2"/>
  <c r="AT718" i="2"/>
  <c r="AT717" i="2"/>
  <c r="AT716" i="2"/>
  <c r="AT715" i="2"/>
  <c r="AT714" i="2"/>
  <c r="AT713" i="2"/>
  <c r="AT712" i="2"/>
  <c r="AT711" i="2"/>
  <c r="AT710" i="2"/>
  <c r="AT709" i="2"/>
  <c r="AT708" i="2"/>
  <c r="AT707" i="2"/>
  <c r="AT706" i="2"/>
  <c r="AT705" i="2"/>
  <c r="AT704" i="2"/>
  <c r="AT703" i="2"/>
  <c r="AT702" i="2"/>
  <c r="AT701" i="2"/>
  <c r="AT700" i="2"/>
  <c r="AT699" i="2"/>
  <c r="AT698" i="2"/>
  <c r="AT697" i="2"/>
  <c r="AT696" i="2"/>
  <c r="AT695" i="2"/>
  <c r="AT694" i="2"/>
  <c r="AT693" i="2"/>
  <c r="AT692" i="2"/>
  <c r="AT691" i="2"/>
  <c r="AT690" i="2"/>
  <c r="AT689" i="2"/>
  <c r="AT688" i="2"/>
  <c r="AT687" i="2"/>
  <c r="AT686" i="2"/>
  <c r="AT685" i="2"/>
  <c r="AT684" i="2"/>
  <c r="AT683" i="2"/>
  <c r="AT682" i="2"/>
  <c r="AT681" i="2"/>
  <c r="AT680" i="2"/>
  <c r="AT679" i="2"/>
  <c r="AT678" i="2"/>
  <c r="AT677" i="2"/>
  <c r="AT676" i="2"/>
  <c r="AT675" i="2"/>
  <c r="AT674" i="2"/>
  <c r="AT673" i="2"/>
  <c r="AT672" i="2"/>
  <c r="AT671" i="2"/>
  <c r="AT670" i="2"/>
  <c r="AT669" i="2"/>
  <c r="AT668" i="2"/>
  <c r="AT667" i="2"/>
  <c r="AT666" i="2"/>
  <c r="AT665" i="2"/>
  <c r="AT664" i="2"/>
  <c r="AT663" i="2"/>
  <c r="AT662" i="2"/>
  <c r="AT661" i="2"/>
  <c r="AT660" i="2"/>
  <c r="AT659" i="2"/>
  <c r="AT658" i="2"/>
  <c r="AT657" i="2"/>
  <c r="AT656" i="2"/>
  <c r="AT655" i="2"/>
  <c r="AT654" i="2"/>
  <c r="AT653" i="2"/>
  <c r="AT652" i="2"/>
  <c r="AT651" i="2"/>
  <c r="AT650" i="2"/>
  <c r="AT649" i="2"/>
  <c r="AT648" i="2"/>
  <c r="AT647" i="2"/>
  <c r="AT646" i="2"/>
  <c r="AT645" i="2"/>
  <c r="AT644" i="2"/>
  <c r="AT643" i="2"/>
  <c r="AT642" i="2"/>
  <c r="AT641" i="2"/>
  <c r="AT640" i="2"/>
  <c r="AT639" i="2"/>
  <c r="AT638" i="2"/>
  <c r="AT637" i="2"/>
  <c r="AT636" i="2"/>
  <c r="AT635" i="2"/>
  <c r="AT634" i="2"/>
  <c r="AT633" i="2"/>
  <c r="AT632" i="2"/>
  <c r="AT631" i="2"/>
  <c r="AT630" i="2"/>
  <c r="AT629" i="2"/>
  <c r="AT628" i="2"/>
  <c r="AT627" i="2"/>
  <c r="AT626" i="2"/>
  <c r="AT625" i="2"/>
  <c r="AT624" i="2"/>
  <c r="AT623" i="2"/>
  <c r="AT622" i="2"/>
  <c r="AT621" i="2"/>
  <c r="AT620" i="2"/>
  <c r="AT619" i="2"/>
  <c r="AT618" i="2"/>
  <c r="AT617" i="2"/>
  <c r="AT616" i="2"/>
  <c r="AT615" i="2"/>
  <c r="AT614" i="2"/>
  <c r="AT613" i="2"/>
  <c r="AT612" i="2"/>
  <c r="AT611" i="2"/>
  <c r="AT610" i="2"/>
  <c r="AT609" i="2"/>
  <c r="AT608" i="2"/>
  <c r="AT607" i="2"/>
  <c r="AT606" i="2"/>
  <c r="AT605" i="2"/>
  <c r="AT604" i="2"/>
  <c r="AT603" i="2"/>
  <c r="AT602" i="2"/>
  <c r="AT601" i="2"/>
  <c r="AT600" i="2"/>
  <c r="AT599" i="2"/>
  <c r="AT598" i="2"/>
  <c r="AT597" i="2"/>
  <c r="AT596" i="2"/>
  <c r="AT595" i="2"/>
  <c r="AT594" i="2"/>
  <c r="AT593" i="2"/>
  <c r="AT592" i="2"/>
  <c r="AT591" i="2"/>
  <c r="AT590" i="2"/>
  <c r="AT589" i="2"/>
  <c r="AT588" i="2"/>
  <c r="AT587" i="2"/>
  <c r="AT586" i="2"/>
  <c r="AT585" i="2"/>
  <c r="AT584" i="2"/>
  <c r="AT583" i="2"/>
  <c r="AT582" i="2"/>
  <c r="AT581" i="2"/>
  <c r="AT580" i="2"/>
  <c r="AT579" i="2"/>
  <c r="AT578" i="2"/>
  <c r="AT577" i="2"/>
  <c r="AT576" i="2"/>
  <c r="AT575" i="2"/>
  <c r="AT574" i="2"/>
  <c r="AT573" i="2"/>
  <c r="AT572" i="2"/>
  <c r="AT571" i="2"/>
  <c r="AT570" i="2"/>
  <c r="AT569" i="2"/>
  <c r="AT568" i="2"/>
  <c r="AT567" i="2"/>
  <c r="AT566" i="2"/>
  <c r="AT565" i="2"/>
  <c r="AT564" i="2"/>
  <c r="AT563" i="2"/>
  <c r="AT562" i="2"/>
  <c r="AT561" i="2"/>
  <c r="AT560" i="2"/>
  <c r="AT559" i="2"/>
  <c r="AT558" i="2"/>
  <c r="AT557" i="2"/>
  <c r="AT556" i="2"/>
  <c r="AT555" i="2"/>
  <c r="AT554" i="2"/>
  <c r="AT553" i="2"/>
  <c r="AT552" i="2"/>
  <c r="AT551" i="2"/>
  <c r="AT550" i="2"/>
  <c r="AT549" i="2"/>
  <c r="AT548" i="2"/>
  <c r="AT547" i="2"/>
  <c r="AT546" i="2"/>
  <c r="AT545" i="2"/>
  <c r="AT544" i="2"/>
  <c r="AT543" i="2"/>
  <c r="AT542" i="2"/>
  <c r="AT541" i="2"/>
  <c r="AT540" i="2"/>
  <c r="AT539" i="2"/>
  <c r="AT538" i="2"/>
  <c r="AT537" i="2"/>
  <c r="AT536" i="2"/>
  <c r="AT535" i="2"/>
  <c r="AT534" i="2"/>
  <c r="AT533" i="2"/>
  <c r="AT532" i="2"/>
  <c r="AT531" i="2"/>
  <c r="AT530" i="2"/>
  <c r="AT529" i="2"/>
  <c r="AT528" i="2"/>
  <c r="AT527" i="2"/>
  <c r="AT526" i="2"/>
  <c r="AT525" i="2"/>
  <c r="AT524" i="2"/>
  <c r="AT523" i="2"/>
  <c r="AT522" i="2"/>
  <c r="AT521" i="2"/>
  <c r="AT520" i="2"/>
  <c r="AT519" i="2"/>
  <c r="AT518" i="2"/>
  <c r="AT517" i="2"/>
  <c r="AT516" i="2"/>
  <c r="AT515" i="2"/>
  <c r="AT514" i="2"/>
  <c r="AT513" i="2"/>
  <c r="AT512" i="2"/>
  <c r="AT511" i="2"/>
  <c r="AT510" i="2"/>
  <c r="AT509" i="2"/>
  <c r="AT508" i="2"/>
  <c r="AT507" i="2"/>
  <c r="AT506" i="2"/>
  <c r="AT505" i="2"/>
  <c r="AT504" i="2"/>
  <c r="AT503" i="2"/>
  <c r="AT502"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T5" i="2"/>
  <c r="AS1050" i="2"/>
  <c r="AS1049" i="2"/>
  <c r="AS1046" i="2"/>
  <c r="AS1045" i="2"/>
  <c r="AS1039" i="2"/>
  <c r="AS1038" i="2"/>
  <c r="AS1040" i="2" s="1"/>
  <c r="AS1016" i="2"/>
  <c r="AS1015" i="2"/>
  <c r="AS1014" i="2"/>
  <c r="AS1013" i="2"/>
  <c r="AS1012" i="2"/>
  <c r="AS991" i="2"/>
  <c r="AS990" i="2"/>
  <c r="AS989" i="2"/>
  <c r="AS988" i="2"/>
  <c r="AS987" i="2"/>
  <c r="AS968" i="2"/>
  <c r="AS967" i="2"/>
  <c r="AS966" i="2"/>
  <c r="AS962" i="2"/>
  <c r="AS961" i="2"/>
  <c r="AS960" i="2"/>
  <c r="AS959" i="2"/>
  <c r="AS958" i="2"/>
  <c r="AS911" i="2"/>
  <c r="AS910" i="2"/>
  <c r="AS909" i="2"/>
  <c r="AS908" i="2"/>
  <c r="AS907" i="2"/>
  <c r="AS893" i="2"/>
  <c r="AS892" i="2"/>
  <c r="AS891" i="2"/>
  <c r="AS890" i="2"/>
  <c r="AS889" i="2"/>
  <c r="AS827" i="2"/>
  <c r="AS826" i="2"/>
  <c r="AS825" i="2"/>
  <c r="AS824" i="2"/>
  <c r="AS823" i="2"/>
  <c r="AS802" i="2"/>
  <c r="AS801" i="2"/>
  <c r="AS800" i="2"/>
  <c r="AS799" i="2"/>
  <c r="AS798" i="2"/>
  <c r="AS765" i="2"/>
  <c r="AS764" i="2"/>
  <c r="AS763" i="2"/>
  <c r="AS762" i="2"/>
  <c r="AS761" i="2"/>
  <c r="AS624" i="2"/>
  <c r="AS623" i="2"/>
  <c r="AS622" i="2"/>
  <c r="AS621" i="2"/>
  <c r="AS620" i="2"/>
  <c r="AS587" i="2"/>
  <c r="AS586" i="2"/>
  <c r="AS585" i="2"/>
  <c r="AS584" i="2"/>
  <c r="AS583" i="2"/>
  <c r="AS571" i="2"/>
  <c r="AS570" i="2"/>
  <c r="AS569" i="2"/>
  <c r="AS568" i="2"/>
  <c r="AS560" i="2"/>
  <c r="AS559" i="2"/>
  <c r="AS558" i="2"/>
  <c r="AS557" i="2"/>
  <c r="AS556" i="2"/>
  <c r="AS548" i="2"/>
  <c r="AS547" i="2"/>
  <c r="AS546" i="2"/>
  <c r="AS545" i="2"/>
  <c r="AS544" i="2"/>
  <c r="AS518" i="2"/>
  <c r="AS517" i="2"/>
  <c r="AS516" i="2"/>
  <c r="AS515" i="2"/>
  <c r="AS514" i="2"/>
  <c r="AS482" i="2"/>
  <c r="AS481" i="2"/>
  <c r="AS480" i="2"/>
  <c r="AS479" i="2"/>
  <c r="AS478" i="2"/>
  <c r="AS437" i="2"/>
  <c r="AS436" i="2"/>
  <c r="AS435" i="2"/>
  <c r="AS434" i="2"/>
  <c r="AS433" i="2"/>
  <c r="AS411" i="2"/>
  <c r="AS410" i="2"/>
  <c r="AS409" i="2"/>
  <c r="AS408" i="2"/>
  <c r="AS407" i="2"/>
  <c r="AS356" i="2"/>
  <c r="AS355" i="2"/>
  <c r="AS354" i="2"/>
  <c r="AS353" i="2"/>
  <c r="AS352" i="2"/>
  <c r="AT396" i="3"/>
  <c r="AT395" i="3"/>
  <c r="AT394" i="3"/>
  <c r="AT393" i="3"/>
  <c r="AT392" i="3"/>
  <c r="AT391" i="3"/>
  <c r="AT390" i="3"/>
  <c r="AT389" i="3"/>
  <c r="AT388" i="3"/>
  <c r="AT387" i="3"/>
  <c r="AT386" i="3"/>
  <c r="AT385" i="3"/>
  <c r="AT384" i="3"/>
  <c r="AT383" i="3"/>
  <c r="AT382" i="3"/>
  <c r="AT381" i="3"/>
  <c r="AT380" i="3"/>
  <c r="AT379" i="3"/>
  <c r="AT378" i="3"/>
  <c r="AT377" i="3"/>
  <c r="AT376" i="3"/>
  <c r="AT375" i="3"/>
  <c r="AT374" i="3"/>
  <c r="AT373" i="3"/>
  <c r="AT372" i="3"/>
  <c r="AT371" i="3"/>
  <c r="AT370" i="3"/>
  <c r="AT369" i="3"/>
  <c r="AT368" i="3"/>
  <c r="AT367" i="3"/>
  <c r="AT366" i="3"/>
  <c r="AT365" i="3"/>
  <c r="AT364" i="3"/>
  <c r="AT363" i="3"/>
  <c r="AT362" i="3"/>
  <c r="AT361" i="3"/>
  <c r="AT360" i="3"/>
  <c r="AT359" i="3"/>
  <c r="AT358" i="3"/>
  <c r="AT357" i="3"/>
  <c r="AT356" i="3"/>
  <c r="AT355" i="3"/>
  <c r="AT354" i="3"/>
  <c r="AT353" i="3"/>
  <c r="AT352" i="3"/>
  <c r="AT351" i="3"/>
  <c r="AT350" i="3"/>
  <c r="AT349" i="3"/>
  <c r="AT348" i="3"/>
  <c r="AT347" i="3"/>
  <c r="AT346" i="3"/>
  <c r="AT345" i="3"/>
  <c r="AT344" i="3"/>
  <c r="AT343" i="3"/>
  <c r="AT342" i="3"/>
  <c r="AT341" i="3"/>
  <c r="AT340" i="3"/>
  <c r="AT339" i="3"/>
  <c r="AT338" i="3"/>
  <c r="AT337" i="3"/>
  <c r="AT336" i="3"/>
  <c r="AT335" i="3"/>
  <c r="AT334" i="3"/>
  <c r="AT333" i="3"/>
  <c r="AT332" i="3"/>
  <c r="AT331" i="3"/>
  <c r="AT330" i="3"/>
  <c r="AT329" i="3"/>
  <c r="AT328" i="3"/>
  <c r="AT327" i="3"/>
  <c r="AT326" i="3"/>
  <c r="AT325" i="3"/>
  <c r="AT324" i="3"/>
  <c r="AT323" i="3"/>
  <c r="AT322" i="3"/>
  <c r="AT321" i="3"/>
  <c r="AT320" i="3"/>
  <c r="AT319" i="3"/>
  <c r="AT318" i="3"/>
  <c r="AT317" i="3"/>
  <c r="AT316" i="3"/>
  <c r="AT315" i="3"/>
  <c r="AT314" i="3"/>
  <c r="AT313" i="3"/>
  <c r="AT312" i="3"/>
  <c r="AT311" i="3"/>
  <c r="AT310" i="3"/>
  <c r="AT309" i="3"/>
  <c r="AT308" i="3"/>
  <c r="AT307" i="3"/>
  <c r="AT306" i="3"/>
  <c r="AT305" i="3"/>
  <c r="AT304" i="3"/>
  <c r="AT303" i="3"/>
  <c r="AT302" i="3"/>
  <c r="AT301" i="3"/>
  <c r="AT300" i="3"/>
  <c r="AT299" i="3"/>
  <c r="AT298" i="3"/>
  <c r="AT297" i="3"/>
  <c r="AT296" i="3"/>
  <c r="AT295" i="3"/>
  <c r="AT294" i="3"/>
  <c r="AT293" i="3"/>
  <c r="AT292" i="3"/>
  <c r="AT291" i="3"/>
  <c r="AT290" i="3"/>
  <c r="AT289" i="3"/>
  <c r="AT288" i="3"/>
  <c r="AT287" i="3"/>
  <c r="AT286" i="3"/>
  <c r="AT285" i="3"/>
  <c r="AT284" i="3"/>
  <c r="AT283" i="3"/>
  <c r="AT282" i="3"/>
  <c r="AT281" i="3"/>
  <c r="AT280" i="3"/>
  <c r="AT279" i="3"/>
  <c r="AT278" i="3"/>
  <c r="AT277" i="3"/>
  <c r="AT276" i="3"/>
  <c r="AT275" i="3"/>
  <c r="AT274" i="3"/>
  <c r="AT273" i="3"/>
  <c r="AT272" i="3"/>
  <c r="AT271" i="3"/>
  <c r="AT270" i="3"/>
  <c r="AT269" i="3"/>
  <c r="AT268" i="3"/>
  <c r="AT267" i="3"/>
  <c r="AT266" i="3"/>
  <c r="AT265" i="3"/>
  <c r="AT264" i="3"/>
  <c r="AT263" i="3"/>
  <c r="AT262" i="3"/>
  <c r="AT261" i="3"/>
  <c r="AT260" i="3"/>
  <c r="AT259" i="3"/>
  <c r="AT258" i="3"/>
  <c r="AT257" i="3"/>
  <c r="AT256" i="3"/>
  <c r="AT255" i="3"/>
  <c r="AT254" i="3"/>
  <c r="AT253" i="3"/>
  <c r="AT252" i="3"/>
  <c r="AT251" i="3"/>
  <c r="AT250" i="3"/>
  <c r="AT249" i="3"/>
  <c r="AT248" i="3"/>
  <c r="AT247" i="3"/>
  <c r="AT246" i="3"/>
  <c r="AT245" i="3"/>
  <c r="AT244" i="3"/>
  <c r="AT243" i="3"/>
  <c r="AT242" i="3"/>
  <c r="AT241" i="3"/>
  <c r="AT240" i="3"/>
  <c r="AT239" i="3"/>
  <c r="AT238" i="3"/>
  <c r="AT237" i="3"/>
  <c r="AT236" i="3"/>
  <c r="AT235" i="3"/>
  <c r="AT234" i="3"/>
  <c r="AT233" i="3"/>
  <c r="AT232" i="3"/>
  <c r="AT231" i="3"/>
  <c r="AT230" i="3"/>
  <c r="AT229" i="3"/>
  <c r="AT228" i="3"/>
  <c r="AT227" i="3"/>
  <c r="AT226" i="3"/>
  <c r="AT225" i="3"/>
  <c r="AT224" i="3"/>
  <c r="AT223" i="3"/>
  <c r="AT222" i="3"/>
  <c r="AT221" i="3"/>
  <c r="AT220" i="3"/>
  <c r="AT219" i="3"/>
  <c r="AT218" i="3"/>
  <c r="AT217" i="3"/>
  <c r="AT216" i="3"/>
  <c r="AT215" i="3"/>
  <c r="AT214" i="3"/>
  <c r="AT213" i="3"/>
  <c r="AT212" i="3"/>
  <c r="AT211" i="3"/>
  <c r="AT210" i="3"/>
  <c r="AT209" i="3"/>
  <c r="AT208" i="3"/>
  <c r="AT207" i="3"/>
  <c r="AT206" i="3"/>
  <c r="AT205" i="3"/>
  <c r="AT204" i="3"/>
  <c r="AT203" i="3"/>
  <c r="AT202" i="3"/>
  <c r="AT201" i="3"/>
  <c r="AT200" i="3"/>
  <c r="AT199" i="3"/>
  <c r="AT198" i="3"/>
  <c r="AT197" i="3"/>
  <c r="AT196" i="3"/>
  <c r="AT195" i="3"/>
  <c r="AT194" i="3"/>
  <c r="AT193" i="3"/>
  <c r="AT192" i="3"/>
  <c r="AT191" i="3"/>
  <c r="AT190" i="3"/>
  <c r="AT189" i="3"/>
  <c r="AT188" i="3"/>
  <c r="AT187" i="3"/>
  <c r="AT186" i="3"/>
  <c r="AT185" i="3"/>
  <c r="AT184" i="3"/>
  <c r="AT183" i="3"/>
  <c r="AT182" i="3"/>
  <c r="AT181" i="3"/>
  <c r="AT180" i="3"/>
  <c r="AT179" i="3"/>
  <c r="AT178" i="3"/>
  <c r="AT177" i="3"/>
  <c r="AT176" i="3"/>
  <c r="AT175" i="3"/>
  <c r="AT174" i="3"/>
  <c r="AT173" i="3"/>
  <c r="AT172" i="3"/>
  <c r="AT171" i="3"/>
  <c r="AT170" i="3"/>
  <c r="AT169" i="3"/>
  <c r="AT168" i="3"/>
  <c r="AT167" i="3"/>
  <c r="AT166" i="3"/>
  <c r="AT165" i="3"/>
  <c r="AT164" i="3"/>
  <c r="AT163" i="3"/>
  <c r="AT162" i="3"/>
  <c r="AT161" i="3"/>
  <c r="AT160" i="3"/>
  <c r="AT159" i="3"/>
  <c r="AT158" i="3"/>
  <c r="AT157" i="3"/>
  <c r="AT156" i="3"/>
  <c r="AT155" i="3"/>
  <c r="AT154" i="3"/>
  <c r="AT153" i="3"/>
  <c r="AT152" i="3"/>
  <c r="AT151" i="3"/>
  <c r="AT150" i="3"/>
  <c r="AT149" i="3"/>
  <c r="AT148" i="3"/>
  <c r="AT147" i="3"/>
  <c r="AT146" i="3"/>
  <c r="AT145" i="3"/>
  <c r="AT144" i="3"/>
  <c r="AT143" i="3"/>
  <c r="AT142" i="3"/>
  <c r="AT141" i="3"/>
  <c r="AT140" i="3"/>
  <c r="AT139" i="3"/>
  <c r="AT138" i="3"/>
  <c r="AT137" i="3"/>
  <c r="AT136" i="3"/>
  <c r="AT135" i="3"/>
  <c r="AT134" i="3"/>
  <c r="AT133" i="3"/>
  <c r="AT132" i="3"/>
  <c r="AT131" i="3"/>
  <c r="AT130" i="3"/>
  <c r="AT129" i="3"/>
  <c r="AT128" i="3"/>
  <c r="AT127" i="3"/>
  <c r="AT126" i="3"/>
  <c r="AT125" i="3"/>
  <c r="AT124" i="3"/>
  <c r="AT123" i="3"/>
  <c r="AT122" i="3"/>
  <c r="AT121" i="3"/>
  <c r="AT120" i="3"/>
  <c r="AT119" i="3"/>
  <c r="AT118" i="3"/>
  <c r="AT117" i="3"/>
  <c r="AT116" i="3"/>
  <c r="AT115" i="3"/>
  <c r="AT114" i="3"/>
  <c r="AT113" i="3"/>
  <c r="AT112" i="3"/>
  <c r="AT111" i="3"/>
  <c r="AT110" i="3"/>
  <c r="AT109" i="3"/>
  <c r="AT108" i="3"/>
  <c r="AT107" i="3"/>
  <c r="AT106" i="3"/>
  <c r="AT105" i="3"/>
  <c r="AT104" i="3"/>
  <c r="AT103" i="3"/>
  <c r="AT102" i="3"/>
  <c r="AT101" i="3"/>
  <c r="AT100" i="3"/>
  <c r="AT99" i="3"/>
  <c r="AT98" i="3"/>
  <c r="AT97" i="3"/>
  <c r="AT96" i="3"/>
  <c r="AT95" i="3"/>
  <c r="AT94" i="3"/>
  <c r="AT93" i="3"/>
  <c r="AT92" i="3"/>
  <c r="AT91" i="3"/>
  <c r="AT90" i="3"/>
  <c r="AT89" i="3"/>
  <c r="AT88" i="3"/>
  <c r="AT87" i="3"/>
  <c r="AT86" i="3"/>
  <c r="AT85" i="3"/>
  <c r="AT84" i="3"/>
  <c r="AT83" i="3"/>
  <c r="AT82" i="3"/>
  <c r="AT81" i="3"/>
  <c r="AT80" i="3"/>
  <c r="AT79" i="3"/>
  <c r="AT78" i="3"/>
  <c r="AT77" i="3"/>
  <c r="AT76" i="3"/>
  <c r="AT75" i="3"/>
  <c r="AT74" i="3"/>
  <c r="AT73" i="3"/>
  <c r="AT72" i="3"/>
  <c r="AT71" i="3"/>
  <c r="AT70" i="3"/>
  <c r="AT69" i="3"/>
  <c r="AT68" i="3"/>
  <c r="AT67" i="3"/>
  <c r="AT66" i="3"/>
  <c r="AT65" i="3"/>
  <c r="AT64" i="3"/>
  <c r="AT63" i="3"/>
  <c r="AT62" i="3"/>
  <c r="AT61" i="3"/>
  <c r="AT60" i="3"/>
  <c r="AT59" i="3"/>
  <c r="AT58" i="3"/>
  <c r="AT57" i="3"/>
  <c r="AT56" i="3"/>
  <c r="AT55" i="3"/>
  <c r="AT54" i="3"/>
  <c r="AT53" i="3"/>
  <c r="AT52" i="3"/>
  <c r="AT51" i="3"/>
  <c r="AT50" i="3"/>
  <c r="AT49" i="3"/>
  <c r="AT48" i="3"/>
  <c r="AT47" i="3"/>
  <c r="AT46" i="3"/>
  <c r="AT45" i="3"/>
  <c r="AT44" i="3"/>
  <c r="AT43" i="3"/>
  <c r="AT42" i="3"/>
  <c r="AT41" i="3"/>
  <c r="AT40" i="3"/>
  <c r="AT39" i="3"/>
  <c r="AT38" i="3"/>
  <c r="AT37" i="3"/>
  <c r="AT36" i="3"/>
  <c r="AT35" i="3"/>
  <c r="AT34" i="3"/>
  <c r="AT33" i="3"/>
  <c r="AT32" i="3"/>
  <c r="AT31" i="3"/>
  <c r="AT30" i="3"/>
  <c r="AT29" i="3"/>
  <c r="AT28" i="3"/>
  <c r="AT27" i="3"/>
  <c r="AT26" i="3"/>
  <c r="AT25" i="3"/>
  <c r="AT24" i="3"/>
  <c r="AT23" i="3"/>
  <c r="AT22" i="3"/>
  <c r="AT21" i="3"/>
  <c r="AT20" i="3"/>
  <c r="AT19" i="3"/>
  <c r="AT18" i="3"/>
  <c r="AT17" i="3"/>
  <c r="AT16" i="3"/>
  <c r="AT15" i="3"/>
  <c r="AT14" i="3"/>
  <c r="AT13" i="3"/>
  <c r="AT12" i="3"/>
  <c r="AT11" i="3"/>
  <c r="AT10" i="3"/>
  <c r="AS396" i="3"/>
  <c r="AS395" i="3"/>
  <c r="AS394" i="3"/>
  <c r="AS390" i="3"/>
  <c r="AS389" i="3"/>
  <c r="AS388" i="3"/>
  <c r="AS387" i="3"/>
  <c r="AS378" i="3"/>
  <c r="AS377" i="3"/>
  <c r="AS376" i="3"/>
  <c r="AS372" i="3"/>
  <c r="AS371" i="3"/>
  <c r="AS370" i="3"/>
  <c r="AS369" i="3"/>
  <c r="AS364" i="3"/>
  <c r="AS363" i="3"/>
  <c r="AS362" i="3"/>
  <c r="AS361" i="3"/>
  <c r="AS356" i="3"/>
  <c r="AS355" i="3"/>
  <c r="AS354" i="3"/>
  <c r="AS353" i="3"/>
  <c r="AS348" i="3"/>
  <c r="AS347" i="3"/>
  <c r="AS346" i="3"/>
  <c r="AS345" i="3"/>
  <c r="AS340" i="3"/>
  <c r="AS339" i="3"/>
  <c r="AS338" i="3"/>
  <c r="AS337" i="3"/>
  <c r="AS332" i="3"/>
  <c r="AS331" i="3"/>
  <c r="AS330" i="3"/>
  <c r="AS329" i="3"/>
  <c r="AS324" i="3"/>
  <c r="AS323" i="3"/>
  <c r="AS322" i="3"/>
  <c r="AS321" i="3"/>
  <c r="AS316" i="3"/>
  <c r="AS315" i="3"/>
  <c r="AS314" i="3"/>
  <c r="AS313" i="3"/>
  <c r="AS308" i="3"/>
  <c r="AS307" i="3"/>
  <c r="AS306" i="3"/>
  <c r="AS305" i="3"/>
  <c r="AS300" i="3"/>
  <c r="AS299" i="3"/>
  <c r="AS298" i="3"/>
  <c r="AS297" i="3"/>
  <c r="AS289" i="3"/>
  <c r="AS288" i="3"/>
  <c r="AS287" i="3"/>
  <c r="AS286" i="3"/>
  <c r="AS257" i="3"/>
  <c r="AS256" i="3"/>
  <c r="AS255" i="3"/>
  <c r="AS254" i="3"/>
  <c r="AS253" i="3"/>
  <c r="AS166" i="3"/>
  <c r="AS165" i="3"/>
  <c r="AS164" i="3"/>
  <c r="AS163" i="3"/>
  <c r="AS162" i="3"/>
  <c r="AS156" i="3"/>
  <c r="AS155" i="3"/>
  <c r="AS154" i="3"/>
  <c r="AS153" i="3"/>
  <c r="AS152" i="3"/>
  <c r="AS58" i="3"/>
  <c r="AS57" i="3"/>
  <c r="AS56" i="3"/>
  <c r="AS55" i="3"/>
  <c r="AS23" i="3"/>
  <c r="AS22" i="3"/>
  <c r="AS21" i="3"/>
  <c r="AS20" i="3"/>
  <c r="AS19" i="3"/>
  <c r="U13" i="17" l="1"/>
  <c r="V13" i="17" s="1"/>
  <c r="V12" i="17"/>
  <c r="U12" i="17"/>
  <c r="U11" i="17"/>
  <c r="V11" i="17" s="1"/>
  <c r="V10" i="17"/>
  <c r="V9" i="17"/>
  <c r="V8" i="17"/>
  <c r="U7" i="17"/>
  <c r="V7" i="17" s="1"/>
  <c r="U6" i="17"/>
  <c r="V6" i="17" s="1"/>
  <c r="U5" i="17"/>
  <c r="V5" i="17" s="1"/>
  <c r="S13" i="17"/>
  <c r="T13" i="17" s="1"/>
  <c r="S12" i="17"/>
  <c r="S6" i="17" s="1"/>
  <c r="T6" i="17" s="1"/>
  <c r="S11" i="17"/>
  <c r="T11" i="17" s="1"/>
  <c r="T10" i="17"/>
  <c r="T9" i="17"/>
  <c r="T8" i="17"/>
  <c r="AR53" i="18"/>
  <c r="AQ53" i="18"/>
  <c r="AP53" i="18"/>
  <c r="AR52" i="18"/>
  <c r="AQ52" i="18"/>
  <c r="AP52" i="18"/>
  <c r="AR49" i="18"/>
  <c r="AQ49" i="18"/>
  <c r="AP49" i="18"/>
  <c r="AR48" i="18"/>
  <c r="AQ48" i="18"/>
  <c r="AP48" i="18"/>
  <c r="AR47" i="18"/>
  <c r="AQ47" i="18"/>
  <c r="AP47" i="18"/>
  <c r="AR46" i="18"/>
  <c r="AQ46" i="18"/>
  <c r="AP46" i="18"/>
  <c r="AR14" i="18"/>
  <c r="AQ14" i="18"/>
  <c r="AP14" i="18"/>
  <c r="AR13" i="18"/>
  <c r="AQ13" i="18"/>
  <c r="AP13" i="18"/>
  <c r="AR12" i="18"/>
  <c r="AQ12" i="18"/>
  <c r="AP12" i="18"/>
  <c r="AQ7" i="16"/>
  <c r="AR1050" i="2"/>
  <c r="AQ1050" i="2"/>
  <c r="AP1050" i="2"/>
  <c r="AR1049" i="2"/>
  <c r="AQ1049" i="2"/>
  <c r="AP1049" i="2"/>
  <c r="AR1046" i="2"/>
  <c r="AQ1046" i="2"/>
  <c r="AP1046" i="2"/>
  <c r="AR1045" i="2"/>
  <c r="AQ1045" i="2"/>
  <c r="AP1045" i="2"/>
  <c r="AR1040" i="2"/>
  <c r="AQ1040" i="2"/>
  <c r="AR1039" i="2"/>
  <c r="AQ1039" i="2"/>
  <c r="AP1039" i="2"/>
  <c r="AR1038" i="2"/>
  <c r="AQ1038" i="2"/>
  <c r="AP1038" i="2"/>
  <c r="AP1040" i="2" s="1"/>
  <c r="AR1016" i="2"/>
  <c r="AQ1016" i="2"/>
  <c r="AP1016" i="2"/>
  <c r="AR1015" i="2"/>
  <c r="AQ1015" i="2"/>
  <c r="AP1015" i="2"/>
  <c r="AR1014" i="2"/>
  <c r="AQ1014" i="2"/>
  <c r="AP1014" i="2"/>
  <c r="AR1013" i="2"/>
  <c r="AQ1013" i="2"/>
  <c r="AP1013" i="2"/>
  <c r="AR1012" i="2"/>
  <c r="AQ1012" i="2"/>
  <c r="AP1012" i="2"/>
  <c r="AR991" i="2"/>
  <c r="AQ991" i="2"/>
  <c r="AP991" i="2"/>
  <c r="AR990" i="2"/>
  <c r="AQ990" i="2"/>
  <c r="AP990" i="2"/>
  <c r="AR989" i="2"/>
  <c r="AQ989" i="2"/>
  <c r="AP989" i="2"/>
  <c r="AR988" i="2"/>
  <c r="AQ988" i="2"/>
  <c r="AP988" i="2"/>
  <c r="AR987" i="2"/>
  <c r="AQ987" i="2"/>
  <c r="AP987" i="2"/>
  <c r="AR968" i="2"/>
  <c r="AQ968" i="2"/>
  <c r="AP968" i="2"/>
  <c r="AR967" i="2"/>
  <c r="AQ967" i="2"/>
  <c r="AP967" i="2"/>
  <c r="AR966" i="2"/>
  <c r="AQ966" i="2"/>
  <c r="AP966" i="2"/>
  <c r="AR962" i="2"/>
  <c r="AQ962" i="2"/>
  <c r="AP962" i="2"/>
  <c r="AR961" i="2"/>
  <c r="AQ961" i="2"/>
  <c r="AP961" i="2"/>
  <c r="AR960" i="2"/>
  <c r="AQ960" i="2"/>
  <c r="AP960" i="2"/>
  <c r="AR959" i="2"/>
  <c r="AQ959" i="2"/>
  <c r="AP959" i="2"/>
  <c r="AR958" i="2"/>
  <c r="AQ958" i="2"/>
  <c r="AP958" i="2"/>
  <c r="AR911" i="2"/>
  <c r="AQ911" i="2"/>
  <c r="AP911" i="2"/>
  <c r="AR910" i="2"/>
  <c r="AQ910" i="2"/>
  <c r="AP910" i="2"/>
  <c r="AR909" i="2"/>
  <c r="AQ909" i="2"/>
  <c r="AP909" i="2"/>
  <c r="AR908" i="2"/>
  <c r="AQ908" i="2"/>
  <c r="AP908" i="2"/>
  <c r="AR907" i="2"/>
  <c r="AQ907" i="2"/>
  <c r="AP907" i="2"/>
  <c r="AR893" i="2"/>
  <c r="AQ893" i="2"/>
  <c r="AP893" i="2"/>
  <c r="AR892" i="2"/>
  <c r="AQ892" i="2"/>
  <c r="AP892" i="2"/>
  <c r="AR891" i="2"/>
  <c r="AQ891" i="2"/>
  <c r="AP891" i="2"/>
  <c r="AR890" i="2"/>
  <c r="AQ890" i="2"/>
  <c r="AP890" i="2"/>
  <c r="AR889" i="2"/>
  <c r="AQ889" i="2"/>
  <c r="AP889" i="2"/>
  <c r="AR827" i="2"/>
  <c r="AQ827" i="2"/>
  <c r="AP827" i="2"/>
  <c r="AR826" i="2"/>
  <c r="AQ826" i="2"/>
  <c r="AP826" i="2"/>
  <c r="AR825" i="2"/>
  <c r="AQ825" i="2"/>
  <c r="AP825" i="2"/>
  <c r="AR824" i="2"/>
  <c r="AQ824" i="2"/>
  <c r="AP824" i="2"/>
  <c r="AR823" i="2"/>
  <c r="AQ823" i="2"/>
  <c r="AP823" i="2"/>
  <c r="AR802" i="2"/>
  <c r="AQ802" i="2"/>
  <c r="AP802" i="2"/>
  <c r="AR801" i="2"/>
  <c r="AQ801" i="2"/>
  <c r="AP801" i="2"/>
  <c r="AR800" i="2"/>
  <c r="AQ800" i="2"/>
  <c r="AP800" i="2"/>
  <c r="AR799" i="2"/>
  <c r="AQ799" i="2"/>
  <c r="AP799" i="2"/>
  <c r="AR798" i="2"/>
  <c r="AQ798" i="2"/>
  <c r="AP798" i="2"/>
  <c r="AR765" i="2"/>
  <c r="AQ765" i="2"/>
  <c r="AP765" i="2"/>
  <c r="AR764" i="2"/>
  <c r="AQ764" i="2"/>
  <c r="AP764" i="2"/>
  <c r="AR763" i="2"/>
  <c r="AQ763" i="2"/>
  <c r="AP763" i="2"/>
  <c r="AR762" i="2"/>
  <c r="AQ762" i="2"/>
  <c r="AP762" i="2"/>
  <c r="AR761" i="2"/>
  <c r="AQ761" i="2"/>
  <c r="AP761" i="2"/>
  <c r="AR624" i="2"/>
  <c r="AQ624" i="2"/>
  <c r="AP624" i="2"/>
  <c r="AR623" i="2"/>
  <c r="AQ623" i="2"/>
  <c r="AP623" i="2"/>
  <c r="AR622" i="2"/>
  <c r="AQ622" i="2"/>
  <c r="AP622" i="2"/>
  <c r="AR621" i="2"/>
  <c r="AQ621" i="2"/>
  <c r="AP621" i="2"/>
  <c r="AR620" i="2"/>
  <c r="AQ620" i="2"/>
  <c r="AP620" i="2"/>
  <c r="AR587" i="2"/>
  <c r="AQ587" i="2"/>
  <c r="AP587" i="2"/>
  <c r="AR586" i="2"/>
  <c r="AQ586" i="2"/>
  <c r="AP586" i="2"/>
  <c r="AR585" i="2"/>
  <c r="AQ585" i="2"/>
  <c r="AP585" i="2"/>
  <c r="AR584" i="2"/>
  <c r="AQ584" i="2"/>
  <c r="AP584" i="2"/>
  <c r="AR583" i="2"/>
  <c r="AQ583" i="2"/>
  <c r="AP583" i="2"/>
  <c r="AR571" i="2"/>
  <c r="AQ571" i="2"/>
  <c r="AP571" i="2"/>
  <c r="AR570" i="2"/>
  <c r="AQ570" i="2"/>
  <c r="AP570" i="2"/>
  <c r="AR569" i="2"/>
  <c r="AQ569" i="2"/>
  <c r="AP569" i="2"/>
  <c r="AR568" i="2"/>
  <c r="AQ568" i="2"/>
  <c r="AP568" i="2"/>
  <c r="AR560" i="2"/>
  <c r="AQ560" i="2"/>
  <c r="AP560" i="2"/>
  <c r="AR559" i="2"/>
  <c r="AQ559" i="2"/>
  <c r="AP559" i="2"/>
  <c r="AR558" i="2"/>
  <c r="AQ558" i="2"/>
  <c r="AP558" i="2"/>
  <c r="AR557" i="2"/>
  <c r="AQ557" i="2"/>
  <c r="AP557" i="2"/>
  <c r="AR556" i="2"/>
  <c r="AQ556" i="2"/>
  <c r="AP556" i="2"/>
  <c r="AR548" i="2"/>
  <c r="AQ548" i="2"/>
  <c r="AP548" i="2"/>
  <c r="AR547" i="2"/>
  <c r="AQ547" i="2"/>
  <c r="AP547" i="2"/>
  <c r="AR546" i="2"/>
  <c r="AQ546" i="2"/>
  <c r="AP546" i="2"/>
  <c r="AR545" i="2"/>
  <c r="AQ545" i="2"/>
  <c r="AP545" i="2"/>
  <c r="AR544" i="2"/>
  <c r="AQ544" i="2"/>
  <c r="AP544" i="2"/>
  <c r="AR518" i="2"/>
  <c r="AQ518" i="2"/>
  <c r="AP518" i="2"/>
  <c r="AR517" i="2"/>
  <c r="AQ517" i="2"/>
  <c r="AP517" i="2"/>
  <c r="AR516" i="2"/>
  <c r="AQ516" i="2"/>
  <c r="AP516" i="2"/>
  <c r="AR515" i="2"/>
  <c r="AQ515" i="2"/>
  <c r="AP515" i="2"/>
  <c r="AR514" i="2"/>
  <c r="AQ514" i="2"/>
  <c r="AP514" i="2"/>
  <c r="AR482" i="2"/>
  <c r="AQ482" i="2"/>
  <c r="AP482" i="2"/>
  <c r="AR481" i="2"/>
  <c r="AQ481" i="2"/>
  <c r="AP481" i="2"/>
  <c r="AR480" i="2"/>
  <c r="AQ480" i="2"/>
  <c r="AP480" i="2"/>
  <c r="AR479" i="2"/>
  <c r="AQ479" i="2"/>
  <c r="AP479" i="2"/>
  <c r="AR478" i="2"/>
  <c r="AQ478" i="2"/>
  <c r="AP478" i="2"/>
  <c r="AR437" i="2"/>
  <c r="AQ437" i="2"/>
  <c r="AP437" i="2"/>
  <c r="AR436" i="2"/>
  <c r="AQ436" i="2"/>
  <c r="AP436" i="2"/>
  <c r="AR435" i="2"/>
  <c r="AQ435" i="2"/>
  <c r="AP435" i="2"/>
  <c r="AR434" i="2"/>
  <c r="AQ434" i="2"/>
  <c r="AP434" i="2"/>
  <c r="AR433" i="2"/>
  <c r="AQ433" i="2"/>
  <c r="AP433" i="2"/>
  <c r="AR411" i="2"/>
  <c r="AQ411" i="2"/>
  <c r="AP411" i="2"/>
  <c r="AR410" i="2"/>
  <c r="AQ410" i="2"/>
  <c r="AP410" i="2"/>
  <c r="AR409" i="2"/>
  <c r="AQ409" i="2"/>
  <c r="AP409" i="2"/>
  <c r="AR408" i="2"/>
  <c r="AQ408" i="2"/>
  <c r="AP408" i="2"/>
  <c r="AR407" i="2"/>
  <c r="AQ407" i="2"/>
  <c r="AP407" i="2"/>
  <c r="AR356" i="2"/>
  <c r="AQ356" i="2"/>
  <c r="AP356" i="2"/>
  <c r="AR355" i="2"/>
  <c r="AQ355" i="2"/>
  <c r="AP355" i="2"/>
  <c r="AR354" i="2"/>
  <c r="AQ354" i="2"/>
  <c r="AP354" i="2"/>
  <c r="AR353" i="2"/>
  <c r="AQ353" i="2"/>
  <c r="AP353" i="2"/>
  <c r="AR352" i="2"/>
  <c r="AQ352" i="2"/>
  <c r="AP352" i="2"/>
  <c r="AR396" i="3"/>
  <c r="AQ396" i="3"/>
  <c r="AP396" i="3"/>
  <c r="AR395" i="3"/>
  <c r="AQ395" i="3"/>
  <c r="AP395" i="3"/>
  <c r="AR394" i="3"/>
  <c r="AQ394" i="3"/>
  <c r="AP394" i="3"/>
  <c r="AR390" i="3"/>
  <c r="AQ390" i="3"/>
  <c r="AP390" i="3"/>
  <c r="AR389" i="3"/>
  <c r="AQ389" i="3"/>
  <c r="AP389" i="3"/>
  <c r="AR388" i="3"/>
  <c r="AQ388" i="3"/>
  <c r="AP388" i="3"/>
  <c r="AR387" i="3"/>
  <c r="AQ387" i="3"/>
  <c r="AP387" i="3"/>
  <c r="AR378" i="3"/>
  <c r="AQ378" i="3"/>
  <c r="AP378" i="3"/>
  <c r="AR377" i="3"/>
  <c r="AQ377" i="3"/>
  <c r="AP377" i="3"/>
  <c r="AR376" i="3"/>
  <c r="AQ376" i="3"/>
  <c r="AP376" i="3"/>
  <c r="AR372" i="3"/>
  <c r="AQ372" i="3"/>
  <c r="AP372" i="3"/>
  <c r="AR371" i="3"/>
  <c r="AQ371" i="3"/>
  <c r="AP371" i="3"/>
  <c r="AR370" i="3"/>
  <c r="AQ370" i="3"/>
  <c r="AP370" i="3"/>
  <c r="AR369" i="3"/>
  <c r="AQ369" i="3"/>
  <c r="AP369" i="3"/>
  <c r="AR364" i="3"/>
  <c r="AQ364" i="3"/>
  <c r="AP364" i="3"/>
  <c r="AR363" i="3"/>
  <c r="AQ363" i="3"/>
  <c r="AP363" i="3"/>
  <c r="AR362" i="3"/>
  <c r="AQ362" i="3"/>
  <c r="AP362" i="3"/>
  <c r="AR361" i="3"/>
  <c r="AQ361" i="3"/>
  <c r="AP361" i="3"/>
  <c r="AR356" i="3"/>
  <c r="AQ356" i="3"/>
  <c r="AP356" i="3"/>
  <c r="AR355" i="3"/>
  <c r="AQ355" i="3"/>
  <c r="AP355" i="3"/>
  <c r="AR354" i="3"/>
  <c r="AQ354" i="3"/>
  <c r="AP354" i="3"/>
  <c r="AR353" i="3"/>
  <c r="AQ353" i="3"/>
  <c r="AP353" i="3"/>
  <c r="AR348" i="3"/>
  <c r="AQ348" i="3"/>
  <c r="AP348" i="3"/>
  <c r="AR347" i="3"/>
  <c r="AQ347" i="3"/>
  <c r="AP347" i="3"/>
  <c r="AR346" i="3"/>
  <c r="AQ346" i="3"/>
  <c r="AP346" i="3"/>
  <c r="AR345" i="3"/>
  <c r="AQ345" i="3"/>
  <c r="AP345" i="3"/>
  <c r="AR340" i="3"/>
  <c r="AQ340" i="3"/>
  <c r="AP340" i="3"/>
  <c r="AR339" i="3"/>
  <c r="AQ339" i="3"/>
  <c r="AP339" i="3"/>
  <c r="AR338" i="3"/>
  <c r="AQ338" i="3"/>
  <c r="AP338" i="3"/>
  <c r="AR337" i="3"/>
  <c r="AQ337" i="3"/>
  <c r="AP337" i="3"/>
  <c r="AR332" i="3"/>
  <c r="AQ332" i="3"/>
  <c r="AP332" i="3"/>
  <c r="AR331" i="3"/>
  <c r="AQ331" i="3"/>
  <c r="AP331" i="3"/>
  <c r="AR330" i="3"/>
  <c r="AQ330" i="3"/>
  <c r="AP330" i="3"/>
  <c r="AR329" i="3"/>
  <c r="AQ329" i="3"/>
  <c r="AP329" i="3"/>
  <c r="AR324" i="3"/>
  <c r="AQ324" i="3"/>
  <c r="AP324" i="3"/>
  <c r="AR323" i="3"/>
  <c r="AQ323" i="3"/>
  <c r="AP323" i="3"/>
  <c r="AR322" i="3"/>
  <c r="AQ322" i="3"/>
  <c r="AP322" i="3"/>
  <c r="AR321" i="3"/>
  <c r="AQ321" i="3"/>
  <c r="AP321" i="3"/>
  <c r="AR316" i="3"/>
  <c r="AQ316" i="3"/>
  <c r="AP316" i="3"/>
  <c r="AR315" i="3"/>
  <c r="AQ315" i="3"/>
  <c r="AP315" i="3"/>
  <c r="AR314" i="3"/>
  <c r="AQ314" i="3"/>
  <c r="AP314" i="3"/>
  <c r="AR313" i="3"/>
  <c r="AQ313" i="3"/>
  <c r="AP313" i="3"/>
  <c r="AR308" i="3"/>
  <c r="AQ308" i="3"/>
  <c r="AP308" i="3"/>
  <c r="AR307" i="3"/>
  <c r="AQ307" i="3"/>
  <c r="AP307" i="3"/>
  <c r="AR306" i="3"/>
  <c r="AQ306" i="3"/>
  <c r="AP306" i="3"/>
  <c r="AR305" i="3"/>
  <c r="AQ305" i="3"/>
  <c r="AP305" i="3"/>
  <c r="AR300" i="3"/>
  <c r="AQ300" i="3"/>
  <c r="AP300" i="3"/>
  <c r="AR299" i="3"/>
  <c r="AQ299" i="3"/>
  <c r="AP299" i="3"/>
  <c r="AR298" i="3"/>
  <c r="AQ298" i="3"/>
  <c r="AP298" i="3"/>
  <c r="AR297" i="3"/>
  <c r="AQ297" i="3"/>
  <c r="AP297" i="3"/>
  <c r="AR289" i="3"/>
  <c r="AQ289" i="3"/>
  <c r="AP289" i="3"/>
  <c r="AR288" i="3"/>
  <c r="AQ288" i="3"/>
  <c r="AP288" i="3"/>
  <c r="AR287" i="3"/>
  <c r="AQ287" i="3"/>
  <c r="AP287" i="3"/>
  <c r="AR286" i="3"/>
  <c r="AQ286" i="3"/>
  <c r="AP286" i="3"/>
  <c r="AR257" i="3"/>
  <c r="AQ257" i="3"/>
  <c r="AP257" i="3"/>
  <c r="AR256" i="3"/>
  <c r="AQ256" i="3"/>
  <c r="AP256" i="3"/>
  <c r="AR255" i="3"/>
  <c r="AQ255" i="3"/>
  <c r="AP255" i="3"/>
  <c r="AR254" i="3"/>
  <c r="AQ254" i="3"/>
  <c r="AP254" i="3"/>
  <c r="AR253" i="3"/>
  <c r="AQ253" i="3"/>
  <c r="AP253" i="3"/>
  <c r="AR166" i="3"/>
  <c r="AQ166" i="3"/>
  <c r="AP166" i="3"/>
  <c r="AR165" i="3"/>
  <c r="AQ165" i="3"/>
  <c r="AP165" i="3"/>
  <c r="AR164" i="3"/>
  <c r="AQ164" i="3"/>
  <c r="AP164" i="3"/>
  <c r="AR163" i="3"/>
  <c r="AQ163" i="3"/>
  <c r="AP163" i="3"/>
  <c r="AR162" i="3"/>
  <c r="AQ162" i="3"/>
  <c r="AP162" i="3"/>
  <c r="AR156" i="3"/>
  <c r="AQ156" i="3"/>
  <c r="AP156" i="3"/>
  <c r="AR155" i="3"/>
  <c r="AQ155" i="3"/>
  <c r="AP155" i="3"/>
  <c r="AR154" i="3"/>
  <c r="AQ154" i="3"/>
  <c r="AP154" i="3"/>
  <c r="AR153" i="3"/>
  <c r="AQ153" i="3"/>
  <c r="AP153" i="3"/>
  <c r="AR152" i="3"/>
  <c r="AQ152" i="3"/>
  <c r="AP152" i="3"/>
  <c r="AR58" i="3"/>
  <c r="AQ58" i="3"/>
  <c r="AP58" i="3"/>
  <c r="AR57" i="3"/>
  <c r="AQ57" i="3"/>
  <c r="AP57" i="3"/>
  <c r="AR56" i="3"/>
  <c r="AQ56" i="3"/>
  <c r="AP56" i="3"/>
  <c r="AR55" i="3"/>
  <c r="AQ55" i="3"/>
  <c r="AP55" i="3"/>
  <c r="AR23" i="3"/>
  <c r="AQ23" i="3"/>
  <c r="AP23" i="3"/>
  <c r="AR22" i="3"/>
  <c r="AQ22" i="3"/>
  <c r="AP22" i="3"/>
  <c r="AR21" i="3"/>
  <c r="AQ21" i="3"/>
  <c r="AP21" i="3"/>
  <c r="AR20" i="3"/>
  <c r="AQ20" i="3"/>
  <c r="AP20" i="3"/>
  <c r="AR19" i="3"/>
  <c r="AQ19" i="3"/>
  <c r="AP19" i="3"/>
  <c r="S5" i="17" l="1"/>
  <c r="T5" i="17" s="1"/>
  <c r="S7" i="17"/>
  <c r="T7" i="17" s="1"/>
  <c r="T12" i="17"/>
  <c r="S5" i="5" l="1"/>
  <c r="Q5" i="5"/>
  <c r="AR8" i="18"/>
  <c r="AQ8" i="18"/>
  <c r="AP8" i="18"/>
  <c r="AS7" i="18"/>
  <c r="AR7" i="18"/>
  <c r="AQ7" i="18"/>
  <c r="AP7" i="18"/>
  <c r="AS6" i="18"/>
  <c r="AR6" i="18"/>
  <c r="AQ6" i="18"/>
  <c r="AP6" i="18"/>
  <c r="AS5" i="18"/>
  <c r="AR5" i="18"/>
  <c r="AQ5" i="18"/>
  <c r="AP5" i="18"/>
  <c r="AQ5" i="4"/>
  <c r="AP5" i="4"/>
  <c r="AO5" i="4"/>
  <c r="AN5" i="4"/>
  <c r="AS9" i="16"/>
  <c r="AR9" i="16"/>
  <c r="AQ9" i="16"/>
  <c r="AP9" i="16"/>
  <c r="AS8" i="16"/>
  <c r="AR8" i="16"/>
  <c r="AQ8" i="16"/>
  <c r="AP8" i="16"/>
  <c r="AS7" i="16"/>
  <c r="AR7" i="16"/>
  <c r="AP7" i="16"/>
  <c r="AS6" i="16"/>
  <c r="AR6" i="16"/>
  <c r="AQ6" i="16"/>
  <c r="AP6" i="16"/>
  <c r="AS5" i="16"/>
  <c r="AR5" i="16"/>
  <c r="AQ5" i="16"/>
  <c r="AP5" i="16"/>
  <c r="AS9" i="2"/>
  <c r="AR9" i="2"/>
  <c r="AQ9" i="2"/>
  <c r="AP9" i="2"/>
  <c r="AS8" i="2"/>
  <c r="AR8" i="2"/>
  <c r="AQ8" i="2"/>
  <c r="AP8" i="2"/>
  <c r="AS7" i="2"/>
  <c r="AR7" i="2"/>
  <c r="AQ7" i="2"/>
  <c r="AP7" i="2"/>
  <c r="AS6" i="2"/>
  <c r="AR6" i="2"/>
  <c r="AQ6" i="2"/>
  <c r="AP6" i="2"/>
  <c r="AS5" i="2"/>
  <c r="AR5" i="2"/>
  <c r="AQ5" i="2"/>
  <c r="AP5" i="2"/>
  <c r="AS9" i="3"/>
  <c r="AR9" i="3"/>
  <c r="AQ9" i="3"/>
  <c r="AP9" i="3"/>
  <c r="AS8" i="3"/>
  <c r="AR8" i="3"/>
  <c r="AQ8" i="3"/>
  <c r="AP8" i="3"/>
  <c r="AS7" i="3"/>
  <c r="AR7" i="3"/>
  <c r="AQ7" i="3"/>
  <c r="AP7" i="3"/>
  <c r="AS6" i="3"/>
  <c r="AR6" i="3"/>
  <c r="AQ6" i="3"/>
  <c r="AP6" i="3"/>
  <c r="AS5" i="3"/>
  <c r="AR5" i="3"/>
  <c r="AQ5" i="3"/>
  <c r="AP5" i="3"/>
  <c r="AR5" i="4" l="1"/>
  <c r="AT5" i="18"/>
  <c r="AT6" i="18"/>
  <c r="AT7" i="18"/>
  <c r="AT5" i="16"/>
  <c r="AT6" i="16"/>
  <c r="AT7" i="16"/>
  <c r="AT8" i="16"/>
  <c r="AT9" i="16"/>
  <c r="AT5" i="3"/>
  <c r="AT6" i="3"/>
  <c r="AT7" i="3"/>
  <c r="AT8" i="3"/>
  <c r="AT9" i="3"/>
  <c r="AM8" i="18"/>
  <c r="AO49" i="18"/>
  <c r="F49" i="18" s="1"/>
  <c r="AO47" i="18"/>
  <c r="F47" i="18" s="1"/>
  <c r="AO46" i="18"/>
  <c r="F46" i="18" s="1"/>
  <c r="AM7" i="18"/>
  <c r="AK7" i="18"/>
  <c r="AM6" i="18"/>
  <c r="AO13" i="18"/>
  <c r="F13" i="18" s="1"/>
  <c r="AM5" i="18"/>
  <c r="AK5" i="18"/>
  <c r="AO48" i="18"/>
  <c r="F48" i="18" s="1"/>
  <c r="AO45" i="18"/>
  <c r="F45" i="18" s="1"/>
  <c r="AO44" i="18"/>
  <c r="F44" i="18" s="1"/>
  <c r="AO43" i="18"/>
  <c r="F43" i="18" s="1"/>
  <c r="AO42" i="18"/>
  <c r="F42" i="18" s="1"/>
  <c r="AO41" i="18"/>
  <c r="F41" i="18" s="1"/>
  <c r="AO40" i="18"/>
  <c r="F40" i="18" s="1"/>
  <c r="AO39" i="18"/>
  <c r="F39" i="18" s="1"/>
  <c r="AO38" i="18"/>
  <c r="F38" i="18" s="1"/>
  <c r="AO37" i="18"/>
  <c r="F37" i="18" s="1"/>
  <c r="AO36" i="18"/>
  <c r="F36" i="18" s="1"/>
  <c r="AO35" i="18"/>
  <c r="F35" i="18" s="1"/>
  <c r="AO34" i="18"/>
  <c r="F34" i="18" s="1"/>
  <c r="AO33" i="18"/>
  <c r="F33" i="18" s="1"/>
  <c r="AO32" i="18"/>
  <c r="F32" i="18" s="1"/>
  <c r="AO31" i="18"/>
  <c r="F31" i="18" s="1"/>
  <c r="AO30" i="18"/>
  <c r="F30" i="18" s="1"/>
  <c r="AO29" i="18"/>
  <c r="F29" i="18" s="1"/>
  <c r="AO28" i="18"/>
  <c r="F28" i="18" s="1"/>
  <c r="AO27" i="18"/>
  <c r="F27" i="18" s="1"/>
  <c r="AO26" i="18"/>
  <c r="F26" i="18" s="1"/>
  <c r="AO25" i="18"/>
  <c r="F25" i="18" s="1"/>
  <c r="AO24" i="18"/>
  <c r="F24" i="18" s="1"/>
  <c r="AO23" i="18"/>
  <c r="F23" i="18" s="1"/>
  <c r="AO22" i="18"/>
  <c r="F22" i="18" s="1"/>
  <c r="AO21" i="18"/>
  <c r="F21" i="18" s="1"/>
  <c r="AO20" i="18"/>
  <c r="F20" i="18" s="1"/>
  <c r="AO19" i="18"/>
  <c r="F19" i="18" s="1"/>
  <c r="AO18" i="18"/>
  <c r="F18" i="18" s="1"/>
  <c r="AO17" i="18"/>
  <c r="F17" i="18" s="1"/>
  <c r="AO16" i="18"/>
  <c r="F16" i="18" s="1"/>
  <c r="AO15" i="18"/>
  <c r="F15" i="18" s="1"/>
  <c r="AO12" i="18"/>
  <c r="F12" i="18" s="1"/>
  <c r="AO11" i="18"/>
  <c r="F11" i="18" s="1"/>
  <c r="AO10" i="18"/>
  <c r="F10" i="18" s="1"/>
  <c r="AO9" i="18"/>
  <c r="F9" i="18" s="1"/>
  <c r="AL8" i="18"/>
  <c r="AN7" i="18"/>
  <c r="AL7" i="18"/>
  <c r="AN6" i="18"/>
  <c r="AL6" i="18"/>
  <c r="AN5" i="18"/>
  <c r="AL5" i="18"/>
  <c r="AM58" i="4"/>
  <c r="AM57" i="4"/>
  <c r="AM56" i="4"/>
  <c r="AM55" i="4"/>
  <c r="AM54" i="4"/>
  <c r="AM53" i="4"/>
  <c r="AM52" i="4"/>
  <c r="AM51" i="4"/>
  <c r="AM50" i="4"/>
  <c r="AM49" i="4"/>
  <c r="AM48" i="4"/>
  <c r="AM47" i="4"/>
  <c r="AM46" i="4"/>
  <c r="AM45" i="4"/>
  <c r="AM44" i="4"/>
  <c r="AM43" i="4"/>
  <c r="AM42" i="4"/>
  <c r="AM41" i="4"/>
  <c r="AM40" i="4"/>
  <c r="AM39" i="4"/>
  <c r="AM38" i="4"/>
  <c r="AM37" i="4"/>
  <c r="AM36" i="4"/>
  <c r="AM35" i="4"/>
  <c r="AM34" i="4"/>
  <c r="AM33" i="4"/>
  <c r="AM32" i="4"/>
  <c r="AM31" i="4"/>
  <c r="AM30" i="4"/>
  <c r="AM29" i="4"/>
  <c r="AM28" i="4"/>
  <c r="AM27" i="4"/>
  <c r="AM26" i="4"/>
  <c r="AM25" i="4"/>
  <c r="AM24" i="4"/>
  <c r="AM23" i="4"/>
  <c r="AM22" i="4"/>
  <c r="AM21" i="4"/>
  <c r="AM20" i="4"/>
  <c r="AM19" i="4"/>
  <c r="AM18" i="4"/>
  <c r="AM17" i="4"/>
  <c r="AM16" i="4"/>
  <c r="AM15" i="4"/>
  <c r="AM14" i="4"/>
  <c r="AM13" i="4"/>
  <c r="AM12" i="4"/>
  <c r="AM11" i="4"/>
  <c r="AM10" i="4"/>
  <c r="AM9" i="4"/>
  <c r="AM8" i="4"/>
  <c r="AM7" i="4"/>
  <c r="AM6" i="4"/>
  <c r="AL5" i="4"/>
  <c r="AK5" i="4"/>
  <c r="AJ5" i="4"/>
  <c r="AI5" i="4"/>
  <c r="AM5" i="4" s="1"/>
  <c r="AO420" i="16"/>
  <c r="AO419" i="16"/>
  <c r="AO418" i="16"/>
  <c r="AO417" i="16"/>
  <c r="AO416" i="16"/>
  <c r="AO415" i="16"/>
  <c r="AO414" i="16"/>
  <c r="AO413" i="16"/>
  <c r="AO412" i="16"/>
  <c r="AO411" i="16"/>
  <c r="AO410" i="16"/>
  <c r="AO409" i="16"/>
  <c r="AO408" i="16"/>
  <c r="AO407" i="16"/>
  <c r="AO406" i="16"/>
  <c r="AO405" i="16"/>
  <c r="AO404" i="16"/>
  <c r="AO403" i="16"/>
  <c r="AO402" i="16"/>
  <c r="AO401" i="16"/>
  <c r="AO400" i="16"/>
  <c r="AO399" i="16"/>
  <c r="AO398" i="16"/>
  <c r="AO397" i="16"/>
  <c r="AO396" i="16"/>
  <c r="AO395" i="16"/>
  <c r="AO394" i="16"/>
  <c r="AO393" i="16"/>
  <c r="AO392" i="16"/>
  <c r="AO391" i="16"/>
  <c r="AO390" i="16"/>
  <c r="AO389" i="16"/>
  <c r="AO388" i="16"/>
  <c r="AO387" i="16"/>
  <c r="AO386" i="16"/>
  <c r="AO385" i="16"/>
  <c r="AO384" i="16"/>
  <c r="AO383" i="16"/>
  <c r="AO382" i="16"/>
  <c r="AO381" i="16"/>
  <c r="AO380" i="16"/>
  <c r="AO379" i="16"/>
  <c r="AO378" i="16"/>
  <c r="AO377" i="16"/>
  <c r="AO376" i="16"/>
  <c r="AO375" i="16"/>
  <c r="AO374" i="16"/>
  <c r="AO373" i="16"/>
  <c r="AO372" i="16"/>
  <c r="AO371" i="16"/>
  <c r="AO370" i="16"/>
  <c r="AO369" i="16"/>
  <c r="AO368" i="16"/>
  <c r="AO367" i="16"/>
  <c r="AO366" i="16"/>
  <c r="AO365" i="16"/>
  <c r="AO364" i="16"/>
  <c r="AO363" i="16"/>
  <c r="AO362" i="16"/>
  <c r="AO361" i="16"/>
  <c r="AO360" i="16"/>
  <c r="AO359" i="16"/>
  <c r="AO358" i="16"/>
  <c r="AO357" i="16"/>
  <c r="AO356" i="16"/>
  <c r="AO355" i="16"/>
  <c r="AO354" i="16"/>
  <c r="AO353" i="16"/>
  <c r="AO352" i="16"/>
  <c r="AO351" i="16"/>
  <c r="AO350" i="16"/>
  <c r="AO349" i="16"/>
  <c r="AO348" i="16"/>
  <c r="AO347" i="16"/>
  <c r="AO346" i="16"/>
  <c r="AO345" i="16"/>
  <c r="AO344" i="16"/>
  <c r="AO343" i="16"/>
  <c r="AO342" i="16"/>
  <c r="AO341" i="16"/>
  <c r="AO340" i="16"/>
  <c r="AO339" i="16"/>
  <c r="AO338" i="16"/>
  <c r="AO337" i="16"/>
  <c r="AO336" i="16"/>
  <c r="AO335" i="16"/>
  <c r="AO334" i="16"/>
  <c r="AO333" i="16"/>
  <c r="AO332" i="16"/>
  <c r="AO331" i="16"/>
  <c r="AO330" i="16"/>
  <c r="AO329" i="16"/>
  <c r="AO328" i="16"/>
  <c r="AO327" i="16"/>
  <c r="AO326" i="16"/>
  <c r="AO325" i="16"/>
  <c r="AO324" i="16"/>
  <c r="AO323" i="16"/>
  <c r="AO322" i="16"/>
  <c r="AO321" i="16"/>
  <c r="AO320" i="16"/>
  <c r="AO319" i="16"/>
  <c r="AO318" i="16"/>
  <c r="AO317" i="16"/>
  <c r="AO316" i="16"/>
  <c r="AO315" i="16"/>
  <c r="AO314" i="16"/>
  <c r="AO313" i="16"/>
  <c r="AO312" i="16"/>
  <c r="AO311" i="16"/>
  <c r="AO310" i="16"/>
  <c r="AO309" i="16"/>
  <c r="AO308" i="16"/>
  <c r="AO307" i="16"/>
  <c r="AO306" i="16"/>
  <c r="AO305" i="16"/>
  <c r="AO304" i="16"/>
  <c r="AO303" i="16"/>
  <c r="AO302" i="16"/>
  <c r="AO301" i="16"/>
  <c r="AO300" i="16"/>
  <c r="AO299" i="16"/>
  <c r="AO298" i="16"/>
  <c r="AO297" i="16"/>
  <c r="AO296" i="16"/>
  <c r="AO295" i="16"/>
  <c r="AO294" i="16"/>
  <c r="AO293" i="16"/>
  <c r="AO292" i="16"/>
  <c r="AO291" i="16"/>
  <c r="AO290" i="16"/>
  <c r="AO289" i="16"/>
  <c r="AO288" i="16"/>
  <c r="AO287" i="16"/>
  <c r="AO286" i="16"/>
  <c r="AO285" i="16"/>
  <c r="AO284" i="16"/>
  <c r="AO283" i="16"/>
  <c r="AO282" i="16"/>
  <c r="AO281" i="16"/>
  <c r="AO280" i="16"/>
  <c r="AO279" i="16"/>
  <c r="AO278" i="16"/>
  <c r="AO277" i="16"/>
  <c r="AO276" i="16"/>
  <c r="AO275" i="16"/>
  <c r="AO274" i="16"/>
  <c r="AO273" i="16"/>
  <c r="AO272" i="16"/>
  <c r="AO271" i="16"/>
  <c r="AO270" i="16"/>
  <c r="AO269" i="16"/>
  <c r="AO268" i="16"/>
  <c r="AO267" i="16"/>
  <c r="AO266" i="16"/>
  <c r="AO265" i="16"/>
  <c r="AO264" i="16"/>
  <c r="AO263" i="16"/>
  <c r="AO262" i="16"/>
  <c r="AO261" i="16"/>
  <c r="AO260" i="16"/>
  <c r="AO259" i="16"/>
  <c r="AO258" i="16"/>
  <c r="AO257" i="16"/>
  <c r="AO256" i="16"/>
  <c r="AO255" i="16"/>
  <c r="AO254" i="16"/>
  <c r="AO253" i="16"/>
  <c r="AO252" i="16"/>
  <c r="AO251" i="16"/>
  <c r="AO250" i="16"/>
  <c r="AO249" i="16"/>
  <c r="AO248" i="16"/>
  <c r="AO247" i="16"/>
  <c r="AO246" i="16"/>
  <c r="AO245" i="16"/>
  <c r="AO244" i="16"/>
  <c r="AO243" i="16"/>
  <c r="AO242" i="16"/>
  <c r="AO241" i="16"/>
  <c r="AO240" i="16"/>
  <c r="AO239" i="16"/>
  <c r="AO238" i="16"/>
  <c r="AO237" i="16"/>
  <c r="AO236" i="16"/>
  <c r="AO235" i="16"/>
  <c r="AO234" i="16"/>
  <c r="AO233" i="16"/>
  <c r="AO232" i="16"/>
  <c r="AO231" i="16"/>
  <c r="AO230" i="16"/>
  <c r="AO229" i="16"/>
  <c r="AO228" i="16"/>
  <c r="AO227" i="16"/>
  <c r="AO226" i="16"/>
  <c r="AO225" i="16"/>
  <c r="AO224" i="16"/>
  <c r="AO223" i="16"/>
  <c r="AO222" i="16"/>
  <c r="AO221" i="16"/>
  <c r="AO220" i="16"/>
  <c r="AO219" i="16"/>
  <c r="AO218" i="16"/>
  <c r="AO217" i="16"/>
  <c r="AO216" i="16"/>
  <c r="AO215" i="16"/>
  <c r="AO214" i="16"/>
  <c r="AO213" i="16"/>
  <c r="AO212" i="16"/>
  <c r="AO211" i="16"/>
  <c r="AO210" i="16"/>
  <c r="AO209" i="16"/>
  <c r="AO208" i="16"/>
  <c r="AO207" i="16"/>
  <c r="AO206" i="16"/>
  <c r="AO205" i="16"/>
  <c r="AO204" i="16"/>
  <c r="AO203" i="16"/>
  <c r="AO202" i="16"/>
  <c r="AO201" i="16"/>
  <c r="AO200" i="16"/>
  <c r="AO199" i="16"/>
  <c r="AO198" i="16"/>
  <c r="AO197" i="16"/>
  <c r="AO196" i="16"/>
  <c r="AO195" i="16"/>
  <c r="AO194" i="16"/>
  <c r="AO193" i="16"/>
  <c r="AO192" i="16"/>
  <c r="AO191" i="16"/>
  <c r="AO190" i="16"/>
  <c r="AO189" i="16"/>
  <c r="AO188" i="16"/>
  <c r="AO187" i="16"/>
  <c r="AO186" i="16"/>
  <c r="AO185" i="16"/>
  <c r="AO184" i="16"/>
  <c r="AO183" i="16"/>
  <c r="AO182" i="16"/>
  <c r="AO181" i="16"/>
  <c r="AO180" i="16"/>
  <c r="AO179" i="16"/>
  <c r="AO178" i="16"/>
  <c r="AO177" i="16"/>
  <c r="AO176" i="16"/>
  <c r="AO175" i="16"/>
  <c r="AO174" i="16"/>
  <c r="AO173" i="16"/>
  <c r="AO172" i="16"/>
  <c r="AO171" i="16"/>
  <c r="AO170" i="16"/>
  <c r="AO169" i="16"/>
  <c r="AO168" i="16"/>
  <c r="AO167" i="16"/>
  <c r="AO166" i="16"/>
  <c r="AO165" i="16"/>
  <c r="AO164" i="16"/>
  <c r="AO163" i="16"/>
  <c r="AO162" i="16"/>
  <c r="AO161" i="16"/>
  <c r="AO160" i="16"/>
  <c r="AO159" i="16"/>
  <c r="AO158" i="16"/>
  <c r="AO157" i="16"/>
  <c r="AO156" i="16"/>
  <c r="AO155" i="16"/>
  <c r="AO154" i="16"/>
  <c r="AO153" i="16"/>
  <c r="AO152" i="16"/>
  <c r="AO151" i="16"/>
  <c r="AO150" i="16"/>
  <c r="AO149" i="16"/>
  <c r="AO148" i="16"/>
  <c r="AO147" i="16"/>
  <c r="AO146" i="16"/>
  <c r="AO145" i="16"/>
  <c r="AO144" i="16"/>
  <c r="AO143" i="16"/>
  <c r="AO142" i="16"/>
  <c r="AO141" i="16"/>
  <c r="AO140" i="16"/>
  <c r="AO139" i="16"/>
  <c r="AO138" i="16"/>
  <c r="AO137" i="16"/>
  <c r="AO136" i="16"/>
  <c r="AO135" i="16"/>
  <c r="AO134" i="16"/>
  <c r="AO133" i="16"/>
  <c r="AO132" i="16"/>
  <c r="AO131" i="16"/>
  <c r="AO130" i="16"/>
  <c r="AO129" i="16"/>
  <c r="AO128" i="16"/>
  <c r="AO127" i="16"/>
  <c r="AO126" i="16"/>
  <c r="AO125" i="16"/>
  <c r="AO124" i="16"/>
  <c r="AO123" i="16"/>
  <c r="AO122" i="16"/>
  <c r="AO121" i="16"/>
  <c r="AO120" i="16"/>
  <c r="AO119" i="16"/>
  <c r="AO118" i="16"/>
  <c r="AO117" i="16"/>
  <c r="AO116" i="16"/>
  <c r="AO115" i="16"/>
  <c r="AO114" i="16"/>
  <c r="AO113" i="16"/>
  <c r="AO112" i="16"/>
  <c r="AO111" i="16"/>
  <c r="AO110" i="16"/>
  <c r="AO109" i="16"/>
  <c r="AO108" i="16"/>
  <c r="AO107" i="16"/>
  <c r="AO106" i="16"/>
  <c r="AO105" i="16"/>
  <c r="AO104" i="16"/>
  <c r="AO103" i="16"/>
  <c r="AO102" i="16"/>
  <c r="AO101" i="16"/>
  <c r="AO100" i="16"/>
  <c r="AO99" i="16"/>
  <c r="AO98" i="16"/>
  <c r="AO97" i="16"/>
  <c r="AO96" i="16"/>
  <c r="AO95" i="16"/>
  <c r="AO94" i="16"/>
  <c r="AO93" i="16"/>
  <c r="AO92" i="16"/>
  <c r="AO91" i="16"/>
  <c r="AO90" i="16"/>
  <c r="AO89" i="16"/>
  <c r="AO88" i="16"/>
  <c r="AO87" i="16"/>
  <c r="AO86" i="16"/>
  <c r="AO85" i="16"/>
  <c r="AO84" i="16"/>
  <c r="AO83" i="16"/>
  <c r="AO82" i="16"/>
  <c r="AO81" i="16"/>
  <c r="AO80" i="16"/>
  <c r="AO79" i="16"/>
  <c r="AO78" i="16"/>
  <c r="AO77" i="16"/>
  <c r="AO76" i="16"/>
  <c r="AO75" i="16"/>
  <c r="AO74" i="16"/>
  <c r="AO73" i="16"/>
  <c r="AO72" i="16"/>
  <c r="AO71" i="16"/>
  <c r="AO70" i="16"/>
  <c r="AO69" i="16"/>
  <c r="AO68" i="16"/>
  <c r="AO67" i="16"/>
  <c r="AO66" i="16"/>
  <c r="AO65" i="16"/>
  <c r="AO64" i="16"/>
  <c r="AO63" i="16"/>
  <c r="AO62" i="16"/>
  <c r="AO61" i="16"/>
  <c r="AO60" i="16"/>
  <c r="AO59" i="16"/>
  <c r="AO58" i="16"/>
  <c r="AO57" i="16"/>
  <c r="AO56" i="16"/>
  <c r="AO55" i="16"/>
  <c r="AO54" i="16"/>
  <c r="AO53" i="16"/>
  <c r="AO52" i="16"/>
  <c r="AO51" i="16"/>
  <c r="AO50" i="16"/>
  <c r="AO49" i="16"/>
  <c r="AO48" i="16"/>
  <c r="AO47" i="16"/>
  <c r="AO46" i="16"/>
  <c r="AO45" i="16"/>
  <c r="AO44" i="16"/>
  <c r="AO43" i="16"/>
  <c r="AO42" i="16"/>
  <c r="AO41" i="16"/>
  <c r="AO40" i="16"/>
  <c r="AO39" i="16"/>
  <c r="AO38" i="16"/>
  <c r="AO37" i="16"/>
  <c r="AO36" i="16"/>
  <c r="AO35" i="16"/>
  <c r="AO34" i="16"/>
  <c r="AO33" i="16"/>
  <c r="AO32" i="16"/>
  <c r="AO31" i="16"/>
  <c r="AO30" i="16"/>
  <c r="AO29" i="16"/>
  <c r="AO28" i="16"/>
  <c r="AO27" i="16"/>
  <c r="AO26" i="16"/>
  <c r="AO25" i="16"/>
  <c r="AO24" i="16"/>
  <c r="AO23" i="16"/>
  <c r="AO22" i="16"/>
  <c r="AO21" i="16"/>
  <c r="AO20" i="16"/>
  <c r="AO19" i="16"/>
  <c r="AO18" i="16"/>
  <c r="AO17" i="16"/>
  <c r="AO16" i="16"/>
  <c r="AO15" i="16"/>
  <c r="AO14" i="16"/>
  <c r="AO12" i="16"/>
  <c r="AO11" i="16"/>
  <c r="AO10" i="16"/>
  <c r="AN9" i="16"/>
  <c r="AM9" i="16"/>
  <c r="AL9" i="16"/>
  <c r="AK9" i="16"/>
  <c r="AN8" i="16"/>
  <c r="AM8" i="16"/>
  <c r="AL8" i="16"/>
  <c r="AK8" i="16"/>
  <c r="AN7" i="16"/>
  <c r="AM7" i="16"/>
  <c r="AL7" i="16"/>
  <c r="AK7" i="16"/>
  <c r="AN6" i="16"/>
  <c r="AM6" i="16"/>
  <c r="AL6" i="16"/>
  <c r="AK6" i="16"/>
  <c r="AN5" i="16"/>
  <c r="AM5" i="16"/>
  <c r="AL5" i="16"/>
  <c r="AK5" i="16"/>
  <c r="AO1050" i="2"/>
  <c r="AO1049" i="2"/>
  <c r="AO1048" i="2"/>
  <c r="AO1047" i="2"/>
  <c r="AO1046" i="2"/>
  <c r="AO1045" i="2"/>
  <c r="AO1044" i="2"/>
  <c r="AO1043" i="2"/>
  <c r="AO1042" i="2"/>
  <c r="AO1041" i="2"/>
  <c r="AN1050" i="2"/>
  <c r="AM1050" i="2"/>
  <c r="AL1050" i="2"/>
  <c r="AK1050" i="2"/>
  <c r="AN1049" i="2"/>
  <c r="AM1049" i="2"/>
  <c r="AL1049" i="2"/>
  <c r="AK1049" i="2"/>
  <c r="AN1046" i="2"/>
  <c r="AM1046" i="2"/>
  <c r="AL1046" i="2"/>
  <c r="AK1046" i="2"/>
  <c r="AN1045" i="2"/>
  <c r="AM1045" i="2"/>
  <c r="AL1045" i="2"/>
  <c r="AK1045" i="2"/>
  <c r="AN1039" i="2"/>
  <c r="AM1039" i="2"/>
  <c r="AL1039" i="2"/>
  <c r="AK1039" i="2"/>
  <c r="AN1038" i="2"/>
  <c r="AN1040" i="2" s="1"/>
  <c r="AM1038" i="2"/>
  <c r="AM1040" i="2" s="1"/>
  <c r="AL1038" i="2"/>
  <c r="AL1040" i="2" s="1"/>
  <c r="AK1038" i="2"/>
  <c r="AK1040" i="2" s="1"/>
  <c r="AN1016" i="2"/>
  <c r="AM1016" i="2"/>
  <c r="AL1016" i="2"/>
  <c r="AK1016" i="2"/>
  <c r="AN1015" i="2"/>
  <c r="AM1015" i="2"/>
  <c r="AL1015" i="2"/>
  <c r="AK1015" i="2"/>
  <c r="AN1014" i="2"/>
  <c r="AM1014" i="2"/>
  <c r="AL1014" i="2"/>
  <c r="AK1014" i="2"/>
  <c r="AN1013" i="2"/>
  <c r="AM1013" i="2"/>
  <c r="AL1013" i="2"/>
  <c r="AK1013" i="2"/>
  <c r="AN1012" i="2"/>
  <c r="AM1012" i="2"/>
  <c r="AL1012" i="2"/>
  <c r="AK1012" i="2"/>
  <c r="AN991" i="2"/>
  <c r="AM991" i="2"/>
  <c r="AL991" i="2"/>
  <c r="AK991" i="2"/>
  <c r="AN990" i="2"/>
  <c r="AM990" i="2"/>
  <c r="AL990" i="2"/>
  <c r="AK990" i="2"/>
  <c r="AN989" i="2"/>
  <c r="AM989" i="2"/>
  <c r="AL989" i="2"/>
  <c r="AK989" i="2"/>
  <c r="AN988" i="2"/>
  <c r="AM988" i="2"/>
  <c r="AL988" i="2"/>
  <c r="AK988" i="2"/>
  <c r="AN987" i="2"/>
  <c r="AM987" i="2"/>
  <c r="AL987" i="2"/>
  <c r="AK987" i="2"/>
  <c r="AN968" i="2"/>
  <c r="AM968" i="2"/>
  <c r="AL968" i="2"/>
  <c r="AK968" i="2"/>
  <c r="AN967" i="2"/>
  <c r="AM967" i="2"/>
  <c r="AL967" i="2"/>
  <c r="AK967" i="2"/>
  <c r="AN966" i="2"/>
  <c r="AM966" i="2"/>
  <c r="AL966" i="2"/>
  <c r="AK966" i="2"/>
  <c r="AN962" i="2"/>
  <c r="AM962" i="2"/>
  <c r="AL962" i="2"/>
  <c r="AK962" i="2"/>
  <c r="AN961" i="2"/>
  <c r="AM961" i="2"/>
  <c r="AL961" i="2"/>
  <c r="AK961" i="2"/>
  <c r="AN960" i="2"/>
  <c r="AM960" i="2"/>
  <c r="AL960" i="2"/>
  <c r="AK960" i="2"/>
  <c r="AN959" i="2"/>
  <c r="AM959" i="2"/>
  <c r="AL959" i="2"/>
  <c r="AK959" i="2"/>
  <c r="AN958" i="2"/>
  <c r="AM958" i="2"/>
  <c r="AL958" i="2"/>
  <c r="AK958" i="2"/>
  <c r="AN911" i="2"/>
  <c r="AM911" i="2"/>
  <c r="AL911" i="2"/>
  <c r="AK911" i="2"/>
  <c r="AN910" i="2"/>
  <c r="AM910" i="2"/>
  <c r="AL910" i="2"/>
  <c r="AK910" i="2"/>
  <c r="AN909" i="2"/>
  <c r="AM909" i="2"/>
  <c r="AL909" i="2"/>
  <c r="AK909" i="2"/>
  <c r="AN908" i="2"/>
  <c r="AM908" i="2"/>
  <c r="AL908" i="2"/>
  <c r="AK908" i="2"/>
  <c r="AN907" i="2"/>
  <c r="AM907" i="2"/>
  <c r="AL907" i="2"/>
  <c r="AK907" i="2"/>
  <c r="AN893" i="2"/>
  <c r="AM893" i="2"/>
  <c r="AL893" i="2"/>
  <c r="AK893" i="2"/>
  <c r="AN892" i="2"/>
  <c r="AM892" i="2"/>
  <c r="AL892" i="2"/>
  <c r="AK892" i="2"/>
  <c r="AN891" i="2"/>
  <c r="AM891" i="2"/>
  <c r="AL891" i="2"/>
  <c r="AK891" i="2"/>
  <c r="AN890" i="2"/>
  <c r="AM890" i="2"/>
  <c r="AL890" i="2"/>
  <c r="AK890" i="2"/>
  <c r="AN889" i="2"/>
  <c r="AM889" i="2"/>
  <c r="AL889" i="2"/>
  <c r="AK889" i="2"/>
  <c r="AN827" i="2"/>
  <c r="AM827" i="2"/>
  <c r="AL827" i="2"/>
  <c r="AK827" i="2"/>
  <c r="AN826" i="2"/>
  <c r="AM826" i="2"/>
  <c r="AL826" i="2"/>
  <c r="AK826" i="2"/>
  <c r="AN825" i="2"/>
  <c r="AM825" i="2"/>
  <c r="AL825" i="2"/>
  <c r="AK825" i="2"/>
  <c r="AN824" i="2"/>
  <c r="AM824" i="2"/>
  <c r="AL824" i="2"/>
  <c r="AK824" i="2"/>
  <c r="AN823" i="2"/>
  <c r="AM823" i="2"/>
  <c r="AL823" i="2"/>
  <c r="AK823" i="2"/>
  <c r="AN802" i="2"/>
  <c r="AM802" i="2"/>
  <c r="AL802" i="2"/>
  <c r="AK802" i="2"/>
  <c r="AN801" i="2"/>
  <c r="AM801" i="2"/>
  <c r="AL801" i="2"/>
  <c r="AK801" i="2"/>
  <c r="AN800" i="2"/>
  <c r="AM800" i="2"/>
  <c r="AL800" i="2"/>
  <c r="AK800" i="2"/>
  <c r="AN799" i="2"/>
  <c r="AM799" i="2"/>
  <c r="AL799" i="2"/>
  <c r="AK799" i="2"/>
  <c r="AN798" i="2"/>
  <c r="AM798" i="2"/>
  <c r="AL798" i="2"/>
  <c r="AK798" i="2"/>
  <c r="AN765" i="2"/>
  <c r="AM765" i="2"/>
  <c r="AL765" i="2"/>
  <c r="AK765" i="2"/>
  <c r="AN764" i="2"/>
  <c r="AM764" i="2"/>
  <c r="AL764" i="2"/>
  <c r="AK764" i="2"/>
  <c r="AN763" i="2"/>
  <c r="AM763" i="2"/>
  <c r="AL763" i="2"/>
  <c r="AK763" i="2"/>
  <c r="AN762" i="2"/>
  <c r="AM762" i="2"/>
  <c r="AL762" i="2"/>
  <c r="AK762" i="2"/>
  <c r="AN761" i="2"/>
  <c r="AM761" i="2"/>
  <c r="AL761" i="2"/>
  <c r="AK761" i="2"/>
  <c r="AN624" i="2"/>
  <c r="AM624" i="2"/>
  <c r="AL624" i="2"/>
  <c r="AK624" i="2"/>
  <c r="AN623" i="2"/>
  <c r="AM623" i="2"/>
  <c r="AL623" i="2"/>
  <c r="AK623" i="2"/>
  <c r="AN622" i="2"/>
  <c r="AM622" i="2"/>
  <c r="AL622" i="2"/>
  <c r="AK622" i="2"/>
  <c r="AN621" i="2"/>
  <c r="AM621" i="2"/>
  <c r="AL621" i="2"/>
  <c r="AK621" i="2"/>
  <c r="AN620" i="2"/>
  <c r="AM620" i="2"/>
  <c r="AL620" i="2"/>
  <c r="AK620" i="2"/>
  <c r="AN587" i="2"/>
  <c r="AM587" i="2"/>
  <c r="AL587" i="2"/>
  <c r="AK587" i="2"/>
  <c r="AN586" i="2"/>
  <c r="AM586" i="2"/>
  <c r="AL586" i="2"/>
  <c r="AK586" i="2"/>
  <c r="AN585" i="2"/>
  <c r="AM585" i="2"/>
  <c r="AL585" i="2"/>
  <c r="AK585" i="2"/>
  <c r="AN584" i="2"/>
  <c r="AM584" i="2"/>
  <c r="AL584" i="2"/>
  <c r="AK584" i="2"/>
  <c r="AN583" i="2"/>
  <c r="AM583" i="2"/>
  <c r="AL583" i="2"/>
  <c r="AK583" i="2"/>
  <c r="AN571" i="2"/>
  <c r="AM571" i="2"/>
  <c r="AL571" i="2"/>
  <c r="AK571" i="2"/>
  <c r="AN570" i="2"/>
  <c r="AM570" i="2"/>
  <c r="AL570" i="2"/>
  <c r="AK570" i="2"/>
  <c r="AN569" i="2"/>
  <c r="AM569" i="2"/>
  <c r="AL569" i="2"/>
  <c r="AK569" i="2"/>
  <c r="AN568" i="2"/>
  <c r="AM568" i="2"/>
  <c r="AL568" i="2"/>
  <c r="AK568" i="2"/>
  <c r="AN560" i="2"/>
  <c r="AM560" i="2"/>
  <c r="AL560" i="2"/>
  <c r="AK560" i="2"/>
  <c r="AN559" i="2"/>
  <c r="AM559" i="2"/>
  <c r="AL559" i="2"/>
  <c r="AK559" i="2"/>
  <c r="AN558" i="2"/>
  <c r="AM558" i="2"/>
  <c r="AL558" i="2"/>
  <c r="AK558" i="2"/>
  <c r="AN557" i="2"/>
  <c r="AM557" i="2"/>
  <c r="AL557" i="2"/>
  <c r="AK557" i="2"/>
  <c r="AN556" i="2"/>
  <c r="AM556" i="2"/>
  <c r="AL556" i="2"/>
  <c r="AK556" i="2"/>
  <c r="AN548" i="2"/>
  <c r="AM548" i="2"/>
  <c r="AL548" i="2"/>
  <c r="AK548" i="2"/>
  <c r="AN547" i="2"/>
  <c r="AM547" i="2"/>
  <c r="AL547" i="2"/>
  <c r="AK547" i="2"/>
  <c r="AN546" i="2"/>
  <c r="AM546" i="2"/>
  <c r="AL546" i="2"/>
  <c r="AK546" i="2"/>
  <c r="AN545" i="2"/>
  <c r="AM545" i="2"/>
  <c r="AL545" i="2"/>
  <c r="AK545" i="2"/>
  <c r="AN544" i="2"/>
  <c r="AM544" i="2"/>
  <c r="AL544" i="2"/>
  <c r="AK544" i="2"/>
  <c r="AN518" i="2"/>
  <c r="AM518" i="2"/>
  <c r="AL518" i="2"/>
  <c r="AK518" i="2"/>
  <c r="AN517" i="2"/>
  <c r="AM517" i="2"/>
  <c r="AL517" i="2"/>
  <c r="AK517" i="2"/>
  <c r="AN516" i="2"/>
  <c r="AM516" i="2"/>
  <c r="AL516" i="2"/>
  <c r="AK516" i="2"/>
  <c r="AN515" i="2"/>
  <c r="AM515" i="2"/>
  <c r="AL515" i="2"/>
  <c r="AK515" i="2"/>
  <c r="AN514" i="2"/>
  <c r="AM514" i="2"/>
  <c r="AL514" i="2"/>
  <c r="AK514" i="2"/>
  <c r="AN482" i="2"/>
  <c r="AM482" i="2"/>
  <c r="AL482" i="2"/>
  <c r="AK482" i="2"/>
  <c r="AN481" i="2"/>
  <c r="AM481" i="2"/>
  <c r="AL481" i="2"/>
  <c r="AK481" i="2"/>
  <c r="AN480" i="2"/>
  <c r="AM480" i="2"/>
  <c r="AL480" i="2"/>
  <c r="AK480" i="2"/>
  <c r="AN479" i="2"/>
  <c r="AM479" i="2"/>
  <c r="AL479" i="2"/>
  <c r="AK479" i="2"/>
  <c r="AN478" i="2"/>
  <c r="AM478" i="2"/>
  <c r="AL478" i="2"/>
  <c r="AK478" i="2"/>
  <c r="AN437" i="2"/>
  <c r="AM437" i="2"/>
  <c r="AL437" i="2"/>
  <c r="AK437" i="2"/>
  <c r="AN436" i="2"/>
  <c r="AM436" i="2"/>
  <c r="AL436" i="2"/>
  <c r="AK436" i="2"/>
  <c r="AN435" i="2"/>
  <c r="AM435" i="2"/>
  <c r="AL435" i="2"/>
  <c r="AK435" i="2"/>
  <c r="AN434" i="2"/>
  <c r="AM434" i="2"/>
  <c r="AL434" i="2"/>
  <c r="AK434" i="2"/>
  <c r="AN433" i="2"/>
  <c r="AM433" i="2"/>
  <c r="AL433" i="2"/>
  <c r="AK433" i="2"/>
  <c r="AN411" i="2"/>
  <c r="AM411" i="2"/>
  <c r="AL411" i="2"/>
  <c r="AK411" i="2"/>
  <c r="AN410" i="2"/>
  <c r="AM410" i="2"/>
  <c r="AL410" i="2"/>
  <c r="AK410" i="2"/>
  <c r="AN409" i="2"/>
  <c r="AM409" i="2"/>
  <c r="AL409" i="2"/>
  <c r="AK409" i="2"/>
  <c r="AN408" i="2"/>
  <c r="AM408" i="2"/>
  <c r="AM6" i="2" s="1"/>
  <c r="AL408" i="2"/>
  <c r="AL6" i="2" s="1"/>
  <c r="AK408" i="2"/>
  <c r="AK6" i="2" s="1"/>
  <c r="AN407" i="2"/>
  <c r="AM407" i="2"/>
  <c r="AM5" i="2" s="1"/>
  <c r="AL407" i="2"/>
  <c r="AL5" i="2" s="1"/>
  <c r="AK407" i="2"/>
  <c r="AN356" i="2"/>
  <c r="AM356" i="2"/>
  <c r="AL356" i="2"/>
  <c r="AK356" i="2"/>
  <c r="AN355" i="2"/>
  <c r="AM355" i="2"/>
  <c r="AL355" i="2"/>
  <c r="AK355" i="2"/>
  <c r="AN354" i="2"/>
  <c r="AM354" i="2"/>
  <c r="AL354" i="2"/>
  <c r="AK354" i="2"/>
  <c r="AN353" i="2"/>
  <c r="AN6" i="2" s="1"/>
  <c r="AM353" i="2"/>
  <c r="AL353" i="2"/>
  <c r="AK353" i="2"/>
  <c r="AN352" i="2"/>
  <c r="AN5" i="2" s="1"/>
  <c r="AM352" i="2"/>
  <c r="AL352" i="2"/>
  <c r="AK352" i="2"/>
  <c r="AN8" i="2"/>
  <c r="AM8" i="2"/>
  <c r="AL8" i="2"/>
  <c r="AK8" i="2"/>
  <c r="AN7" i="2"/>
  <c r="AM7" i="2"/>
  <c r="AL7" i="2"/>
  <c r="AK7" i="2"/>
  <c r="AK5" i="2"/>
  <c r="K955" i="2"/>
  <c r="P955" i="2"/>
  <c r="U955" i="2"/>
  <c r="Z955" i="2"/>
  <c r="AE955" i="2"/>
  <c r="AJ955" i="2"/>
  <c r="AO955" i="2"/>
  <c r="AM9" i="2" l="1"/>
  <c r="AK9" i="2"/>
  <c r="AL9" i="2"/>
  <c r="AN9" i="2"/>
  <c r="AO5" i="18"/>
  <c r="F5" i="18" s="1"/>
  <c r="AO7" i="18"/>
  <c r="F7" i="18" s="1"/>
  <c r="AO14" i="18"/>
  <c r="F14" i="18" s="1"/>
  <c r="AK6" i="18"/>
  <c r="AO6" i="18" s="1"/>
  <c r="F6" i="18" s="1"/>
  <c r="AK8" i="18"/>
  <c r="AO5" i="16"/>
  <c r="AO6" i="16"/>
  <c r="AO7" i="16"/>
  <c r="AO8" i="16"/>
  <c r="AO9" i="16"/>
  <c r="AO1014" i="2" l="1"/>
  <c r="AO1012" i="2"/>
  <c r="AO1010" i="2"/>
  <c r="AO990" i="2"/>
  <c r="AO984" i="2"/>
  <c r="AO982" i="2"/>
  <c r="AO928" i="2"/>
  <c r="AO926" i="2"/>
  <c r="AO924" i="2"/>
  <c r="AO909" i="2"/>
  <c r="AO907" i="2"/>
  <c r="AO842" i="2"/>
  <c r="AO840" i="2"/>
  <c r="AO838" i="2"/>
  <c r="AO817" i="2"/>
  <c r="AO815" i="2"/>
  <c r="AO813" i="2"/>
  <c r="AO779" i="2"/>
  <c r="AO777" i="2"/>
  <c r="AO638" i="2"/>
  <c r="AO636" i="2"/>
  <c r="AO600" i="2"/>
  <c r="AO599" i="2"/>
  <c r="AO596" i="2"/>
  <c r="AO584" i="2"/>
  <c r="AO583" i="2"/>
  <c r="AO581" i="2"/>
  <c r="AO573" i="2"/>
  <c r="AO571" i="2"/>
  <c r="AO569" i="2"/>
  <c r="AO561" i="2"/>
  <c r="AO559" i="2"/>
  <c r="AO557" i="2"/>
  <c r="AO529" i="2"/>
  <c r="AO527" i="2"/>
  <c r="AO525" i="2"/>
  <c r="AO487" i="2"/>
  <c r="AO485" i="2"/>
  <c r="AO483" i="2"/>
  <c r="AO441" i="2"/>
  <c r="AO439" i="2"/>
  <c r="AO416" i="2"/>
  <c r="AO414" i="2"/>
  <c r="AO412" i="2"/>
  <c r="AO360" i="2"/>
  <c r="AO358" i="2"/>
  <c r="AO1029" i="2"/>
  <c r="AO1027" i="2"/>
  <c r="AO1026" i="2"/>
  <c r="AO1025" i="2"/>
  <c r="AO1006" i="2"/>
  <c r="AO1005" i="2"/>
  <c r="AO999" i="2"/>
  <c r="AO998" i="2"/>
  <c r="AO997" i="2"/>
  <c r="AO996" i="2"/>
  <c r="AO943" i="2"/>
  <c r="AO942" i="2"/>
  <c r="AO940" i="2"/>
  <c r="AO939" i="2"/>
  <c r="AO923" i="2"/>
  <c r="AO922" i="2"/>
  <c r="AO857" i="2"/>
  <c r="AO856" i="2"/>
  <c r="AO855" i="2"/>
  <c r="AO854" i="2"/>
  <c r="AO853" i="2"/>
  <c r="AO831" i="2"/>
  <c r="AO830" i="2"/>
  <c r="AO829" i="2"/>
  <c r="AO795" i="2"/>
  <c r="AO794" i="2"/>
  <c r="AO793" i="2"/>
  <c r="AO791" i="2"/>
  <c r="AO654" i="2"/>
  <c r="AO653" i="2"/>
  <c r="AO652" i="2"/>
  <c r="AO651" i="2"/>
  <c r="AO650" i="2"/>
  <c r="AO615" i="2"/>
  <c r="AO613" i="2"/>
  <c r="AO612" i="2"/>
  <c r="AO611" i="2"/>
  <c r="AO598" i="2"/>
  <c r="AO588" i="2"/>
  <c r="AO587" i="2"/>
  <c r="AO585" i="2"/>
  <c r="AO578" i="2"/>
  <c r="AO576" i="2"/>
  <c r="AO575" i="2"/>
  <c r="AO574" i="2"/>
  <c r="AO544" i="2"/>
  <c r="AO543" i="2"/>
  <c r="AO542" i="2"/>
  <c r="AO540" i="2"/>
  <c r="AO502" i="2"/>
  <c r="AO501" i="2"/>
  <c r="AO499" i="2"/>
  <c r="AO498" i="2"/>
  <c r="AO457" i="2"/>
  <c r="AO455" i="2"/>
  <c r="AO454" i="2"/>
  <c r="AO453" i="2"/>
  <c r="AO431" i="2"/>
  <c r="AO430" i="2"/>
  <c r="AO429" i="2"/>
  <c r="AO428" i="2"/>
  <c r="AO427" i="2"/>
  <c r="AO375" i="2"/>
  <c r="AO374" i="2"/>
  <c r="AO373" i="2"/>
  <c r="AO372" i="2"/>
  <c r="AO1040" i="2"/>
  <c r="AO1039" i="2"/>
  <c r="AO1038" i="2"/>
  <c r="AO1031" i="2"/>
  <c r="AO1030" i="2"/>
  <c r="AO1028" i="2"/>
  <c r="AO1024" i="2"/>
  <c r="AO1023" i="2"/>
  <c r="AO1022" i="2"/>
  <c r="AO1021" i="2"/>
  <c r="AO1020" i="2"/>
  <c r="AO1019" i="2"/>
  <c r="AO1018" i="2"/>
  <c r="AO1017" i="2"/>
  <c r="AO1016" i="2"/>
  <c r="AO1015" i="2"/>
  <c r="AO1013" i="2"/>
  <c r="AO1011" i="2"/>
  <c r="AO1009" i="2"/>
  <c r="AO1008" i="2"/>
  <c r="AO1007" i="2"/>
  <c r="AO1004" i="2"/>
  <c r="AO1003" i="2"/>
  <c r="AO1002" i="2"/>
  <c r="AO1001" i="2"/>
  <c r="AO1000" i="2"/>
  <c r="AO995" i="2"/>
  <c r="AO994" i="2"/>
  <c r="AO993" i="2"/>
  <c r="AO992" i="2"/>
  <c r="AO991" i="2"/>
  <c r="AO989" i="2"/>
  <c r="AO988" i="2"/>
  <c r="AO987" i="2"/>
  <c r="AO986" i="2"/>
  <c r="AO985" i="2"/>
  <c r="AO983" i="2"/>
  <c r="AO981" i="2"/>
  <c r="AO980" i="2"/>
  <c r="AO979" i="2"/>
  <c r="AO978" i="2"/>
  <c r="AO977" i="2"/>
  <c r="AO976" i="2"/>
  <c r="AO975" i="2"/>
  <c r="AO974" i="2"/>
  <c r="AO973" i="2"/>
  <c r="AO972" i="2"/>
  <c r="AO971" i="2"/>
  <c r="AO970" i="2"/>
  <c r="AO969" i="2"/>
  <c r="AO968" i="2"/>
  <c r="AO967" i="2"/>
  <c r="AO966" i="2"/>
  <c r="AO965" i="2"/>
  <c r="AO964" i="2"/>
  <c r="AO963" i="2"/>
  <c r="AO962" i="2"/>
  <c r="AO961" i="2"/>
  <c r="AO960" i="2"/>
  <c r="AO959" i="2"/>
  <c r="AO958" i="2"/>
  <c r="AO950" i="2"/>
  <c r="AO949" i="2"/>
  <c r="AO948" i="2"/>
  <c r="AO947" i="2"/>
  <c r="AO946" i="2"/>
  <c r="AO945" i="2"/>
  <c r="AO944" i="2"/>
  <c r="AO941" i="2"/>
  <c r="AO938" i="2"/>
  <c r="AO937" i="2"/>
  <c r="AO936" i="2"/>
  <c r="AO935" i="2"/>
  <c r="AO934" i="2"/>
  <c r="AO933" i="2"/>
  <c r="AO932" i="2"/>
  <c r="AO931" i="2"/>
  <c r="AO930" i="2"/>
  <c r="AO929" i="2"/>
  <c r="AO927" i="2"/>
  <c r="AO925" i="2"/>
  <c r="AO921" i="2"/>
  <c r="AO920" i="2"/>
  <c r="AO919" i="2"/>
  <c r="AO918" i="2"/>
  <c r="AO917" i="2"/>
  <c r="AO916" i="2"/>
  <c r="AO915" i="2"/>
  <c r="AO914" i="2"/>
  <c r="AO913" i="2"/>
  <c r="AO912" i="2"/>
  <c r="AO911" i="2"/>
  <c r="AO910" i="2"/>
  <c r="AO908" i="2"/>
  <c r="AO906" i="2"/>
  <c r="AO905" i="2"/>
  <c r="AO904" i="2"/>
  <c r="AO903" i="2"/>
  <c r="AO902" i="2"/>
  <c r="AO901" i="2"/>
  <c r="AO900" i="2"/>
  <c r="AO899" i="2"/>
  <c r="AO898" i="2"/>
  <c r="AO897" i="2"/>
  <c r="AO896" i="2"/>
  <c r="AO895" i="2"/>
  <c r="AO894" i="2"/>
  <c r="AO893" i="2"/>
  <c r="AO892" i="2"/>
  <c r="AO891" i="2"/>
  <c r="AO890" i="2"/>
  <c r="AO889" i="2"/>
  <c r="AO886" i="2"/>
  <c r="AO885" i="2"/>
  <c r="AO884" i="2"/>
  <c r="AO883" i="2"/>
  <c r="AO882" i="2"/>
  <c r="AO881" i="2"/>
  <c r="AO880" i="2"/>
  <c r="AO879" i="2"/>
  <c r="AO878" i="2"/>
  <c r="AO877" i="2"/>
  <c r="AO876" i="2"/>
  <c r="AO875" i="2"/>
  <c r="AO874" i="2"/>
  <c r="AO873" i="2"/>
  <c r="AO872" i="2"/>
  <c r="AO871" i="2"/>
  <c r="AO870" i="2"/>
  <c r="AO869" i="2"/>
  <c r="AO868" i="2"/>
  <c r="AO867" i="2"/>
  <c r="AO866" i="2"/>
  <c r="AO865" i="2"/>
  <c r="AO864" i="2"/>
  <c r="AO863" i="2"/>
  <c r="AO862" i="2"/>
  <c r="AO861" i="2"/>
  <c r="AO860" i="2"/>
  <c r="AO859" i="2"/>
  <c r="AO858" i="2"/>
  <c r="AO852" i="2"/>
  <c r="AO851" i="2"/>
  <c r="AO850" i="2"/>
  <c r="AO849" i="2"/>
  <c r="AO848" i="2"/>
  <c r="AO847" i="2"/>
  <c r="AO846" i="2"/>
  <c r="AO845" i="2"/>
  <c r="AO844" i="2"/>
  <c r="AO843" i="2"/>
  <c r="AO841" i="2"/>
  <c r="AO839" i="2"/>
  <c r="AO837" i="2"/>
  <c r="AO836" i="2"/>
  <c r="AO835" i="2"/>
  <c r="AO834" i="2"/>
  <c r="AO833" i="2"/>
  <c r="AO832" i="2"/>
  <c r="AO828" i="2"/>
  <c r="AO827" i="2"/>
  <c r="AO826" i="2"/>
  <c r="AO825" i="2"/>
  <c r="AO824" i="2"/>
  <c r="AO823" i="2"/>
  <c r="AO822" i="2"/>
  <c r="AO821" i="2"/>
  <c r="AO820" i="2"/>
  <c r="AO819" i="2"/>
  <c r="AO818" i="2"/>
  <c r="AO816" i="2"/>
  <c r="AO814" i="2"/>
  <c r="AO812" i="2"/>
  <c r="AO811" i="2"/>
  <c r="AO810" i="2"/>
  <c r="AO809" i="2"/>
  <c r="AO808" i="2"/>
  <c r="AO807" i="2"/>
  <c r="AO806" i="2"/>
  <c r="AO805" i="2"/>
  <c r="AO804" i="2"/>
  <c r="AO803" i="2"/>
  <c r="AO802" i="2"/>
  <c r="AO801" i="2"/>
  <c r="AO800" i="2"/>
  <c r="AO799" i="2"/>
  <c r="AO798" i="2"/>
  <c r="AO797" i="2"/>
  <c r="AO796" i="2"/>
  <c r="AO792" i="2"/>
  <c r="AO790" i="2"/>
  <c r="AO789" i="2"/>
  <c r="AO788" i="2"/>
  <c r="AO787" i="2"/>
  <c r="AO786" i="2"/>
  <c r="AO785" i="2"/>
  <c r="AO784" i="2"/>
  <c r="AO783" i="2"/>
  <c r="AO782" i="2"/>
  <c r="AO781" i="2"/>
  <c r="AO780" i="2"/>
  <c r="AO778" i="2"/>
  <c r="AO776" i="2"/>
  <c r="AO775" i="2"/>
  <c r="AO774" i="2"/>
  <c r="AO773" i="2"/>
  <c r="AO772" i="2"/>
  <c r="AO771" i="2"/>
  <c r="AO770" i="2"/>
  <c r="AO769" i="2"/>
  <c r="AO768" i="2"/>
  <c r="AO767" i="2"/>
  <c r="AO766" i="2"/>
  <c r="AO765" i="2"/>
  <c r="AO764" i="2"/>
  <c r="AO763" i="2"/>
  <c r="AO762" i="2"/>
  <c r="AO761" i="2"/>
  <c r="AO760" i="2"/>
  <c r="AO759" i="2"/>
  <c r="AO758" i="2"/>
  <c r="AO757" i="2"/>
  <c r="AO756" i="2"/>
  <c r="AO755" i="2"/>
  <c r="AO754" i="2"/>
  <c r="AO753" i="2"/>
  <c r="AO752" i="2"/>
  <c r="AO751" i="2"/>
  <c r="AO750" i="2"/>
  <c r="AO749" i="2"/>
  <c r="AO748" i="2"/>
  <c r="AO747" i="2"/>
  <c r="AO746" i="2"/>
  <c r="AO745" i="2"/>
  <c r="AO744" i="2"/>
  <c r="AO743" i="2"/>
  <c r="AO742" i="2"/>
  <c r="AO741" i="2"/>
  <c r="AO740" i="2"/>
  <c r="AO739" i="2"/>
  <c r="AO738" i="2"/>
  <c r="AO737" i="2"/>
  <c r="AO736" i="2"/>
  <c r="AO735" i="2"/>
  <c r="AO734" i="2"/>
  <c r="AO733" i="2"/>
  <c r="AO732" i="2"/>
  <c r="AO731" i="2"/>
  <c r="AO730" i="2"/>
  <c r="AO729" i="2"/>
  <c r="AO728" i="2"/>
  <c r="AO727" i="2"/>
  <c r="AO726" i="2"/>
  <c r="AO725" i="2"/>
  <c r="AO724" i="2"/>
  <c r="AO723" i="2"/>
  <c r="AO722" i="2"/>
  <c r="AO721" i="2"/>
  <c r="AO720" i="2"/>
  <c r="AO719" i="2"/>
  <c r="AO718" i="2"/>
  <c r="AO717" i="2"/>
  <c r="AO716" i="2"/>
  <c r="AO715" i="2"/>
  <c r="AO714" i="2"/>
  <c r="AO713" i="2"/>
  <c r="AO712" i="2"/>
  <c r="AO711" i="2"/>
  <c r="AO710" i="2"/>
  <c r="AO709" i="2"/>
  <c r="AO708" i="2"/>
  <c r="AO707" i="2"/>
  <c r="AO706" i="2"/>
  <c r="AO705" i="2"/>
  <c r="AO704" i="2"/>
  <c r="AO703" i="2"/>
  <c r="AO702" i="2"/>
  <c r="AO701" i="2"/>
  <c r="AO700" i="2"/>
  <c r="AO699" i="2"/>
  <c r="AO698" i="2"/>
  <c r="AO697" i="2"/>
  <c r="AO696" i="2"/>
  <c r="AO695" i="2"/>
  <c r="AO694" i="2"/>
  <c r="AO693" i="2"/>
  <c r="AO692" i="2"/>
  <c r="AO691" i="2"/>
  <c r="AO690" i="2"/>
  <c r="AO689" i="2"/>
  <c r="AO688" i="2"/>
  <c r="AO687" i="2"/>
  <c r="AO686" i="2"/>
  <c r="AO685" i="2"/>
  <c r="AO684" i="2"/>
  <c r="AO683" i="2"/>
  <c r="AO682" i="2"/>
  <c r="AO681" i="2"/>
  <c r="AO680" i="2"/>
  <c r="AO679" i="2"/>
  <c r="AO678" i="2"/>
  <c r="AO677" i="2"/>
  <c r="AO676" i="2"/>
  <c r="AO675" i="2"/>
  <c r="AO674" i="2"/>
  <c r="AO673" i="2"/>
  <c r="AO672" i="2"/>
  <c r="AO671" i="2"/>
  <c r="AO670" i="2"/>
  <c r="AO669" i="2"/>
  <c r="AO668" i="2"/>
  <c r="AO667" i="2"/>
  <c r="AO666" i="2"/>
  <c r="AO665" i="2"/>
  <c r="AO664" i="2"/>
  <c r="AO663" i="2"/>
  <c r="AO662" i="2"/>
  <c r="AO661" i="2"/>
  <c r="AO660" i="2"/>
  <c r="AO659" i="2"/>
  <c r="AO658" i="2"/>
  <c r="AO657" i="2"/>
  <c r="AO656" i="2"/>
  <c r="AO655" i="2"/>
  <c r="AO649" i="2"/>
  <c r="AO648" i="2"/>
  <c r="AO647" i="2"/>
  <c r="AO646" i="2"/>
  <c r="AO645" i="2"/>
  <c r="AO644" i="2"/>
  <c r="AO643" i="2"/>
  <c r="AO642" i="2"/>
  <c r="AO641" i="2"/>
  <c r="AO640" i="2"/>
  <c r="AO639" i="2"/>
  <c r="AO637" i="2"/>
  <c r="AO635" i="2"/>
  <c r="AO634" i="2"/>
  <c r="AO633" i="2"/>
  <c r="AO632" i="2"/>
  <c r="AO631" i="2"/>
  <c r="AO630" i="2"/>
  <c r="AO629" i="2"/>
  <c r="AO628" i="2"/>
  <c r="AO627" i="2"/>
  <c r="AO626" i="2"/>
  <c r="AO625" i="2"/>
  <c r="AO624" i="2"/>
  <c r="AO623" i="2"/>
  <c r="AO622" i="2"/>
  <c r="AO621" i="2"/>
  <c r="AO620" i="2"/>
  <c r="AO617" i="2"/>
  <c r="AO616" i="2"/>
  <c r="AO614" i="2"/>
  <c r="AO610" i="2"/>
  <c r="AO609" i="2"/>
  <c r="AO608" i="2"/>
  <c r="AO607" i="2"/>
  <c r="AO606" i="2"/>
  <c r="AO605" i="2"/>
  <c r="AO604" i="2"/>
  <c r="AO603" i="2"/>
  <c r="AO602" i="2"/>
  <c r="AO601" i="2"/>
  <c r="AO597" i="2"/>
  <c r="AO595" i="2"/>
  <c r="AO594" i="2"/>
  <c r="AO593" i="2"/>
  <c r="AO592" i="2"/>
  <c r="AO591" i="2"/>
  <c r="AO590" i="2"/>
  <c r="AO589" i="2"/>
  <c r="AO586" i="2"/>
  <c r="AO582" i="2"/>
  <c r="AO580" i="2"/>
  <c r="AO579" i="2"/>
  <c r="AO577" i="2"/>
  <c r="AO572" i="2"/>
  <c r="AO570" i="2"/>
  <c r="AO568" i="2"/>
  <c r="AO565" i="2"/>
  <c r="AO564" i="2"/>
  <c r="AO563" i="2"/>
  <c r="AO562" i="2"/>
  <c r="AO560" i="2"/>
  <c r="AO558" i="2"/>
  <c r="AO556" i="2"/>
  <c r="AO553" i="2"/>
  <c r="AO552" i="2"/>
  <c r="AO551" i="2"/>
  <c r="AO550" i="2"/>
  <c r="AO549" i="2"/>
  <c r="AO548" i="2"/>
  <c r="AO547" i="2"/>
  <c r="AO546" i="2"/>
  <c r="AO545" i="2"/>
  <c r="AO541" i="2"/>
  <c r="AO539" i="2"/>
  <c r="AO538" i="2"/>
  <c r="AO537" i="2"/>
  <c r="AO536" i="2"/>
  <c r="AO535" i="2"/>
  <c r="AO534" i="2"/>
  <c r="AO533" i="2"/>
  <c r="AO532" i="2"/>
  <c r="AO531" i="2"/>
  <c r="AO530" i="2"/>
  <c r="AO528" i="2"/>
  <c r="AO526" i="2"/>
  <c r="AO524" i="2"/>
  <c r="AO523" i="2"/>
  <c r="AO522" i="2"/>
  <c r="AO521" i="2"/>
  <c r="AO520" i="2"/>
  <c r="AO519" i="2"/>
  <c r="AO518" i="2"/>
  <c r="AO517" i="2"/>
  <c r="AO516" i="2"/>
  <c r="AO515" i="2"/>
  <c r="AO514" i="2"/>
  <c r="AO507" i="2"/>
  <c r="AO506" i="2"/>
  <c r="AO505" i="2"/>
  <c r="AO504" i="2"/>
  <c r="AO503" i="2"/>
  <c r="AO500" i="2"/>
  <c r="AO497" i="2"/>
  <c r="AO496" i="2"/>
  <c r="AO495" i="2"/>
  <c r="AO494" i="2"/>
  <c r="AO493" i="2"/>
  <c r="AO492" i="2"/>
  <c r="AO491" i="2"/>
  <c r="AO490" i="2"/>
  <c r="AO489" i="2"/>
  <c r="AO488" i="2"/>
  <c r="AO486" i="2"/>
  <c r="AO484" i="2"/>
  <c r="AO482" i="2"/>
  <c r="AO481" i="2"/>
  <c r="AO480" i="2"/>
  <c r="AO479" i="2"/>
  <c r="AO478" i="2"/>
  <c r="AO477" i="2"/>
  <c r="AO476" i="2"/>
  <c r="AO475" i="2"/>
  <c r="AO474" i="2"/>
  <c r="AO473" i="2"/>
  <c r="AO472" i="2"/>
  <c r="AO471" i="2"/>
  <c r="AO470" i="2"/>
  <c r="AO469" i="2"/>
  <c r="AO468" i="2"/>
  <c r="AO467" i="2"/>
  <c r="AO466" i="2"/>
  <c r="AO465" i="2"/>
  <c r="AO464" i="2"/>
  <c r="AO463" i="2"/>
  <c r="AO462" i="2"/>
  <c r="AO461" i="2"/>
  <c r="AO460" i="2"/>
  <c r="AO459" i="2"/>
  <c r="AO458" i="2"/>
  <c r="AO456" i="2"/>
  <c r="AO452" i="2"/>
  <c r="AO451" i="2"/>
  <c r="AO450" i="2"/>
  <c r="AO449" i="2"/>
  <c r="AO448" i="2"/>
  <c r="AO447" i="2"/>
  <c r="AO446" i="2"/>
  <c r="AO445" i="2"/>
  <c r="AO444" i="2"/>
  <c r="AO443" i="2"/>
  <c r="AO442" i="2"/>
  <c r="AO440" i="2"/>
  <c r="AO438" i="2"/>
  <c r="AO437" i="2"/>
  <c r="AO436" i="2"/>
  <c r="AO435" i="2"/>
  <c r="AO434" i="2"/>
  <c r="AO433" i="2"/>
  <c r="AO432" i="2"/>
  <c r="AO426" i="2"/>
  <c r="AO425" i="2"/>
  <c r="AO424" i="2"/>
  <c r="AO423" i="2"/>
  <c r="AO422" i="2"/>
  <c r="AO421" i="2"/>
  <c r="AO420" i="2"/>
  <c r="AO419" i="2"/>
  <c r="AO418" i="2"/>
  <c r="AO417" i="2"/>
  <c r="AO415" i="2"/>
  <c r="AO413" i="2"/>
  <c r="AO411" i="2"/>
  <c r="AO410" i="2"/>
  <c r="AO409" i="2"/>
  <c r="AO408" i="2"/>
  <c r="AO407" i="2"/>
  <c r="AO406" i="2"/>
  <c r="AO405" i="2"/>
  <c r="AO404" i="2"/>
  <c r="AO403" i="2"/>
  <c r="AO402" i="2"/>
  <c r="AO401" i="2"/>
  <c r="AO400" i="2"/>
  <c r="AO399" i="2"/>
  <c r="AO398" i="2"/>
  <c r="AO397" i="2"/>
  <c r="AO396" i="2"/>
  <c r="AO395" i="2"/>
  <c r="AO394" i="2"/>
  <c r="AO393" i="2"/>
  <c r="AO392" i="2"/>
  <c r="AO391" i="2"/>
  <c r="AO390" i="2"/>
  <c r="AO389" i="2"/>
  <c r="AO388" i="2"/>
  <c r="AO387" i="2"/>
  <c r="AO386" i="2"/>
  <c r="AO385" i="2"/>
  <c r="AO384" i="2"/>
  <c r="AO383" i="2"/>
  <c r="AO382" i="2"/>
  <c r="AO381" i="2"/>
  <c r="AO380" i="2"/>
  <c r="AO379" i="2"/>
  <c r="AO378" i="2"/>
  <c r="AO377" i="2"/>
  <c r="AO376" i="2"/>
  <c r="AO371" i="2"/>
  <c r="AO370" i="2"/>
  <c r="AO369" i="2"/>
  <c r="AO368" i="2"/>
  <c r="AO367" i="2"/>
  <c r="AO366" i="2"/>
  <c r="AO365" i="2"/>
  <c r="AO364" i="2"/>
  <c r="AO363" i="2"/>
  <c r="AO362" i="2"/>
  <c r="AO361" i="2"/>
  <c r="AO359" i="2"/>
  <c r="AO357" i="2"/>
  <c r="AO356" i="2"/>
  <c r="AO355" i="2"/>
  <c r="AO354" i="2"/>
  <c r="AO353" i="2"/>
  <c r="AO352" i="2"/>
  <c r="AO336" i="2"/>
  <c r="AO335" i="2"/>
  <c r="AO334" i="2"/>
  <c r="AO333" i="2"/>
  <c r="AO332" i="2"/>
  <c r="AO331" i="2"/>
  <c r="AO330" i="2"/>
  <c r="AO329" i="2"/>
  <c r="AO328" i="2"/>
  <c r="AO327" i="2"/>
  <c r="AO326" i="2"/>
  <c r="AO325" i="2"/>
  <c r="AO324" i="2"/>
  <c r="AO323" i="2"/>
  <c r="AO322" i="2"/>
  <c r="AO321" i="2"/>
  <c r="AO320" i="2"/>
  <c r="AO319" i="2"/>
  <c r="AO318" i="2"/>
  <c r="AO317" i="2"/>
  <c r="AO316" i="2"/>
  <c r="AO315" i="2"/>
  <c r="AO314" i="2"/>
  <c r="AO313" i="2"/>
  <c r="AO312" i="2"/>
  <c r="AO311" i="2"/>
  <c r="AO310" i="2"/>
  <c r="AO309" i="2"/>
  <c r="AO308" i="2"/>
  <c r="AO307" i="2"/>
  <c r="AO306" i="2"/>
  <c r="AO304" i="2"/>
  <c r="AO303" i="2"/>
  <c r="AO302" i="2"/>
  <c r="AO301" i="2"/>
  <c r="AO300" i="2"/>
  <c r="AO297" i="2"/>
  <c r="AO296" i="2"/>
  <c r="AO295" i="2"/>
  <c r="AO294" i="2"/>
  <c r="AO293" i="2"/>
  <c r="AO292" i="2"/>
  <c r="AO291" i="2"/>
  <c r="AO290" i="2"/>
  <c r="AO289" i="2"/>
  <c r="AO287" i="2"/>
  <c r="AO286" i="2"/>
  <c r="AO285" i="2"/>
  <c r="AO284" i="2"/>
  <c r="AO283" i="2"/>
  <c r="AO282" i="2"/>
  <c r="AO280" i="2"/>
  <c r="AO279" i="2"/>
  <c r="AO278" i="2"/>
  <c r="AO277" i="2"/>
  <c r="AO276" i="2"/>
  <c r="AO275" i="2"/>
  <c r="AO274" i="2"/>
  <c r="AO273" i="2"/>
  <c r="AO272" i="2"/>
  <c r="AO271" i="2"/>
  <c r="AO270" i="2"/>
  <c r="AO269" i="2"/>
  <c r="AO268" i="2"/>
  <c r="AO267" i="2"/>
  <c r="AO266" i="2"/>
  <c r="AO265" i="2"/>
  <c r="AO264" i="2"/>
  <c r="AO263" i="2"/>
  <c r="AO262" i="2"/>
  <c r="AO261" i="2"/>
  <c r="AO260" i="2"/>
  <c r="AO259" i="2"/>
  <c r="AO258" i="2"/>
  <c r="AO257" i="2"/>
  <c r="AO256" i="2"/>
  <c r="AO255" i="2"/>
  <c r="AO254" i="2"/>
  <c r="AO253" i="2"/>
  <c r="AO252" i="2"/>
  <c r="AO251" i="2"/>
  <c r="AO250" i="2"/>
  <c r="AO249" i="2"/>
  <c r="AO248" i="2"/>
  <c r="AO247" i="2"/>
  <c r="AO246" i="2"/>
  <c r="AO245" i="2"/>
  <c r="AO244" i="2"/>
  <c r="AO243" i="2"/>
  <c r="AO242" i="2"/>
  <c r="AO241" i="2"/>
  <c r="AO240" i="2"/>
  <c r="AO239" i="2"/>
  <c r="AO238" i="2"/>
  <c r="AO237" i="2"/>
  <c r="AO236" i="2"/>
  <c r="AO235" i="2"/>
  <c r="AO234" i="2"/>
  <c r="AO233" i="2"/>
  <c r="AO232" i="2"/>
  <c r="AO231" i="2"/>
  <c r="AO230" i="2"/>
  <c r="AO229" i="2"/>
  <c r="AO228" i="2"/>
  <c r="AO227" i="2"/>
  <c r="AO226" i="2"/>
  <c r="AO225" i="2"/>
  <c r="AO224" i="2"/>
  <c r="AO223" i="2"/>
  <c r="AO222" i="2"/>
  <c r="AO221" i="2"/>
  <c r="AO220" i="2"/>
  <c r="AO219" i="2"/>
  <c r="AO218" i="2"/>
  <c r="AO217" i="2"/>
  <c r="AO216" i="2"/>
  <c r="AO215" i="2"/>
  <c r="AO214" i="2"/>
  <c r="AO213" i="2"/>
  <c r="AO212" i="2"/>
  <c r="AO211" i="2"/>
  <c r="AO210" i="2"/>
  <c r="AO209" i="2"/>
  <c r="AO208" i="2"/>
  <c r="AO207" i="2"/>
  <c r="AO206" i="2"/>
  <c r="AO205" i="2"/>
  <c r="AO204" i="2"/>
  <c r="AO203" i="2"/>
  <c r="AO202" i="2"/>
  <c r="AO201" i="2"/>
  <c r="AO200" i="2"/>
  <c r="AO199" i="2"/>
  <c r="AO198" i="2"/>
  <c r="AO197" i="2"/>
  <c r="AO196" i="2"/>
  <c r="AO195" i="2"/>
  <c r="AO194" i="2"/>
  <c r="AO193" i="2"/>
  <c r="AO192" i="2"/>
  <c r="AO191" i="2"/>
  <c r="AO190" i="2"/>
  <c r="AO189" i="2"/>
  <c r="AO188" i="2"/>
  <c r="AO187" i="2"/>
  <c r="AO186" i="2"/>
  <c r="AO185" i="2"/>
  <c r="AO184" i="2"/>
  <c r="AO183" i="2"/>
  <c r="AO182" i="2"/>
  <c r="AO181" i="2"/>
  <c r="AO180" i="2"/>
  <c r="AO179" i="2"/>
  <c r="AO178" i="2"/>
  <c r="AO177" i="2"/>
  <c r="AO176" i="2"/>
  <c r="AO175" i="2"/>
  <c r="AO174" i="2"/>
  <c r="AO173" i="2"/>
  <c r="AO172" i="2"/>
  <c r="AO171" i="2"/>
  <c r="AO170" i="2"/>
  <c r="AO169" i="2"/>
  <c r="AO168" i="2"/>
  <c r="AO167" i="2"/>
  <c r="AO166" i="2"/>
  <c r="AO165" i="2"/>
  <c r="AO164" i="2"/>
  <c r="AO163" i="2"/>
  <c r="AO162" i="2"/>
  <c r="AO161" i="2"/>
  <c r="AO160" i="2"/>
  <c r="AO159" i="2"/>
  <c r="AO158" i="2"/>
  <c r="AO157" i="2"/>
  <c r="AO156" i="2"/>
  <c r="AO155" i="2"/>
  <c r="AO154" i="2"/>
  <c r="AO153" i="2"/>
  <c r="AO152" i="2"/>
  <c r="AO151" i="2"/>
  <c r="AO150" i="2"/>
  <c r="AO149" i="2"/>
  <c r="AO148" i="2"/>
  <c r="AO147" i="2"/>
  <c r="AO146" i="2"/>
  <c r="AO145" i="2"/>
  <c r="AO144" i="2"/>
  <c r="AO143" i="2"/>
  <c r="AO142" i="2"/>
  <c r="AO141" i="2"/>
  <c r="AO140" i="2"/>
  <c r="AO139" i="2"/>
  <c r="AO138" i="2"/>
  <c r="AO137" i="2"/>
  <c r="AO136" i="2"/>
  <c r="AO135" i="2"/>
  <c r="AO134" i="2"/>
  <c r="AO133" i="2"/>
  <c r="AO132" i="2"/>
  <c r="AO131" i="2"/>
  <c r="AO130" i="2"/>
  <c r="AO129" i="2"/>
  <c r="AO128" i="2"/>
  <c r="AO127" i="2"/>
  <c r="AO126" i="2"/>
  <c r="AO125" i="2"/>
  <c r="AO124" i="2"/>
  <c r="AO123" i="2"/>
  <c r="AO122" i="2"/>
  <c r="AO121" i="2"/>
  <c r="AO120" i="2"/>
  <c r="AO119" i="2"/>
  <c r="AO118" i="2"/>
  <c r="AO117" i="2"/>
  <c r="AO116" i="2"/>
  <c r="AO115" i="2"/>
  <c r="AO114" i="2"/>
  <c r="AO113" i="2"/>
  <c r="AO112" i="2"/>
  <c r="AO111" i="2"/>
  <c r="AO110" i="2"/>
  <c r="AO109" i="2"/>
  <c r="AO108" i="2"/>
  <c r="AO107" i="2"/>
  <c r="AO106" i="2"/>
  <c r="AO105" i="2"/>
  <c r="AO104" i="2"/>
  <c r="AO103" i="2"/>
  <c r="AO102" i="2"/>
  <c r="AO101" i="2"/>
  <c r="AO100" i="2"/>
  <c r="AO99" i="2"/>
  <c r="AO98" i="2"/>
  <c r="AO97" i="2"/>
  <c r="AO96" i="2"/>
  <c r="AO95" i="2"/>
  <c r="AO94" i="2"/>
  <c r="AO93" i="2"/>
  <c r="AO92" i="2"/>
  <c r="AO91" i="2"/>
  <c r="AO90" i="2"/>
  <c r="AO89" i="2"/>
  <c r="AO88" i="2"/>
  <c r="AO87" i="2"/>
  <c r="AO86" i="2"/>
  <c r="AO85" i="2"/>
  <c r="AO84" i="2"/>
  <c r="AO83" i="2"/>
  <c r="AO82" i="2"/>
  <c r="AO81" i="2"/>
  <c r="AO80" i="2"/>
  <c r="AO78" i="2"/>
  <c r="AO77" i="2"/>
  <c r="AO76" i="2"/>
  <c r="AO75" i="2"/>
  <c r="AO74" i="2"/>
  <c r="AO73" i="2"/>
  <c r="AO72" i="2"/>
  <c r="AO71" i="2"/>
  <c r="AO70" i="2"/>
  <c r="AO69" i="2"/>
  <c r="AO68" i="2"/>
  <c r="AO67" i="2"/>
  <c r="AO66" i="2"/>
  <c r="AO65" i="2"/>
  <c r="AO64" i="2"/>
  <c r="AO63" i="2"/>
  <c r="AO62" i="2"/>
  <c r="AO61" i="2"/>
  <c r="AO60" i="2"/>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30" i="2"/>
  <c r="AO29" i="2"/>
  <c r="AO28" i="2"/>
  <c r="AO27" i="2"/>
  <c r="AO26" i="2"/>
  <c r="AO25" i="2"/>
  <c r="AO24" i="2"/>
  <c r="AO23" i="2"/>
  <c r="AO22" i="2"/>
  <c r="AO21" i="2"/>
  <c r="AO20" i="2"/>
  <c r="AO19" i="2"/>
  <c r="AO18" i="2"/>
  <c r="AO17" i="2"/>
  <c r="AO16" i="2"/>
  <c r="AO15" i="2"/>
  <c r="AO14" i="2"/>
  <c r="AO13" i="2"/>
  <c r="AO12" i="2"/>
  <c r="AO11" i="2"/>
  <c r="AO10" i="2"/>
  <c r="AN396" i="3"/>
  <c r="AN395" i="3"/>
  <c r="AN394" i="3"/>
  <c r="AN390" i="3"/>
  <c r="AN389" i="3"/>
  <c r="AN388" i="3"/>
  <c r="AN387" i="3"/>
  <c r="AN378" i="3"/>
  <c r="AN377" i="3"/>
  <c r="AN376" i="3"/>
  <c r="AN372" i="3"/>
  <c r="AN371" i="3"/>
  <c r="AN370" i="3"/>
  <c r="AN369" i="3"/>
  <c r="AN364" i="3"/>
  <c r="AN363" i="3"/>
  <c r="AN362" i="3"/>
  <c r="AN361" i="3"/>
  <c r="AN356" i="3"/>
  <c r="AN355" i="3"/>
  <c r="AN354" i="3"/>
  <c r="AN353" i="3"/>
  <c r="AN348" i="3"/>
  <c r="AN347" i="3"/>
  <c r="AN346" i="3"/>
  <c r="AN345" i="3"/>
  <c r="AN340" i="3"/>
  <c r="AN339" i="3"/>
  <c r="AN338" i="3"/>
  <c r="AN337" i="3"/>
  <c r="AN332" i="3"/>
  <c r="AN331" i="3"/>
  <c r="AN330" i="3"/>
  <c r="AN329" i="3"/>
  <c r="AN324" i="3"/>
  <c r="AN323" i="3"/>
  <c r="AN322" i="3"/>
  <c r="AN321" i="3"/>
  <c r="AN316" i="3"/>
  <c r="AN315" i="3"/>
  <c r="AN314" i="3"/>
  <c r="AN313" i="3"/>
  <c r="AN308" i="3"/>
  <c r="AN307" i="3"/>
  <c r="AN306" i="3"/>
  <c r="AN305" i="3"/>
  <c r="AN300" i="3"/>
  <c r="AN299" i="3"/>
  <c r="AN298" i="3"/>
  <c r="AN297" i="3"/>
  <c r="AN289" i="3"/>
  <c r="AN288" i="3"/>
  <c r="AN287" i="3"/>
  <c r="AN286" i="3"/>
  <c r="AN257" i="3"/>
  <c r="AN256" i="3"/>
  <c r="AN255" i="3"/>
  <c r="AN254" i="3"/>
  <c r="AN253" i="3"/>
  <c r="AN166" i="3"/>
  <c r="AN165" i="3"/>
  <c r="AN164" i="3"/>
  <c r="AN163" i="3"/>
  <c r="AN162" i="3"/>
  <c r="AN156" i="3"/>
  <c r="AN155" i="3"/>
  <c r="AN154" i="3"/>
  <c r="AN153" i="3"/>
  <c r="AN152" i="3"/>
  <c r="AN58" i="3"/>
  <c r="AN57" i="3"/>
  <c r="AN56" i="3"/>
  <c r="AN55" i="3"/>
  <c r="AN23" i="3"/>
  <c r="AN22" i="3"/>
  <c r="AN21" i="3"/>
  <c r="AN20" i="3"/>
  <c r="AN19" i="3"/>
  <c r="AM396" i="3"/>
  <c r="AL396" i="3"/>
  <c r="AK396" i="3"/>
  <c r="AM395" i="3"/>
  <c r="AL395" i="3"/>
  <c r="AK395" i="3"/>
  <c r="AM394" i="3"/>
  <c r="AL394" i="3"/>
  <c r="AK394" i="3"/>
  <c r="AM390" i="3"/>
  <c r="AL390" i="3"/>
  <c r="AK390" i="3"/>
  <c r="AM389" i="3"/>
  <c r="AL389" i="3"/>
  <c r="AK389" i="3"/>
  <c r="AM388" i="3"/>
  <c r="AL388" i="3"/>
  <c r="AK388" i="3"/>
  <c r="AM387" i="3"/>
  <c r="AL387" i="3"/>
  <c r="AK387" i="3"/>
  <c r="AM378" i="3"/>
  <c r="AL378" i="3"/>
  <c r="AK378" i="3"/>
  <c r="AM377" i="3"/>
  <c r="AL377" i="3"/>
  <c r="AK377" i="3"/>
  <c r="AM376" i="3"/>
  <c r="AL376" i="3"/>
  <c r="AK376" i="3"/>
  <c r="AM372" i="3"/>
  <c r="AL372" i="3"/>
  <c r="AK372" i="3"/>
  <c r="AM371" i="3"/>
  <c r="AL371" i="3"/>
  <c r="AK371" i="3"/>
  <c r="AM370" i="3"/>
  <c r="AL370" i="3"/>
  <c r="AK370" i="3"/>
  <c r="AM369" i="3"/>
  <c r="AL369" i="3"/>
  <c r="AK369" i="3"/>
  <c r="AM364" i="3"/>
  <c r="AL364" i="3"/>
  <c r="AK364" i="3"/>
  <c r="AM363" i="3"/>
  <c r="AL363" i="3"/>
  <c r="AK363" i="3"/>
  <c r="AM362" i="3"/>
  <c r="AL362" i="3"/>
  <c r="AK362" i="3"/>
  <c r="AM361" i="3"/>
  <c r="AL361" i="3"/>
  <c r="AK361" i="3"/>
  <c r="AM356" i="3"/>
  <c r="AL356" i="3"/>
  <c r="AK356" i="3"/>
  <c r="AM355" i="3"/>
  <c r="AL355" i="3"/>
  <c r="AK355" i="3"/>
  <c r="AM354" i="3"/>
  <c r="AL354" i="3"/>
  <c r="AK354" i="3"/>
  <c r="AM353" i="3"/>
  <c r="AL353" i="3"/>
  <c r="AK353" i="3"/>
  <c r="AM348" i="3"/>
  <c r="AL348" i="3"/>
  <c r="AK348" i="3"/>
  <c r="AM347" i="3"/>
  <c r="AL347" i="3"/>
  <c r="AK347" i="3"/>
  <c r="AM346" i="3"/>
  <c r="AL346" i="3"/>
  <c r="AK346" i="3"/>
  <c r="AM345" i="3"/>
  <c r="AL345" i="3"/>
  <c r="AK345" i="3"/>
  <c r="AM340" i="3"/>
  <c r="AL340" i="3"/>
  <c r="AK340" i="3"/>
  <c r="AM339" i="3"/>
  <c r="AL339" i="3"/>
  <c r="AK339" i="3"/>
  <c r="AM338" i="3"/>
  <c r="AL338" i="3"/>
  <c r="AK338" i="3"/>
  <c r="AM337" i="3"/>
  <c r="AL337" i="3"/>
  <c r="AK337" i="3"/>
  <c r="AM332" i="3"/>
  <c r="AL332" i="3"/>
  <c r="AK332" i="3"/>
  <c r="AM331" i="3"/>
  <c r="AL331" i="3"/>
  <c r="AK331" i="3"/>
  <c r="AM330" i="3"/>
  <c r="AL330" i="3"/>
  <c r="AK330" i="3"/>
  <c r="AM329" i="3"/>
  <c r="AL329" i="3"/>
  <c r="AK329" i="3"/>
  <c r="AM324" i="3"/>
  <c r="AL324" i="3"/>
  <c r="AK324" i="3"/>
  <c r="AM323" i="3"/>
  <c r="AL323" i="3"/>
  <c r="AK323" i="3"/>
  <c r="AM322" i="3"/>
  <c r="AL322" i="3"/>
  <c r="AK322" i="3"/>
  <c r="AM321" i="3"/>
  <c r="AL321" i="3"/>
  <c r="AK321" i="3"/>
  <c r="AM316" i="3"/>
  <c r="AL316" i="3"/>
  <c r="AK316" i="3"/>
  <c r="AM315" i="3"/>
  <c r="AL315" i="3"/>
  <c r="AK315" i="3"/>
  <c r="AM314" i="3"/>
  <c r="AL314" i="3"/>
  <c r="AK314" i="3"/>
  <c r="AM313" i="3"/>
  <c r="AL313" i="3"/>
  <c r="AK313" i="3"/>
  <c r="AM308" i="3"/>
  <c r="AL308" i="3"/>
  <c r="AK308" i="3"/>
  <c r="AM307" i="3"/>
  <c r="AL307" i="3"/>
  <c r="AK307" i="3"/>
  <c r="AM306" i="3"/>
  <c r="AL306" i="3"/>
  <c r="AK306" i="3"/>
  <c r="AM305" i="3"/>
  <c r="AL305" i="3"/>
  <c r="AK305" i="3"/>
  <c r="AM300" i="3"/>
  <c r="AL300" i="3"/>
  <c r="AK300" i="3"/>
  <c r="AM299" i="3"/>
  <c r="AL299" i="3"/>
  <c r="AK299" i="3"/>
  <c r="AM298" i="3"/>
  <c r="AL298" i="3"/>
  <c r="AK298" i="3"/>
  <c r="AM297" i="3"/>
  <c r="AL297" i="3"/>
  <c r="AK297" i="3"/>
  <c r="AM289" i="3"/>
  <c r="AL289" i="3"/>
  <c r="AK289" i="3"/>
  <c r="AM288" i="3"/>
  <c r="AL288" i="3"/>
  <c r="AK288" i="3"/>
  <c r="AM287" i="3"/>
  <c r="AL287" i="3"/>
  <c r="AK287" i="3"/>
  <c r="AM286" i="3"/>
  <c r="AL286" i="3"/>
  <c r="AK286" i="3"/>
  <c r="AM257" i="3"/>
  <c r="AL257" i="3"/>
  <c r="AK257" i="3"/>
  <c r="AM256" i="3"/>
  <c r="AL256" i="3"/>
  <c r="AK256" i="3"/>
  <c r="AM255" i="3"/>
  <c r="AL255" i="3"/>
  <c r="AK255" i="3"/>
  <c r="AM254" i="3"/>
  <c r="AL254" i="3"/>
  <c r="AK254" i="3"/>
  <c r="AM253" i="3"/>
  <c r="AL253" i="3"/>
  <c r="AK253" i="3"/>
  <c r="AM166" i="3"/>
  <c r="AL166" i="3"/>
  <c r="AK166" i="3"/>
  <c r="AM165" i="3"/>
  <c r="AL165" i="3"/>
  <c r="AK165" i="3"/>
  <c r="AM164" i="3"/>
  <c r="AL164" i="3"/>
  <c r="AK164" i="3"/>
  <c r="AM163" i="3"/>
  <c r="AL163" i="3"/>
  <c r="AK163" i="3"/>
  <c r="AM162" i="3"/>
  <c r="AL162" i="3"/>
  <c r="AK162" i="3"/>
  <c r="AM156" i="3"/>
  <c r="AL156" i="3"/>
  <c r="AK156" i="3"/>
  <c r="AM155" i="3"/>
  <c r="AL155" i="3"/>
  <c r="AK155" i="3"/>
  <c r="AM154" i="3"/>
  <c r="AL154" i="3"/>
  <c r="AK154" i="3"/>
  <c r="AM153" i="3"/>
  <c r="AL153" i="3"/>
  <c r="AK153" i="3"/>
  <c r="AM152" i="3"/>
  <c r="AL152" i="3"/>
  <c r="AK152" i="3"/>
  <c r="AM58" i="3"/>
  <c r="AL58" i="3"/>
  <c r="AK58" i="3"/>
  <c r="AM57" i="3"/>
  <c r="AL57" i="3"/>
  <c r="AK57" i="3"/>
  <c r="AM56" i="3"/>
  <c r="AL56" i="3"/>
  <c r="AK56" i="3"/>
  <c r="AM55" i="3"/>
  <c r="AL55" i="3"/>
  <c r="AK55" i="3"/>
  <c r="AM23" i="3"/>
  <c r="AL23" i="3"/>
  <c r="AK23" i="3"/>
  <c r="AM22" i="3"/>
  <c r="AL22" i="3"/>
  <c r="AK22" i="3"/>
  <c r="AM21" i="3"/>
  <c r="AL21" i="3"/>
  <c r="AK21" i="3"/>
  <c r="AM20" i="3"/>
  <c r="AL20" i="3"/>
  <c r="AK20" i="3"/>
  <c r="AM19" i="3"/>
  <c r="AL19" i="3"/>
  <c r="AK19" i="3"/>
  <c r="AO5" i="2" l="1"/>
  <c r="AO6" i="2"/>
  <c r="AO8" i="2"/>
  <c r="AO9" i="2"/>
  <c r="AO7" i="2"/>
  <c r="AO396" i="3" l="1"/>
  <c r="AO395" i="3"/>
  <c r="AO394" i="3"/>
  <c r="AO393" i="3"/>
  <c r="AO392" i="3"/>
  <c r="AO391" i="3"/>
  <c r="AO390" i="3"/>
  <c r="AO389" i="3"/>
  <c r="AO388" i="3"/>
  <c r="AO387" i="3"/>
  <c r="AO386" i="3"/>
  <c r="AO385" i="3"/>
  <c r="AO384" i="3"/>
  <c r="AO383" i="3"/>
  <c r="AO382" i="3"/>
  <c r="AO381" i="3"/>
  <c r="AO380" i="3"/>
  <c r="AO379" i="3"/>
  <c r="AO378" i="3"/>
  <c r="AO377" i="3"/>
  <c r="AO376" i="3"/>
  <c r="AO375" i="3"/>
  <c r="AO374" i="3"/>
  <c r="AO373" i="3"/>
  <c r="AO372" i="3"/>
  <c r="AO371" i="3"/>
  <c r="AO370" i="3"/>
  <c r="AO369" i="3"/>
  <c r="AO368" i="3"/>
  <c r="AO367" i="3"/>
  <c r="AO366" i="3"/>
  <c r="AO365" i="3"/>
  <c r="AO364" i="3"/>
  <c r="AO363" i="3"/>
  <c r="AO362" i="3"/>
  <c r="AO361" i="3"/>
  <c r="AO360" i="3"/>
  <c r="AO359" i="3"/>
  <c r="AO358" i="3"/>
  <c r="AO357" i="3"/>
  <c r="AO356" i="3"/>
  <c r="AO355" i="3"/>
  <c r="AO354" i="3"/>
  <c r="AO353" i="3"/>
  <c r="AO352" i="3"/>
  <c r="AO351" i="3"/>
  <c r="AO350" i="3"/>
  <c r="AO349" i="3"/>
  <c r="AO348" i="3"/>
  <c r="AO347" i="3"/>
  <c r="AO346" i="3"/>
  <c r="AO345" i="3"/>
  <c r="AO344" i="3"/>
  <c r="AO343" i="3"/>
  <c r="AO342" i="3"/>
  <c r="AO341" i="3"/>
  <c r="AO340" i="3"/>
  <c r="AO339" i="3"/>
  <c r="AO338" i="3"/>
  <c r="AO337" i="3"/>
  <c r="AO336" i="3"/>
  <c r="AO335" i="3"/>
  <c r="AO334" i="3"/>
  <c r="AO333" i="3"/>
  <c r="AO332" i="3"/>
  <c r="AO331" i="3"/>
  <c r="AO330" i="3"/>
  <c r="AO329" i="3"/>
  <c r="AO328" i="3"/>
  <c r="AO327" i="3"/>
  <c r="AO326" i="3"/>
  <c r="AO325" i="3"/>
  <c r="AO324" i="3"/>
  <c r="AO323" i="3"/>
  <c r="AO322" i="3"/>
  <c r="AO321" i="3"/>
  <c r="AO320" i="3"/>
  <c r="AO319" i="3"/>
  <c r="AO318" i="3"/>
  <c r="AO317" i="3"/>
  <c r="AO316" i="3"/>
  <c r="AO315" i="3"/>
  <c r="AO314" i="3"/>
  <c r="AO313" i="3"/>
  <c r="AO312" i="3"/>
  <c r="AO311" i="3"/>
  <c r="AO310" i="3"/>
  <c r="AO309" i="3"/>
  <c r="AO308" i="3"/>
  <c r="AO307" i="3"/>
  <c r="AO306" i="3"/>
  <c r="AO305" i="3"/>
  <c r="AO304" i="3"/>
  <c r="AO303" i="3"/>
  <c r="AO302" i="3"/>
  <c r="AO301" i="3"/>
  <c r="AO300" i="3"/>
  <c r="AO299" i="3"/>
  <c r="AO298" i="3"/>
  <c r="AO297" i="3"/>
  <c r="AO296" i="3"/>
  <c r="AO295" i="3"/>
  <c r="AO294" i="3"/>
  <c r="AO293" i="3"/>
  <c r="AO292" i="3"/>
  <c r="AO291" i="3"/>
  <c r="AO290" i="3"/>
  <c r="AO289" i="3"/>
  <c r="AO288" i="3"/>
  <c r="AO287" i="3"/>
  <c r="AO286" i="3"/>
  <c r="AO285" i="3"/>
  <c r="AO284" i="3"/>
  <c r="AO283" i="3"/>
  <c r="AO282" i="3"/>
  <c r="AO281" i="3"/>
  <c r="AO280" i="3"/>
  <c r="AO279" i="3"/>
  <c r="AO278" i="3"/>
  <c r="AO277" i="3"/>
  <c r="AO276" i="3"/>
  <c r="AO275" i="3"/>
  <c r="AO274" i="3"/>
  <c r="AO273" i="3"/>
  <c r="AO272" i="3"/>
  <c r="AO271" i="3"/>
  <c r="AO270" i="3"/>
  <c r="AO269" i="3"/>
  <c r="AO268" i="3"/>
  <c r="AO267" i="3"/>
  <c r="AO266" i="3"/>
  <c r="AO265" i="3"/>
  <c r="AO264" i="3"/>
  <c r="AO263" i="3"/>
  <c r="AO262" i="3"/>
  <c r="AO261" i="3"/>
  <c r="AO260" i="3"/>
  <c r="AO259" i="3"/>
  <c r="AO258" i="3"/>
  <c r="AO257" i="3"/>
  <c r="AO256" i="3"/>
  <c r="AO255" i="3"/>
  <c r="AO254" i="3"/>
  <c r="AO253" i="3"/>
  <c r="AO252" i="3"/>
  <c r="AO251" i="3"/>
  <c r="AO250" i="3"/>
  <c r="AO249" i="3"/>
  <c r="AO248" i="3"/>
  <c r="AO247" i="3"/>
  <c r="AO246" i="3"/>
  <c r="AO245" i="3"/>
  <c r="AO244" i="3"/>
  <c r="AO243" i="3"/>
  <c r="AO242" i="3"/>
  <c r="AO241" i="3"/>
  <c r="AO240" i="3"/>
  <c r="AO239" i="3"/>
  <c r="AO238" i="3"/>
  <c r="AO237" i="3"/>
  <c r="AO236" i="3"/>
  <c r="AO235" i="3"/>
  <c r="AO234" i="3"/>
  <c r="AO233" i="3"/>
  <c r="AO232" i="3"/>
  <c r="AO231" i="3"/>
  <c r="AO230" i="3"/>
  <c r="AO229" i="3"/>
  <c r="AO228" i="3"/>
  <c r="AO227" i="3"/>
  <c r="AO226" i="3"/>
  <c r="AO225" i="3"/>
  <c r="AO224" i="3"/>
  <c r="AO223" i="3"/>
  <c r="AO222" i="3"/>
  <c r="AO221" i="3"/>
  <c r="AO220" i="3"/>
  <c r="AO219" i="3"/>
  <c r="AO218" i="3"/>
  <c r="AO217" i="3"/>
  <c r="AO216" i="3"/>
  <c r="AO215" i="3"/>
  <c r="AO214" i="3"/>
  <c r="AO213" i="3"/>
  <c r="AO212" i="3"/>
  <c r="AO211" i="3"/>
  <c r="AO210" i="3"/>
  <c r="AO209" i="3"/>
  <c r="AO208" i="3"/>
  <c r="AO207" i="3"/>
  <c r="AO206" i="3"/>
  <c r="AO205" i="3"/>
  <c r="AO204" i="3"/>
  <c r="AO203" i="3"/>
  <c r="AO202" i="3"/>
  <c r="AO201" i="3"/>
  <c r="AO200" i="3"/>
  <c r="AO199" i="3"/>
  <c r="AO198" i="3"/>
  <c r="AO197" i="3"/>
  <c r="AO196" i="3"/>
  <c r="AO195" i="3"/>
  <c r="AO194" i="3"/>
  <c r="AO193" i="3"/>
  <c r="AO192" i="3"/>
  <c r="AO191" i="3"/>
  <c r="AO190" i="3"/>
  <c r="AO189" i="3"/>
  <c r="AO188" i="3"/>
  <c r="AO187" i="3"/>
  <c r="AO186" i="3"/>
  <c r="AO185" i="3"/>
  <c r="AO184" i="3"/>
  <c r="AO183" i="3"/>
  <c r="AO182" i="3"/>
  <c r="AO181" i="3"/>
  <c r="AO180" i="3"/>
  <c r="AO179" i="3"/>
  <c r="AO178" i="3"/>
  <c r="AO177" i="3"/>
  <c r="AO176" i="3"/>
  <c r="AO175" i="3"/>
  <c r="AO174" i="3"/>
  <c r="AO173" i="3"/>
  <c r="AO172" i="3"/>
  <c r="AO171" i="3"/>
  <c r="AO170" i="3"/>
  <c r="AO169" i="3"/>
  <c r="AO168" i="3"/>
  <c r="AO167" i="3"/>
  <c r="AO166" i="3"/>
  <c r="AO165" i="3"/>
  <c r="AO164" i="3"/>
  <c r="AO163" i="3"/>
  <c r="AO162" i="3"/>
  <c r="AO161" i="3"/>
  <c r="AO160" i="3"/>
  <c r="AO159" i="3"/>
  <c r="AO158" i="3"/>
  <c r="AO157" i="3"/>
  <c r="AO156" i="3"/>
  <c r="AO155" i="3"/>
  <c r="AO154" i="3"/>
  <c r="AO153" i="3"/>
  <c r="AO152" i="3"/>
  <c r="AO151" i="3"/>
  <c r="AO150" i="3"/>
  <c r="AO149" i="3"/>
  <c r="AO148" i="3"/>
  <c r="AO147" i="3"/>
  <c r="AO146" i="3"/>
  <c r="AO145" i="3"/>
  <c r="AO144" i="3"/>
  <c r="AO143" i="3"/>
  <c r="AO142" i="3"/>
  <c r="AO141" i="3"/>
  <c r="AO140" i="3"/>
  <c r="AO139" i="3"/>
  <c r="AO138" i="3"/>
  <c r="AO137" i="3"/>
  <c r="AO136" i="3"/>
  <c r="AO135" i="3"/>
  <c r="AO134" i="3"/>
  <c r="AO133" i="3"/>
  <c r="AO132" i="3"/>
  <c r="AO131" i="3"/>
  <c r="AO130" i="3"/>
  <c r="AO129" i="3"/>
  <c r="AO128" i="3"/>
  <c r="AO127" i="3"/>
  <c r="AO126" i="3"/>
  <c r="AO125" i="3"/>
  <c r="AO124" i="3"/>
  <c r="AO123" i="3"/>
  <c r="AO122" i="3"/>
  <c r="AO121" i="3"/>
  <c r="AO120" i="3"/>
  <c r="AO119" i="3"/>
  <c r="AO118" i="3"/>
  <c r="AO117" i="3"/>
  <c r="AO116" i="3"/>
  <c r="AO115" i="3"/>
  <c r="AO114" i="3"/>
  <c r="AO113" i="3"/>
  <c r="AO112" i="3"/>
  <c r="AO111" i="3"/>
  <c r="AO110" i="3"/>
  <c r="AO109" i="3"/>
  <c r="AO108" i="3"/>
  <c r="AO107" i="3"/>
  <c r="AO106" i="3"/>
  <c r="AO105" i="3"/>
  <c r="AO104" i="3"/>
  <c r="AO103" i="3"/>
  <c r="AO102" i="3"/>
  <c r="AO101" i="3"/>
  <c r="AO100" i="3"/>
  <c r="AO99" i="3"/>
  <c r="AO98" i="3"/>
  <c r="AO97" i="3"/>
  <c r="AO96" i="3"/>
  <c r="AO95" i="3"/>
  <c r="AO94" i="3"/>
  <c r="AO93" i="3"/>
  <c r="AO92" i="3"/>
  <c r="AO91" i="3"/>
  <c r="AO90" i="3"/>
  <c r="AO89" i="3"/>
  <c r="AO88" i="3"/>
  <c r="AO87" i="3"/>
  <c r="AO86" i="3"/>
  <c r="AO85" i="3"/>
  <c r="AO84" i="3"/>
  <c r="AO83" i="3"/>
  <c r="AO82" i="3"/>
  <c r="AO81" i="3"/>
  <c r="AO80" i="3"/>
  <c r="AO79" i="3"/>
  <c r="AO78" i="3"/>
  <c r="AO77" i="3"/>
  <c r="AO76" i="3"/>
  <c r="AO75" i="3"/>
  <c r="AO74" i="3"/>
  <c r="AO73" i="3"/>
  <c r="AO72" i="3"/>
  <c r="AO71" i="3"/>
  <c r="AO70" i="3"/>
  <c r="AO69" i="3"/>
  <c r="AO68" i="3"/>
  <c r="AO67" i="3"/>
  <c r="AO66" i="3"/>
  <c r="AO65" i="3"/>
  <c r="AO64" i="3"/>
  <c r="AO63" i="3"/>
  <c r="AO62" i="3"/>
  <c r="AO61" i="3"/>
  <c r="AO60" i="3"/>
  <c r="AO59" i="3"/>
  <c r="AO58" i="3"/>
  <c r="AO57" i="3"/>
  <c r="AO56" i="3"/>
  <c r="AO55" i="3"/>
  <c r="AO54" i="3"/>
  <c r="AO53" i="3"/>
  <c r="AO52" i="3"/>
  <c r="AO51" i="3"/>
  <c r="AO50" i="3"/>
  <c r="AO49" i="3"/>
  <c r="AO48" i="3"/>
  <c r="AO47" i="3"/>
  <c r="AO46" i="3"/>
  <c r="AO45" i="3"/>
  <c r="AO44" i="3"/>
  <c r="AO43" i="3"/>
  <c r="AO42" i="3"/>
  <c r="AO41" i="3"/>
  <c r="AO40" i="3"/>
  <c r="AO39" i="3"/>
  <c r="AO38" i="3"/>
  <c r="AO37" i="3"/>
  <c r="AO36" i="3"/>
  <c r="AO35" i="3"/>
  <c r="AO34" i="3"/>
  <c r="AO33" i="3"/>
  <c r="AO32" i="3"/>
  <c r="AO31" i="3"/>
  <c r="AO30" i="3"/>
  <c r="AO29" i="3"/>
  <c r="AO28" i="3"/>
  <c r="AO27" i="3"/>
  <c r="AO26" i="3"/>
  <c r="AO25" i="3"/>
  <c r="AO24" i="3"/>
  <c r="AO23" i="3"/>
  <c r="AO22" i="3"/>
  <c r="AO21" i="3"/>
  <c r="AO20" i="3"/>
  <c r="AO19" i="3"/>
  <c r="AO18" i="3"/>
  <c r="AO17" i="3"/>
  <c r="AO16" i="3"/>
  <c r="AO15" i="3"/>
  <c r="AO14" i="3"/>
  <c r="AO13" i="3"/>
  <c r="AO12" i="3"/>
  <c r="AO11" i="3"/>
  <c r="AO10" i="3"/>
  <c r="AN9" i="3"/>
  <c r="AM9" i="3"/>
  <c r="AL9" i="3"/>
  <c r="AK9" i="3"/>
  <c r="AO9" i="3" s="1"/>
  <c r="AN8" i="3"/>
  <c r="AM8" i="3"/>
  <c r="AL8" i="3"/>
  <c r="AK8" i="3"/>
  <c r="AO8" i="3" s="1"/>
  <c r="AN7" i="3"/>
  <c r="AM7" i="3"/>
  <c r="AL7" i="3"/>
  <c r="AK7" i="3"/>
  <c r="AO7" i="3" s="1"/>
  <c r="AN6" i="3"/>
  <c r="AM6" i="3"/>
  <c r="AL6" i="3"/>
  <c r="AK6" i="3"/>
  <c r="AO6" i="3" s="1"/>
  <c r="AN5" i="3"/>
  <c r="AM5" i="3"/>
  <c r="AL5" i="3"/>
  <c r="AK5" i="3"/>
  <c r="AO5" i="3" s="1"/>
  <c r="D5" i="5" l="1"/>
  <c r="O5" i="5"/>
  <c r="F13" i="17"/>
  <c r="F12" i="17"/>
  <c r="F11" i="17"/>
  <c r="F10" i="17"/>
  <c r="F9" i="17"/>
  <c r="F8" i="17"/>
  <c r="F7" i="17"/>
  <c r="F6" i="17"/>
  <c r="F5" i="17"/>
  <c r="R13" i="17"/>
  <c r="Q13" i="17"/>
  <c r="Q12" i="17"/>
  <c r="R12" i="17" s="1"/>
  <c r="R11" i="17"/>
  <c r="Q11" i="17"/>
  <c r="R10" i="17"/>
  <c r="R9" i="17"/>
  <c r="R8" i="17"/>
  <c r="Q7" i="17"/>
  <c r="R7" i="17" s="1"/>
  <c r="Q6" i="17"/>
  <c r="R6" i="17" s="1"/>
  <c r="Q5" i="17"/>
  <c r="R5" i="17" s="1"/>
  <c r="AI49" i="18"/>
  <c r="AJ49" i="18" s="1"/>
  <c r="AI48" i="18"/>
  <c r="AI47" i="18"/>
  <c r="AJ47" i="18" s="1"/>
  <c r="AI46" i="18"/>
  <c r="AI14" i="18"/>
  <c r="AI13" i="18"/>
  <c r="AI12" i="18"/>
  <c r="AJ12" i="18" s="1"/>
  <c r="AJ48" i="18"/>
  <c r="AJ46" i="18"/>
  <c r="AJ45" i="18"/>
  <c r="AJ44" i="18"/>
  <c r="AJ43" i="18"/>
  <c r="AJ42" i="18"/>
  <c r="AJ41" i="18"/>
  <c r="AJ40" i="18"/>
  <c r="AJ39" i="18"/>
  <c r="AJ38" i="18"/>
  <c r="AJ37" i="18"/>
  <c r="AJ36" i="18"/>
  <c r="AJ35" i="18"/>
  <c r="AJ34" i="18"/>
  <c r="AJ33" i="18"/>
  <c r="AJ32" i="18"/>
  <c r="AJ31" i="18"/>
  <c r="AJ30" i="18"/>
  <c r="AJ29" i="18"/>
  <c r="AJ28" i="18"/>
  <c r="AJ27" i="18"/>
  <c r="AJ26" i="18"/>
  <c r="AJ25" i="18"/>
  <c r="AJ24" i="18"/>
  <c r="AJ23" i="18"/>
  <c r="AJ22" i="18"/>
  <c r="AJ21" i="18"/>
  <c r="AJ20" i="18"/>
  <c r="AJ19" i="18"/>
  <c r="AJ18" i="18"/>
  <c r="AJ17" i="18"/>
  <c r="AJ16" i="18"/>
  <c r="AJ15" i="18"/>
  <c r="AJ14" i="18"/>
  <c r="AJ13" i="18"/>
  <c r="AJ11" i="18"/>
  <c r="AJ10" i="18"/>
  <c r="AJ9" i="18"/>
  <c r="AH49" i="18"/>
  <c r="AH8" i="18" s="1"/>
  <c r="AG49" i="18"/>
  <c r="AF49" i="18"/>
  <c r="AH48" i="18"/>
  <c r="AG48" i="18"/>
  <c r="AF48" i="18"/>
  <c r="AH47" i="18"/>
  <c r="AG47" i="18"/>
  <c r="AG6" i="18" s="1"/>
  <c r="AF47" i="18"/>
  <c r="AH46" i="18"/>
  <c r="AG46" i="18"/>
  <c r="AF46" i="18"/>
  <c r="AH14" i="18"/>
  <c r="AH7" i="18" s="1"/>
  <c r="AG14" i="18"/>
  <c r="AF14" i="18"/>
  <c r="AH13" i="18"/>
  <c r="AH6" i="18" s="1"/>
  <c r="AG13" i="18"/>
  <c r="AF13" i="18"/>
  <c r="AH12" i="18"/>
  <c r="AH5" i="18" s="1"/>
  <c r="AG12" i="18"/>
  <c r="AG5" i="18" s="1"/>
  <c r="AF12" i="18"/>
  <c r="AG8" i="18"/>
  <c r="AF8" i="18"/>
  <c r="AI7" i="18"/>
  <c r="AG7" i="18"/>
  <c r="AF7" i="18"/>
  <c r="AF6" i="18"/>
  <c r="AF5" i="18"/>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G5" i="4"/>
  <c r="AF5" i="4"/>
  <c r="AE5" i="4"/>
  <c r="AD5" i="4"/>
  <c r="AH5" i="4" s="1"/>
  <c r="AI9" i="16"/>
  <c r="AI8" i="16"/>
  <c r="AI7" i="16"/>
  <c r="AI6" i="16"/>
  <c r="AI5" i="16"/>
  <c r="AH9" i="16"/>
  <c r="AG9" i="16"/>
  <c r="AF9" i="16"/>
  <c r="AH8" i="16"/>
  <c r="AG8" i="16"/>
  <c r="AF8" i="16"/>
  <c r="AH7" i="16"/>
  <c r="AG7" i="16"/>
  <c r="AF7" i="16"/>
  <c r="AH6" i="16"/>
  <c r="AG6" i="16"/>
  <c r="AF6" i="16"/>
  <c r="AH5" i="16"/>
  <c r="AG5" i="16"/>
  <c r="AF5" i="16"/>
  <c r="AJ420" i="16"/>
  <c r="AJ419" i="16"/>
  <c r="AJ418" i="16"/>
  <c r="AJ417" i="16"/>
  <c r="AJ416" i="16"/>
  <c r="AJ415" i="16"/>
  <c r="AJ414" i="16"/>
  <c r="AJ413" i="16"/>
  <c r="AJ412" i="16"/>
  <c r="AJ411" i="16"/>
  <c r="AJ410" i="16"/>
  <c r="AJ409" i="16"/>
  <c r="AJ408" i="16"/>
  <c r="AJ407" i="16"/>
  <c r="AJ406" i="16"/>
  <c r="AJ405" i="16"/>
  <c r="AJ404" i="16"/>
  <c r="AJ403" i="16"/>
  <c r="AJ402" i="16"/>
  <c r="AJ401" i="16"/>
  <c r="AJ400" i="16"/>
  <c r="AJ399" i="16"/>
  <c r="AJ398" i="16"/>
  <c r="AJ397" i="16"/>
  <c r="AJ396" i="16"/>
  <c r="AJ395" i="16"/>
  <c r="AJ394" i="16"/>
  <c r="AJ393" i="16"/>
  <c r="AJ392" i="16"/>
  <c r="AJ391" i="16"/>
  <c r="AJ390" i="16"/>
  <c r="AJ389" i="16"/>
  <c r="AJ388" i="16"/>
  <c r="AJ387" i="16"/>
  <c r="AJ386" i="16"/>
  <c r="AJ385" i="16"/>
  <c r="AJ384" i="16"/>
  <c r="AJ383" i="16"/>
  <c r="AJ382" i="16"/>
  <c r="AJ381" i="16"/>
  <c r="AJ380" i="16"/>
  <c r="AJ379" i="16"/>
  <c r="AJ378" i="16"/>
  <c r="AJ377" i="16"/>
  <c r="AJ376" i="16"/>
  <c r="AJ375" i="16"/>
  <c r="AJ374" i="16"/>
  <c r="AJ373" i="16"/>
  <c r="AJ372" i="16"/>
  <c r="AJ371" i="16"/>
  <c r="AJ370" i="16"/>
  <c r="AJ369" i="16"/>
  <c r="AJ368" i="16"/>
  <c r="AJ367" i="16"/>
  <c r="AJ366" i="16"/>
  <c r="AJ365" i="16"/>
  <c r="AJ364" i="16"/>
  <c r="AJ363" i="16"/>
  <c r="AJ362" i="16"/>
  <c r="AJ361" i="16"/>
  <c r="AJ360" i="16"/>
  <c r="AJ359" i="16"/>
  <c r="AJ358" i="16"/>
  <c r="AJ357" i="16"/>
  <c r="AJ356" i="16"/>
  <c r="AJ355" i="16"/>
  <c r="AJ354" i="16"/>
  <c r="AJ353" i="16"/>
  <c r="AJ352" i="16"/>
  <c r="AJ351" i="16"/>
  <c r="AJ350" i="16"/>
  <c r="AJ349" i="16"/>
  <c r="AJ348" i="16"/>
  <c r="AJ347" i="16"/>
  <c r="AJ346" i="16"/>
  <c r="AJ345" i="16"/>
  <c r="AJ344" i="16"/>
  <c r="AJ343" i="16"/>
  <c r="AJ342" i="16"/>
  <c r="AJ341" i="16"/>
  <c r="AJ340" i="16"/>
  <c r="AJ339" i="16"/>
  <c r="AJ338" i="16"/>
  <c r="AJ337" i="16"/>
  <c r="AJ336" i="16"/>
  <c r="AJ335" i="16"/>
  <c r="AJ334" i="16"/>
  <c r="AJ333" i="16"/>
  <c r="AJ332" i="16"/>
  <c r="AJ331" i="16"/>
  <c r="AJ330" i="16"/>
  <c r="AJ329" i="16"/>
  <c r="AJ328" i="16"/>
  <c r="AJ327" i="16"/>
  <c r="AJ326" i="16"/>
  <c r="AJ325" i="16"/>
  <c r="AJ324" i="16"/>
  <c r="AJ323" i="16"/>
  <c r="AJ322" i="16"/>
  <c r="AJ321" i="16"/>
  <c r="AJ320" i="16"/>
  <c r="AJ319" i="16"/>
  <c r="AJ318" i="16"/>
  <c r="AJ317" i="16"/>
  <c r="AJ316" i="16"/>
  <c r="AJ315" i="16"/>
  <c r="AJ314" i="16"/>
  <c r="AJ313" i="16"/>
  <c r="AJ312" i="16"/>
  <c r="AJ311" i="16"/>
  <c r="AJ310" i="16"/>
  <c r="AJ309" i="16"/>
  <c r="AJ308" i="16"/>
  <c r="AJ307" i="16"/>
  <c r="AJ306" i="16"/>
  <c r="AJ305" i="16"/>
  <c r="AJ304" i="16"/>
  <c r="AJ303" i="16"/>
  <c r="AJ302" i="16"/>
  <c r="AJ301" i="16"/>
  <c r="AJ300" i="16"/>
  <c r="AJ299" i="16"/>
  <c r="AJ298" i="16"/>
  <c r="AJ297" i="16"/>
  <c r="AJ296" i="16"/>
  <c r="AJ295" i="16"/>
  <c r="AJ294" i="16"/>
  <c r="AJ293" i="16"/>
  <c r="AJ292" i="16"/>
  <c r="AJ291" i="16"/>
  <c r="AJ290" i="16"/>
  <c r="AJ289" i="16"/>
  <c r="AJ288" i="16"/>
  <c r="AJ287" i="16"/>
  <c r="AJ286" i="16"/>
  <c r="AJ285" i="16"/>
  <c r="AJ284" i="16"/>
  <c r="AJ283" i="16"/>
  <c r="AJ282" i="16"/>
  <c r="AJ281" i="16"/>
  <c r="AJ280" i="16"/>
  <c r="AJ279" i="16"/>
  <c r="AJ278" i="16"/>
  <c r="AJ277" i="16"/>
  <c r="AJ276" i="16"/>
  <c r="AJ275" i="16"/>
  <c r="AJ274" i="16"/>
  <c r="AJ273" i="16"/>
  <c r="AJ272" i="16"/>
  <c r="AJ271" i="16"/>
  <c r="AJ270" i="16"/>
  <c r="AJ269" i="16"/>
  <c r="AJ268" i="16"/>
  <c r="AJ267" i="16"/>
  <c r="AJ266" i="16"/>
  <c r="AJ265" i="16"/>
  <c r="AJ264" i="16"/>
  <c r="AJ263" i="16"/>
  <c r="AJ262" i="16"/>
  <c r="AJ261" i="16"/>
  <c r="AJ260" i="16"/>
  <c r="AJ259" i="16"/>
  <c r="AJ258" i="16"/>
  <c r="AJ257" i="16"/>
  <c r="AJ256" i="16"/>
  <c r="AJ255" i="16"/>
  <c r="AJ254" i="16"/>
  <c r="AJ253" i="16"/>
  <c r="AJ252" i="16"/>
  <c r="AJ251" i="16"/>
  <c r="AJ250" i="16"/>
  <c r="AJ249" i="16"/>
  <c r="AJ248" i="16"/>
  <c r="AJ247" i="16"/>
  <c r="AJ246" i="16"/>
  <c r="AJ245" i="16"/>
  <c r="AJ244" i="16"/>
  <c r="AJ243" i="16"/>
  <c r="AJ242" i="16"/>
  <c r="AJ241" i="16"/>
  <c r="AJ240" i="16"/>
  <c r="AJ239" i="16"/>
  <c r="AJ238" i="16"/>
  <c r="AJ237" i="16"/>
  <c r="AJ236" i="16"/>
  <c r="AJ235" i="16"/>
  <c r="AJ234" i="16"/>
  <c r="AJ233" i="16"/>
  <c r="AJ232" i="16"/>
  <c r="AJ231" i="16"/>
  <c r="AJ230" i="16"/>
  <c r="AJ229" i="16"/>
  <c r="AJ228" i="16"/>
  <c r="AJ227" i="16"/>
  <c r="AJ226" i="16"/>
  <c r="AJ225" i="16"/>
  <c r="AJ224" i="16"/>
  <c r="AJ223" i="16"/>
  <c r="AJ222" i="16"/>
  <c r="AJ221" i="16"/>
  <c r="AJ220" i="16"/>
  <c r="AJ219" i="16"/>
  <c r="AJ218" i="16"/>
  <c r="AJ217" i="16"/>
  <c r="AJ216" i="16"/>
  <c r="AJ215" i="16"/>
  <c r="AJ214" i="16"/>
  <c r="AJ213" i="16"/>
  <c r="AJ212" i="16"/>
  <c r="AJ211" i="16"/>
  <c r="AJ210" i="16"/>
  <c r="AJ209" i="16"/>
  <c r="AJ208" i="16"/>
  <c r="AJ207" i="16"/>
  <c r="AJ206" i="16"/>
  <c r="AJ205" i="16"/>
  <c r="AJ204" i="16"/>
  <c r="AJ203" i="16"/>
  <c r="AJ202" i="16"/>
  <c r="AJ201" i="16"/>
  <c r="AJ200" i="16"/>
  <c r="AJ199" i="16"/>
  <c r="AJ198" i="16"/>
  <c r="AJ197" i="16"/>
  <c r="AJ196" i="16"/>
  <c r="AJ195" i="16"/>
  <c r="AJ194" i="16"/>
  <c r="AJ193" i="16"/>
  <c r="AJ192" i="16"/>
  <c r="AJ191" i="16"/>
  <c r="AJ190" i="16"/>
  <c r="AJ189" i="16"/>
  <c r="AJ188" i="16"/>
  <c r="AJ187" i="16"/>
  <c r="AJ186" i="16"/>
  <c r="AJ185" i="16"/>
  <c r="AJ184" i="16"/>
  <c r="AJ183" i="16"/>
  <c r="AJ182" i="16"/>
  <c r="AJ181" i="16"/>
  <c r="AJ180" i="16"/>
  <c r="AJ179" i="16"/>
  <c r="AJ178" i="16"/>
  <c r="AJ177" i="16"/>
  <c r="AJ176" i="16"/>
  <c r="AJ175" i="16"/>
  <c r="AJ174" i="16"/>
  <c r="AJ173" i="16"/>
  <c r="AJ172" i="16"/>
  <c r="AJ171" i="16"/>
  <c r="AJ170" i="16"/>
  <c r="AJ169" i="16"/>
  <c r="AJ167" i="16"/>
  <c r="AJ166" i="16"/>
  <c r="AJ165" i="16"/>
  <c r="AJ163" i="16"/>
  <c r="AJ162" i="16"/>
  <c r="AJ161" i="16"/>
  <c r="AJ159" i="16"/>
  <c r="AJ158" i="16"/>
  <c r="AJ157" i="16"/>
  <c r="AJ155" i="16"/>
  <c r="AJ154" i="16"/>
  <c r="AJ153" i="16"/>
  <c r="AJ151" i="16"/>
  <c r="AJ150" i="16"/>
  <c r="AJ149" i="16"/>
  <c r="AJ147" i="16"/>
  <c r="AJ146" i="16"/>
  <c r="AJ145" i="16"/>
  <c r="AJ143" i="16"/>
  <c r="AJ142" i="16"/>
  <c r="AJ141" i="16"/>
  <c r="AJ140" i="16"/>
  <c r="AJ139" i="16"/>
  <c r="AJ138" i="16"/>
  <c r="AJ137" i="16"/>
  <c r="AJ136" i="16"/>
  <c r="AJ135" i="16"/>
  <c r="AJ134" i="16"/>
  <c r="AJ133" i="16"/>
  <c r="AJ132" i="16"/>
  <c r="AJ131" i="16"/>
  <c r="AJ130" i="16"/>
  <c r="AJ129" i="16"/>
  <c r="AJ128" i="16"/>
  <c r="AJ127" i="16"/>
  <c r="AJ126" i="16"/>
  <c r="AJ125" i="16"/>
  <c r="AJ124" i="16"/>
  <c r="AJ123" i="16"/>
  <c r="AJ122" i="16"/>
  <c r="AJ121" i="16"/>
  <c r="AJ120" i="16"/>
  <c r="AJ119" i="16"/>
  <c r="AJ118" i="16"/>
  <c r="AJ117" i="16"/>
  <c r="AJ116" i="16"/>
  <c r="AJ115" i="16"/>
  <c r="AJ114" i="16"/>
  <c r="AJ112" i="16"/>
  <c r="AJ111" i="16"/>
  <c r="AJ110" i="16"/>
  <c r="AJ109" i="16"/>
  <c r="AJ108" i="16"/>
  <c r="AJ107" i="16"/>
  <c r="AJ106" i="16"/>
  <c r="AJ105" i="16"/>
  <c r="AJ104" i="16"/>
  <c r="AJ103" i="16"/>
  <c r="AJ102" i="16"/>
  <c r="AJ101" i="16"/>
  <c r="AJ100" i="16"/>
  <c r="AJ99" i="16"/>
  <c r="AJ98" i="16"/>
  <c r="AJ97" i="16"/>
  <c r="AJ96" i="16"/>
  <c r="AJ95" i="16"/>
  <c r="AJ94" i="16"/>
  <c r="AJ93" i="16"/>
  <c r="AJ92" i="16"/>
  <c r="AJ91" i="16"/>
  <c r="AJ90" i="16"/>
  <c r="AJ89" i="16"/>
  <c r="AJ88" i="16"/>
  <c r="AJ87" i="16"/>
  <c r="AJ86" i="16"/>
  <c r="AJ85" i="16"/>
  <c r="AJ84" i="16"/>
  <c r="AJ83" i="16"/>
  <c r="AJ82" i="16"/>
  <c r="AJ81" i="16"/>
  <c r="AJ80" i="16"/>
  <c r="AJ79" i="16"/>
  <c r="AJ78" i="16"/>
  <c r="AJ77" i="16"/>
  <c r="AJ76" i="16"/>
  <c r="AJ75" i="16"/>
  <c r="AJ74" i="16"/>
  <c r="AJ73" i="16"/>
  <c r="AJ72" i="16"/>
  <c r="AJ71" i="16"/>
  <c r="AJ70" i="16"/>
  <c r="AJ69" i="16"/>
  <c r="AJ68" i="16"/>
  <c r="AJ67" i="16"/>
  <c r="AJ66" i="16"/>
  <c r="AJ65" i="16"/>
  <c r="AJ64" i="16"/>
  <c r="AJ63" i="16"/>
  <c r="AJ62" i="16"/>
  <c r="AJ61" i="16"/>
  <c r="AJ60" i="16"/>
  <c r="AJ59" i="16"/>
  <c r="AJ58" i="16"/>
  <c r="AJ57" i="16"/>
  <c r="AJ56" i="16"/>
  <c r="AJ55" i="16"/>
  <c r="AJ54" i="16"/>
  <c r="AJ53" i="16"/>
  <c r="AJ52" i="16"/>
  <c r="AJ51" i="16"/>
  <c r="AJ50" i="16"/>
  <c r="AJ49" i="16"/>
  <c r="AJ48" i="16"/>
  <c r="AJ47" i="16"/>
  <c r="AJ46" i="16"/>
  <c r="AJ45" i="16"/>
  <c r="AJ44" i="16"/>
  <c r="AJ43" i="16"/>
  <c r="AJ42" i="16"/>
  <c r="AJ41" i="16"/>
  <c r="AJ40" i="16"/>
  <c r="AJ39" i="16"/>
  <c r="AJ38" i="16"/>
  <c r="AJ37" i="16"/>
  <c r="AJ36" i="16"/>
  <c r="AJ35" i="16"/>
  <c r="AJ34" i="16"/>
  <c r="AJ33" i="16"/>
  <c r="AJ32" i="16"/>
  <c r="AJ31" i="16"/>
  <c r="AJ30" i="16"/>
  <c r="AJ29" i="16"/>
  <c r="AJ28" i="16"/>
  <c r="AJ27" i="16"/>
  <c r="AJ26" i="16"/>
  <c r="AJ25" i="16"/>
  <c r="AJ24" i="16"/>
  <c r="AJ23" i="16"/>
  <c r="AJ22" i="16"/>
  <c r="AJ21" i="16"/>
  <c r="AJ20" i="16"/>
  <c r="AJ19" i="16"/>
  <c r="AJ18" i="16"/>
  <c r="AJ17" i="16"/>
  <c r="AJ16" i="16"/>
  <c r="AJ15" i="16"/>
  <c r="AJ14" i="16"/>
  <c r="AJ12" i="16"/>
  <c r="AJ11" i="16"/>
  <c r="AJ10" i="16"/>
  <c r="AJ911" i="2"/>
  <c r="AJ1031" i="2"/>
  <c r="AJ1030" i="2"/>
  <c r="AJ1029" i="2"/>
  <c r="AJ1028" i="2"/>
  <c r="AJ1027" i="2"/>
  <c r="AJ1026" i="2"/>
  <c r="AJ1025" i="2"/>
  <c r="AJ1024" i="2"/>
  <c r="AJ1023" i="2"/>
  <c r="AJ1022" i="2"/>
  <c r="AJ1021" i="2"/>
  <c r="AJ1020" i="2"/>
  <c r="AJ1019" i="2"/>
  <c r="AJ1018" i="2"/>
  <c r="AJ1017" i="2"/>
  <c r="AJ1011" i="2"/>
  <c r="AJ1010" i="2"/>
  <c r="AJ1009" i="2"/>
  <c r="AJ1008" i="2"/>
  <c r="AJ1007" i="2"/>
  <c r="AJ1006" i="2"/>
  <c r="AJ1005" i="2"/>
  <c r="AJ1004" i="2"/>
  <c r="AJ1003" i="2"/>
  <c r="AJ1002" i="2"/>
  <c r="AJ1001" i="2"/>
  <c r="AJ1000" i="2"/>
  <c r="AJ999" i="2"/>
  <c r="AJ998" i="2"/>
  <c r="AJ997" i="2"/>
  <c r="AJ996" i="2"/>
  <c r="AJ995" i="2"/>
  <c r="AJ994" i="2"/>
  <c r="AJ993" i="2"/>
  <c r="AJ992" i="2"/>
  <c r="AJ986" i="2"/>
  <c r="AJ985" i="2"/>
  <c r="AJ984" i="2"/>
  <c r="AJ983" i="2"/>
  <c r="AJ982" i="2"/>
  <c r="AJ981" i="2"/>
  <c r="AJ980" i="2"/>
  <c r="AJ979" i="2"/>
  <c r="AJ978" i="2"/>
  <c r="AJ977" i="2"/>
  <c r="AJ976" i="2"/>
  <c r="AJ975" i="2"/>
  <c r="AJ974" i="2"/>
  <c r="AJ973" i="2"/>
  <c r="AJ972" i="2"/>
  <c r="AJ971" i="2"/>
  <c r="AJ970" i="2"/>
  <c r="AJ969" i="2"/>
  <c r="AJ965" i="2"/>
  <c r="AJ964" i="2"/>
  <c r="AJ963" i="2"/>
  <c r="AJ950" i="2"/>
  <c r="AJ949" i="2"/>
  <c r="AJ948" i="2"/>
  <c r="AJ947" i="2"/>
  <c r="AJ946" i="2"/>
  <c r="AJ945" i="2"/>
  <c r="AJ944" i="2"/>
  <c r="AJ943" i="2"/>
  <c r="AJ942" i="2"/>
  <c r="AJ941" i="2"/>
  <c r="AJ940" i="2"/>
  <c r="AJ939" i="2"/>
  <c r="AJ938" i="2"/>
  <c r="AJ937" i="2"/>
  <c r="AJ936" i="2"/>
  <c r="AJ935" i="2"/>
  <c r="AJ934" i="2"/>
  <c r="AJ933" i="2"/>
  <c r="AJ932" i="2"/>
  <c r="AJ931" i="2"/>
  <c r="AJ930" i="2"/>
  <c r="AJ929" i="2"/>
  <c r="AJ928" i="2"/>
  <c r="AJ927" i="2"/>
  <c r="AJ926" i="2"/>
  <c r="AJ925" i="2"/>
  <c r="AJ924" i="2"/>
  <c r="AJ923" i="2"/>
  <c r="AJ922" i="2"/>
  <c r="AJ921" i="2"/>
  <c r="AJ920" i="2"/>
  <c r="AJ919" i="2"/>
  <c r="AJ918" i="2"/>
  <c r="AJ917" i="2"/>
  <c r="AJ916" i="2"/>
  <c r="AJ915" i="2"/>
  <c r="AJ914" i="2"/>
  <c r="AJ913" i="2"/>
  <c r="AJ912" i="2"/>
  <c r="AJ906" i="2"/>
  <c r="AJ905" i="2"/>
  <c r="AJ904" i="2"/>
  <c r="AJ903" i="2"/>
  <c r="AJ902" i="2"/>
  <c r="AJ901" i="2"/>
  <c r="AJ900" i="2"/>
  <c r="AJ899" i="2"/>
  <c r="AJ898" i="2"/>
  <c r="AJ897" i="2"/>
  <c r="AJ896" i="2"/>
  <c r="AJ895" i="2"/>
  <c r="AJ894" i="2"/>
  <c r="AJ886" i="2"/>
  <c r="AJ885" i="2"/>
  <c r="AJ884" i="2"/>
  <c r="AJ883" i="2"/>
  <c r="AJ882" i="2"/>
  <c r="AJ881" i="2"/>
  <c r="AJ880" i="2"/>
  <c r="AJ879" i="2"/>
  <c r="AJ878" i="2"/>
  <c r="AJ877" i="2"/>
  <c r="AJ876" i="2"/>
  <c r="AJ875" i="2"/>
  <c r="AJ874" i="2"/>
  <c r="AJ873" i="2"/>
  <c r="AJ872" i="2"/>
  <c r="AJ871" i="2"/>
  <c r="AJ870" i="2"/>
  <c r="AJ869" i="2"/>
  <c r="AJ868" i="2"/>
  <c r="AJ867" i="2"/>
  <c r="AJ866" i="2"/>
  <c r="AJ865" i="2"/>
  <c r="AJ864" i="2"/>
  <c r="AJ863" i="2"/>
  <c r="AJ862" i="2"/>
  <c r="AJ861" i="2"/>
  <c r="AJ860" i="2"/>
  <c r="AJ859" i="2"/>
  <c r="AJ858" i="2"/>
  <c r="AJ857" i="2"/>
  <c r="AJ856" i="2"/>
  <c r="AJ855" i="2"/>
  <c r="AJ854" i="2"/>
  <c r="AJ853" i="2"/>
  <c r="AJ852" i="2"/>
  <c r="AJ851" i="2"/>
  <c r="AJ850" i="2"/>
  <c r="AJ849" i="2"/>
  <c r="AJ848" i="2"/>
  <c r="AJ847" i="2"/>
  <c r="AJ846" i="2"/>
  <c r="AJ845" i="2"/>
  <c r="AJ844" i="2"/>
  <c r="AJ843" i="2"/>
  <c r="AJ842" i="2"/>
  <c r="AJ841" i="2"/>
  <c r="AJ840" i="2"/>
  <c r="AJ839" i="2"/>
  <c r="AJ838" i="2"/>
  <c r="AJ837" i="2"/>
  <c r="AJ836" i="2"/>
  <c r="AJ835" i="2"/>
  <c r="AJ834" i="2"/>
  <c r="AJ833" i="2"/>
  <c r="AJ832" i="2"/>
  <c r="AJ831" i="2"/>
  <c r="AJ830" i="2"/>
  <c r="AJ829" i="2"/>
  <c r="AJ828" i="2"/>
  <c r="AJ822" i="2"/>
  <c r="AJ821" i="2"/>
  <c r="AJ820" i="2"/>
  <c r="AJ819" i="2"/>
  <c r="AJ818" i="2"/>
  <c r="AJ817" i="2"/>
  <c r="AJ816" i="2"/>
  <c r="AJ815" i="2"/>
  <c r="AJ814" i="2"/>
  <c r="AJ813" i="2"/>
  <c r="AJ812" i="2"/>
  <c r="AJ811" i="2"/>
  <c r="AJ810" i="2"/>
  <c r="AJ809" i="2"/>
  <c r="AJ808" i="2"/>
  <c r="AJ807" i="2"/>
  <c r="AJ806" i="2"/>
  <c r="AJ805" i="2"/>
  <c r="AJ804" i="2"/>
  <c r="AJ803" i="2"/>
  <c r="AJ797" i="2"/>
  <c r="AJ796" i="2"/>
  <c r="AJ795" i="2"/>
  <c r="AJ794" i="2"/>
  <c r="AJ793" i="2"/>
  <c r="AJ792" i="2"/>
  <c r="AJ791" i="2"/>
  <c r="AJ790" i="2"/>
  <c r="AJ789" i="2"/>
  <c r="AJ788" i="2"/>
  <c r="AJ787" i="2"/>
  <c r="AJ786" i="2"/>
  <c r="AJ785" i="2"/>
  <c r="AJ784" i="2"/>
  <c r="AJ783" i="2"/>
  <c r="AJ782" i="2"/>
  <c r="AJ781" i="2"/>
  <c r="AJ780" i="2"/>
  <c r="AJ779" i="2"/>
  <c r="AJ778" i="2"/>
  <c r="AJ777" i="2"/>
  <c r="AJ776" i="2"/>
  <c r="AJ775" i="2"/>
  <c r="AJ774" i="2"/>
  <c r="AJ773" i="2"/>
  <c r="AJ772" i="2"/>
  <c r="AJ771" i="2"/>
  <c r="AJ770" i="2"/>
  <c r="AJ769" i="2"/>
  <c r="AJ768" i="2"/>
  <c r="AJ767" i="2"/>
  <c r="AJ766" i="2"/>
  <c r="AJ760" i="2"/>
  <c r="AJ759" i="2"/>
  <c r="AJ758" i="2"/>
  <c r="AJ757" i="2"/>
  <c r="AJ756" i="2"/>
  <c r="AJ755" i="2"/>
  <c r="AJ754" i="2"/>
  <c r="AJ753" i="2"/>
  <c r="AJ752" i="2"/>
  <c r="AJ751" i="2"/>
  <c r="AJ750" i="2"/>
  <c r="AJ749" i="2"/>
  <c r="AJ748" i="2"/>
  <c r="AJ747" i="2"/>
  <c r="AJ746" i="2"/>
  <c r="AJ745" i="2"/>
  <c r="AJ744" i="2"/>
  <c r="AJ743" i="2"/>
  <c r="AJ742" i="2"/>
  <c r="AJ741" i="2"/>
  <c r="AJ740" i="2"/>
  <c r="AJ739" i="2"/>
  <c r="AJ738" i="2"/>
  <c r="AJ737" i="2"/>
  <c r="AJ736" i="2"/>
  <c r="AJ735" i="2"/>
  <c r="AJ734" i="2"/>
  <c r="AJ733" i="2"/>
  <c r="AJ732" i="2"/>
  <c r="AJ731" i="2"/>
  <c r="AJ730" i="2"/>
  <c r="AJ729" i="2"/>
  <c r="AJ728" i="2"/>
  <c r="AJ727" i="2"/>
  <c r="AJ726" i="2"/>
  <c r="AJ725" i="2"/>
  <c r="AJ724" i="2"/>
  <c r="AJ723" i="2"/>
  <c r="AJ722" i="2"/>
  <c r="AJ721" i="2"/>
  <c r="AJ720" i="2"/>
  <c r="AJ719" i="2"/>
  <c r="AJ718" i="2"/>
  <c r="AJ717" i="2"/>
  <c r="AJ716" i="2"/>
  <c r="AJ715" i="2"/>
  <c r="AJ714" i="2"/>
  <c r="AJ713" i="2"/>
  <c r="AJ712" i="2"/>
  <c r="AJ711" i="2"/>
  <c r="AJ710" i="2"/>
  <c r="AJ709" i="2"/>
  <c r="AJ708" i="2"/>
  <c r="AJ707" i="2"/>
  <c r="AJ706" i="2"/>
  <c r="AJ705" i="2"/>
  <c r="AJ704" i="2"/>
  <c r="AJ703" i="2"/>
  <c r="AJ702" i="2"/>
  <c r="AJ701" i="2"/>
  <c r="AJ700" i="2"/>
  <c r="AJ699" i="2"/>
  <c r="AJ698" i="2"/>
  <c r="AJ697" i="2"/>
  <c r="AJ696" i="2"/>
  <c r="AJ695" i="2"/>
  <c r="AJ694" i="2"/>
  <c r="AJ693" i="2"/>
  <c r="AJ692" i="2"/>
  <c r="AJ691" i="2"/>
  <c r="AJ690" i="2"/>
  <c r="AJ689" i="2"/>
  <c r="AJ688" i="2"/>
  <c r="AJ687" i="2"/>
  <c r="AJ686" i="2"/>
  <c r="AJ685" i="2"/>
  <c r="AJ684" i="2"/>
  <c r="AJ683" i="2"/>
  <c r="AJ682" i="2"/>
  <c r="AJ681" i="2"/>
  <c r="AJ680" i="2"/>
  <c r="AJ679" i="2"/>
  <c r="AJ678" i="2"/>
  <c r="AJ677" i="2"/>
  <c r="AJ676" i="2"/>
  <c r="AJ675" i="2"/>
  <c r="AJ674" i="2"/>
  <c r="AJ673" i="2"/>
  <c r="AJ672" i="2"/>
  <c r="AJ671" i="2"/>
  <c r="AJ670" i="2"/>
  <c r="AJ669" i="2"/>
  <c r="AJ668" i="2"/>
  <c r="AJ667" i="2"/>
  <c r="AJ666" i="2"/>
  <c r="AJ665" i="2"/>
  <c r="AJ664" i="2"/>
  <c r="AJ663" i="2"/>
  <c r="AJ662" i="2"/>
  <c r="AJ661" i="2"/>
  <c r="AJ660" i="2"/>
  <c r="AJ659" i="2"/>
  <c r="AJ658" i="2"/>
  <c r="AJ657" i="2"/>
  <c r="AJ656" i="2"/>
  <c r="AJ655" i="2"/>
  <c r="AJ654" i="2"/>
  <c r="AJ653" i="2"/>
  <c r="AJ652" i="2"/>
  <c r="AJ651" i="2"/>
  <c r="AJ650" i="2"/>
  <c r="AJ649" i="2"/>
  <c r="AJ648" i="2"/>
  <c r="AJ647" i="2"/>
  <c r="AJ646" i="2"/>
  <c r="AJ645" i="2"/>
  <c r="AJ644" i="2"/>
  <c r="AJ643" i="2"/>
  <c r="AJ642" i="2"/>
  <c r="AJ641" i="2"/>
  <c r="AJ640" i="2"/>
  <c r="AJ639" i="2"/>
  <c r="AJ638" i="2"/>
  <c r="AJ637" i="2"/>
  <c r="AJ636" i="2"/>
  <c r="AJ635" i="2"/>
  <c r="AJ634" i="2"/>
  <c r="AJ633" i="2"/>
  <c r="AJ632" i="2"/>
  <c r="AJ631" i="2"/>
  <c r="AJ630" i="2"/>
  <c r="AJ629" i="2"/>
  <c r="AJ628" i="2"/>
  <c r="AJ627" i="2"/>
  <c r="AJ626" i="2"/>
  <c r="AJ625" i="2"/>
  <c r="AJ617" i="2"/>
  <c r="AJ616" i="2"/>
  <c r="AJ615" i="2"/>
  <c r="AJ614" i="2"/>
  <c r="AJ613" i="2"/>
  <c r="AJ612" i="2"/>
  <c r="AJ611" i="2"/>
  <c r="AJ610" i="2"/>
  <c r="AJ609" i="2"/>
  <c r="AJ608" i="2"/>
  <c r="AJ607" i="2"/>
  <c r="AJ606" i="2"/>
  <c r="AJ605" i="2"/>
  <c r="AJ604" i="2"/>
  <c r="AJ603" i="2"/>
  <c r="AJ602" i="2"/>
  <c r="AJ601" i="2"/>
  <c r="AJ600" i="2"/>
  <c r="AJ599" i="2"/>
  <c r="AJ598" i="2"/>
  <c r="AJ597" i="2"/>
  <c r="AJ596" i="2"/>
  <c r="AJ595" i="2"/>
  <c r="AJ594" i="2"/>
  <c r="AJ593" i="2"/>
  <c r="AJ592" i="2"/>
  <c r="AJ591" i="2"/>
  <c r="AJ590" i="2"/>
  <c r="AJ589" i="2"/>
  <c r="AJ588" i="2"/>
  <c r="AJ584" i="2"/>
  <c r="AJ582" i="2"/>
  <c r="AJ581" i="2"/>
  <c r="AJ580" i="2"/>
  <c r="AJ579" i="2"/>
  <c r="AJ578" i="2"/>
  <c r="AJ577" i="2"/>
  <c r="AJ576" i="2"/>
  <c r="AJ575" i="2"/>
  <c r="AJ574" i="2"/>
  <c r="AJ573" i="2"/>
  <c r="AJ572" i="2"/>
  <c r="AJ565" i="2"/>
  <c r="AJ564" i="2"/>
  <c r="AJ563" i="2"/>
  <c r="AJ562" i="2"/>
  <c r="AJ561" i="2"/>
  <c r="AJ553" i="2"/>
  <c r="AJ552" i="2"/>
  <c r="AJ551" i="2"/>
  <c r="AJ550" i="2"/>
  <c r="AJ549" i="2"/>
  <c r="AJ543" i="2"/>
  <c r="AJ542" i="2"/>
  <c r="AJ541" i="2"/>
  <c r="AJ540" i="2"/>
  <c r="AJ539" i="2"/>
  <c r="AJ538" i="2"/>
  <c r="AJ537" i="2"/>
  <c r="AJ536" i="2"/>
  <c r="AJ535" i="2"/>
  <c r="AJ534" i="2"/>
  <c r="AJ533" i="2"/>
  <c r="AJ532" i="2"/>
  <c r="AJ531" i="2"/>
  <c r="AJ530" i="2"/>
  <c r="AJ529" i="2"/>
  <c r="AJ528" i="2"/>
  <c r="AJ527" i="2"/>
  <c r="AJ526" i="2"/>
  <c r="AJ525" i="2"/>
  <c r="AJ524" i="2"/>
  <c r="AJ523" i="2"/>
  <c r="AJ522" i="2"/>
  <c r="AJ521" i="2"/>
  <c r="AJ520" i="2"/>
  <c r="AJ519" i="2"/>
  <c r="AJ507" i="2"/>
  <c r="AJ506" i="2"/>
  <c r="AJ505" i="2"/>
  <c r="AJ504" i="2"/>
  <c r="AJ503" i="2"/>
  <c r="AJ502" i="2"/>
  <c r="AJ501" i="2"/>
  <c r="AJ500" i="2"/>
  <c r="AJ499" i="2"/>
  <c r="AJ498" i="2"/>
  <c r="AJ497" i="2"/>
  <c r="AJ496" i="2"/>
  <c r="AJ495" i="2"/>
  <c r="AJ494" i="2"/>
  <c r="AJ493" i="2"/>
  <c r="AJ492" i="2"/>
  <c r="AJ491" i="2"/>
  <c r="AJ490" i="2"/>
  <c r="AJ489" i="2"/>
  <c r="AJ488" i="2"/>
  <c r="AJ487" i="2"/>
  <c r="AJ486" i="2"/>
  <c r="AJ485" i="2"/>
  <c r="AJ484" i="2"/>
  <c r="AJ483" i="2"/>
  <c r="AJ477" i="2"/>
  <c r="AJ476" i="2"/>
  <c r="AJ475" i="2"/>
  <c r="AJ474" i="2"/>
  <c r="AJ473" i="2"/>
  <c r="AJ472" i="2"/>
  <c r="AJ471" i="2"/>
  <c r="AJ470" i="2"/>
  <c r="AJ469" i="2"/>
  <c r="AJ468" i="2"/>
  <c r="AJ467" i="2"/>
  <c r="AJ466" i="2"/>
  <c r="AJ465" i="2"/>
  <c r="AJ464" i="2"/>
  <c r="AJ463" i="2"/>
  <c r="AJ462" i="2"/>
  <c r="AJ461" i="2"/>
  <c r="AJ460" i="2"/>
  <c r="AJ459" i="2"/>
  <c r="AJ458" i="2"/>
  <c r="AJ457" i="2"/>
  <c r="AJ456" i="2"/>
  <c r="AJ455" i="2"/>
  <c r="AJ454" i="2"/>
  <c r="AJ453" i="2"/>
  <c r="AJ452" i="2"/>
  <c r="AJ451" i="2"/>
  <c r="AJ450" i="2"/>
  <c r="AJ449" i="2"/>
  <c r="AJ448" i="2"/>
  <c r="AJ447" i="2"/>
  <c r="AJ446" i="2"/>
  <c r="AJ445" i="2"/>
  <c r="AJ444" i="2"/>
  <c r="AJ443" i="2"/>
  <c r="AJ442" i="2"/>
  <c r="AJ441" i="2"/>
  <c r="AJ440" i="2"/>
  <c r="AJ439" i="2"/>
  <c r="AJ438" i="2"/>
  <c r="AJ432" i="2"/>
  <c r="AJ431" i="2"/>
  <c r="AJ430" i="2"/>
  <c r="AJ429" i="2"/>
  <c r="AJ428" i="2"/>
  <c r="AJ427" i="2"/>
  <c r="AJ426" i="2"/>
  <c r="AJ425" i="2"/>
  <c r="AJ424" i="2"/>
  <c r="AJ423" i="2"/>
  <c r="AJ422" i="2"/>
  <c r="AJ421" i="2"/>
  <c r="AJ420" i="2"/>
  <c r="AJ419" i="2"/>
  <c r="AJ418" i="2"/>
  <c r="AJ417" i="2"/>
  <c r="AJ416" i="2"/>
  <c r="AJ415" i="2"/>
  <c r="AJ414" i="2"/>
  <c r="AJ413" i="2"/>
  <c r="AJ412" i="2"/>
  <c r="AJ406" i="2"/>
  <c r="AJ405" i="2"/>
  <c r="AJ404" i="2"/>
  <c r="AJ403" i="2"/>
  <c r="AJ402" i="2"/>
  <c r="AJ401" i="2"/>
  <c r="AJ400" i="2"/>
  <c r="AJ399" i="2"/>
  <c r="AJ398" i="2"/>
  <c r="AJ397" i="2"/>
  <c r="AJ396" i="2"/>
  <c r="AJ395" i="2"/>
  <c r="AJ394" i="2"/>
  <c r="AJ393" i="2"/>
  <c r="AJ392" i="2"/>
  <c r="AJ391" i="2"/>
  <c r="AJ390" i="2"/>
  <c r="AJ389" i="2"/>
  <c r="AJ388" i="2"/>
  <c r="AJ387" i="2"/>
  <c r="AJ386" i="2"/>
  <c r="AJ385" i="2"/>
  <c r="AJ384" i="2"/>
  <c r="AJ383" i="2"/>
  <c r="AJ382" i="2"/>
  <c r="AJ381" i="2"/>
  <c r="AJ380" i="2"/>
  <c r="AJ379" i="2"/>
  <c r="AJ378" i="2"/>
  <c r="AJ377" i="2"/>
  <c r="AJ376" i="2"/>
  <c r="AJ375" i="2"/>
  <c r="AJ374" i="2"/>
  <c r="AJ373" i="2"/>
  <c r="AJ372" i="2"/>
  <c r="AJ371" i="2"/>
  <c r="AJ370" i="2"/>
  <c r="AJ369" i="2"/>
  <c r="AJ368" i="2"/>
  <c r="AJ367" i="2"/>
  <c r="AJ366" i="2"/>
  <c r="AJ365" i="2"/>
  <c r="AJ364" i="2"/>
  <c r="AJ363" i="2"/>
  <c r="AJ362" i="2"/>
  <c r="AJ361" i="2"/>
  <c r="AJ360" i="2"/>
  <c r="AJ359" i="2"/>
  <c r="AJ358" i="2"/>
  <c r="AJ357" i="2"/>
  <c r="AJ336" i="2"/>
  <c r="AJ335" i="2"/>
  <c r="AJ334" i="2"/>
  <c r="AJ333" i="2"/>
  <c r="AJ332" i="2"/>
  <c r="AJ331" i="2"/>
  <c r="AJ330" i="2"/>
  <c r="AJ329" i="2"/>
  <c r="AJ328" i="2"/>
  <c r="AJ327" i="2"/>
  <c r="AJ326" i="2"/>
  <c r="AJ325" i="2"/>
  <c r="AJ324" i="2"/>
  <c r="AJ323" i="2"/>
  <c r="AJ322" i="2"/>
  <c r="AJ321" i="2"/>
  <c r="AJ320" i="2"/>
  <c r="AJ319" i="2"/>
  <c r="AJ318" i="2"/>
  <c r="AJ317" i="2"/>
  <c r="AJ316" i="2"/>
  <c r="AJ315" i="2"/>
  <c r="AJ314" i="2"/>
  <c r="AJ313" i="2"/>
  <c r="AJ312" i="2"/>
  <c r="AJ311" i="2"/>
  <c r="AJ310" i="2"/>
  <c r="AJ309" i="2"/>
  <c r="AJ308" i="2"/>
  <c r="AJ307" i="2"/>
  <c r="AJ306" i="2"/>
  <c r="AJ304" i="2"/>
  <c r="AJ303" i="2"/>
  <c r="AJ302" i="2"/>
  <c r="AJ301" i="2"/>
  <c r="AJ300" i="2"/>
  <c r="AJ297" i="2"/>
  <c r="AJ296" i="2"/>
  <c r="AJ295" i="2"/>
  <c r="AJ294" i="2"/>
  <c r="AJ293" i="2"/>
  <c r="AJ292" i="2"/>
  <c r="AJ291" i="2"/>
  <c r="AJ290" i="2"/>
  <c r="AJ289" i="2"/>
  <c r="AJ287" i="2"/>
  <c r="AJ286" i="2"/>
  <c r="AJ285" i="2"/>
  <c r="AJ284" i="2"/>
  <c r="AJ283" i="2"/>
  <c r="AJ282" i="2"/>
  <c r="AJ280" i="2"/>
  <c r="AJ279" i="2"/>
  <c r="AJ278" i="2"/>
  <c r="AJ277" i="2"/>
  <c r="AJ276" i="2"/>
  <c r="AJ275" i="2"/>
  <c r="AJ274" i="2"/>
  <c r="AJ273" i="2"/>
  <c r="AJ272" i="2"/>
  <c r="AJ271" i="2"/>
  <c r="AJ270" i="2"/>
  <c r="AJ269" i="2"/>
  <c r="AJ268" i="2"/>
  <c r="AJ267" i="2"/>
  <c r="AJ266" i="2"/>
  <c r="AJ265" i="2"/>
  <c r="AJ264" i="2"/>
  <c r="AJ263" i="2"/>
  <c r="AJ262" i="2"/>
  <c r="AJ261" i="2"/>
  <c r="AJ260" i="2"/>
  <c r="AJ259" i="2"/>
  <c r="AJ258" i="2"/>
  <c r="AJ257" i="2"/>
  <c r="AJ256" i="2"/>
  <c r="AJ255" i="2"/>
  <c r="AJ254" i="2"/>
  <c r="AJ253" i="2"/>
  <c r="AJ252" i="2"/>
  <c r="AJ251" i="2"/>
  <c r="AJ250" i="2"/>
  <c r="AJ249" i="2"/>
  <c r="AJ248" i="2"/>
  <c r="AJ247" i="2"/>
  <c r="AJ246" i="2"/>
  <c r="AJ245" i="2"/>
  <c r="AJ244" i="2"/>
  <c r="AJ243" i="2"/>
  <c r="AJ242" i="2"/>
  <c r="AJ241" i="2"/>
  <c r="AJ240" i="2"/>
  <c r="AJ239" i="2"/>
  <c r="AJ238" i="2"/>
  <c r="AJ237" i="2"/>
  <c r="AJ236" i="2"/>
  <c r="AJ235" i="2"/>
  <c r="AJ234" i="2"/>
  <c r="AJ233" i="2"/>
  <c r="AJ232" i="2"/>
  <c r="AJ231" i="2"/>
  <c r="AJ230" i="2"/>
  <c r="AJ229" i="2"/>
  <c r="AJ228" i="2"/>
  <c r="AJ227" i="2"/>
  <c r="AJ226" i="2"/>
  <c r="AJ225" i="2"/>
  <c r="AJ224" i="2"/>
  <c r="AJ223" i="2"/>
  <c r="AJ222" i="2"/>
  <c r="AJ221" i="2"/>
  <c r="AJ220" i="2"/>
  <c r="AJ219" i="2"/>
  <c r="AJ218" i="2"/>
  <c r="AJ217" i="2"/>
  <c r="AJ216" i="2"/>
  <c r="AJ215" i="2"/>
  <c r="AJ214" i="2"/>
  <c r="AJ213" i="2"/>
  <c r="AJ212" i="2"/>
  <c r="AJ211" i="2"/>
  <c r="AJ210" i="2"/>
  <c r="AJ209" i="2"/>
  <c r="AJ208" i="2"/>
  <c r="AJ207" i="2"/>
  <c r="AJ206" i="2"/>
  <c r="AJ205" i="2"/>
  <c r="AJ204" i="2"/>
  <c r="AJ203" i="2"/>
  <c r="AJ202" i="2"/>
  <c r="AJ201" i="2"/>
  <c r="AJ200" i="2"/>
  <c r="AJ199" i="2"/>
  <c r="AJ198" i="2"/>
  <c r="AJ197" i="2"/>
  <c r="AJ196" i="2"/>
  <c r="AJ195" i="2"/>
  <c r="AJ194" i="2"/>
  <c r="AJ193" i="2"/>
  <c r="AJ192" i="2"/>
  <c r="AJ191" i="2"/>
  <c r="AJ190" i="2"/>
  <c r="AJ189" i="2"/>
  <c r="AJ188" i="2"/>
  <c r="AJ187" i="2"/>
  <c r="AJ186" i="2"/>
  <c r="AJ185" i="2"/>
  <c r="AJ184" i="2"/>
  <c r="AJ183" i="2"/>
  <c r="AJ182" i="2"/>
  <c r="AJ181" i="2"/>
  <c r="AJ180" i="2"/>
  <c r="AJ179" i="2"/>
  <c r="AJ178" i="2"/>
  <c r="AJ177" i="2"/>
  <c r="AJ176" i="2"/>
  <c r="AJ175" i="2"/>
  <c r="AJ174" i="2"/>
  <c r="AJ173" i="2"/>
  <c r="AJ172" i="2"/>
  <c r="AJ171" i="2"/>
  <c r="AJ170" i="2"/>
  <c r="AJ169" i="2"/>
  <c r="AJ168" i="2"/>
  <c r="AJ167" i="2"/>
  <c r="AJ166" i="2"/>
  <c r="AJ165" i="2"/>
  <c r="AJ164" i="2"/>
  <c r="AJ163" i="2"/>
  <c r="AJ162" i="2"/>
  <c r="AJ161" i="2"/>
  <c r="AJ160" i="2"/>
  <c r="AJ159" i="2"/>
  <c r="AJ158" i="2"/>
  <c r="AJ157" i="2"/>
  <c r="AJ156" i="2"/>
  <c r="AJ155" i="2"/>
  <c r="AJ154" i="2"/>
  <c r="AJ153" i="2"/>
  <c r="AJ152" i="2"/>
  <c r="AJ151" i="2"/>
  <c r="AJ150" i="2"/>
  <c r="AJ149" i="2"/>
  <c r="AJ148" i="2"/>
  <c r="AJ147" i="2"/>
  <c r="AJ146" i="2"/>
  <c r="AJ145" i="2"/>
  <c r="AJ144" i="2"/>
  <c r="AJ143" i="2"/>
  <c r="AJ142" i="2"/>
  <c r="AJ141" i="2"/>
  <c r="AJ140" i="2"/>
  <c r="AJ139" i="2"/>
  <c r="AJ138" i="2"/>
  <c r="AJ137" i="2"/>
  <c r="AJ136" i="2"/>
  <c r="AJ135" i="2"/>
  <c r="AJ134" i="2"/>
  <c r="AJ133" i="2"/>
  <c r="AJ132" i="2"/>
  <c r="AJ131" i="2"/>
  <c r="AJ130" i="2"/>
  <c r="AJ129" i="2"/>
  <c r="AJ128" i="2"/>
  <c r="AJ127" i="2"/>
  <c r="AJ126" i="2"/>
  <c r="AJ125" i="2"/>
  <c r="AJ124" i="2"/>
  <c r="AJ123" i="2"/>
  <c r="AJ122" i="2"/>
  <c r="AJ121" i="2"/>
  <c r="AJ120" i="2"/>
  <c r="AJ119" i="2"/>
  <c r="AJ118" i="2"/>
  <c r="AJ117" i="2"/>
  <c r="AJ116" i="2"/>
  <c r="AJ115" i="2"/>
  <c r="AJ114" i="2"/>
  <c r="AJ113" i="2"/>
  <c r="AJ112" i="2"/>
  <c r="AJ111" i="2"/>
  <c r="AJ110" i="2"/>
  <c r="AJ109" i="2"/>
  <c r="AJ108" i="2"/>
  <c r="AJ107" i="2"/>
  <c r="AJ106" i="2"/>
  <c r="AJ105" i="2"/>
  <c r="AJ104" i="2"/>
  <c r="AJ103" i="2"/>
  <c r="AJ102" i="2"/>
  <c r="AJ101" i="2"/>
  <c r="AJ100" i="2"/>
  <c r="AJ99" i="2"/>
  <c r="AJ98" i="2"/>
  <c r="AJ97" i="2"/>
  <c r="AJ96" i="2"/>
  <c r="AJ95" i="2"/>
  <c r="AJ94" i="2"/>
  <c r="AJ93" i="2"/>
  <c r="AJ92" i="2"/>
  <c r="AJ91" i="2"/>
  <c r="AJ90" i="2"/>
  <c r="AJ89" i="2"/>
  <c r="AJ88" i="2"/>
  <c r="AJ87" i="2"/>
  <c r="AJ86" i="2"/>
  <c r="AJ85" i="2"/>
  <c r="AJ84" i="2"/>
  <c r="AJ83" i="2"/>
  <c r="AJ82" i="2"/>
  <c r="AJ81" i="2"/>
  <c r="AJ80" i="2"/>
  <c r="AJ78" i="2"/>
  <c r="AJ77" i="2"/>
  <c r="AJ76" i="2"/>
  <c r="AJ75" i="2"/>
  <c r="AJ74" i="2"/>
  <c r="AJ73" i="2"/>
  <c r="AJ72" i="2"/>
  <c r="AJ71" i="2"/>
  <c r="AJ70" i="2"/>
  <c r="AJ69" i="2"/>
  <c r="AJ68" i="2"/>
  <c r="AJ67" i="2"/>
  <c r="AJ66" i="2"/>
  <c r="AJ65" i="2"/>
  <c r="AJ64" i="2"/>
  <c r="AJ63" i="2"/>
  <c r="AJ62" i="2"/>
  <c r="AJ61" i="2"/>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I1040" i="2"/>
  <c r="AI1039" i="2"/>
  <c r="AI1038" i="2"/>
  <c r="AI1016" i="2"/>
  <c r="AI1015" i="2"/>
  <c r="AI1014" i="2"/>
  <c r="AI1013" i="2"/>
  <c r="AI1012" i="2"/>
  <c r="AI991" i="2"/>
  <c r="AI990" i="2"/>
  <c r="AI989" i="2"/>
  <c r="AI988" i="2"/>
  <c r="AI987" i="2"/>
  <c r="AI968" i="2"/>
  <c r="AI967" i="2"/>
  <c r="AI966" i="2"/>
  <c r="AI962" i="2"/>
  <c r="AI961" i="2"/>
  <c r="AI960" i="2"/>
  <c r="AI959" i="2"/>
  <c r="AI958" i="2"/>
  <c r="AI910" i="2"/>
  <c r="AI909" i="2"/>
  <c r="AI908" i="2"/>
  <c r="AI907" i="2"/>
  <c r="AI893" i="2"/>
  <c r="AI892" i="2"/>
  <c r="AI891" i="2"/>
  <c r="AI890" i="2"/>
  <c r="AI889" i="2"/>
  <c r="AI827" i="2"/>
  <c r="AI826" i="2"/>
  <c r="AI825" i="2"/>
  <c r="AI824" i="2"/>
  <c r="AI823" i="2"/>
  <c r="AI802" i="2"/>
  <c r="AI801" i="2"/>
  <c r="AI800" i="2"/>
  <c r="AI799" i="2"/>
  <c r="AI798" i="2"/>
  <c r="AI765" i="2"/>
  <c r="AI763" i="2"/>
  <c r="AI762" i="2"/>
  <c r="AI761" i="2"/>
  <c r="AI764" i="2" s="1"/>
  <c r="AI624" i="2"/>
  <c r="AI623" i="2"/>
  <c r="AI622" i="2"/>
  <c r="AI621" i="2"/>
  <c r="AI620" i="2"/>
  <c r="AI587" i="2"/>
  <c r="AI586" i="2"/>
  <c r="AI585" i="2"/>
  <c r="AI583" i="2"/>
  <c r="AI571" i="2"/>
  <c r="AI570" i="2"/>
  <c r="AI569" i="2"/>
  <c r="AI568" i="2"/>
  <c r="AI560" i="2"/>
  <c r="AI559" i="2"/>
  <c r="AI558" i="2"/>
  <c r="AI557" i="2"/>
  <c r="AI556" i="2"/>
  <c r="AI548" i="2"/>
  <c r="AI547" i="2"/>
  <c r="AI546" i="2"/>
  <c r="AI545" i="2"/>
  <c r="AI544" i="2"/>
  <c r="AI518" i="2"/>
  <c r="AI517" i="2"/>
  <c r="AI516" i="2"/>
  <c r="AI515" i="2"/>
  <c r="AI514" i="2"/>
  <c r="AI482" i="2"/>
  <c r="AI481" i="2"/>
  <c r="AI480" i="2"/>
  <c r="AI479" i="2"/>
  <c r="AI478" i="2"/>
  <c r="AI437" i="2"/>
  <c r="AI436" i="2"/>
  <c r="AI435" i="2"/>
  <c r="AI434" i="2"/>
  <c r="AI433" i="2"/>
  <c r="AI411" i="2"/>
  <c r="AI410" i="2"/>
  <c r="AI409" i="2"/>
  <c r="AI408" i="2"/>
  <c r="AI407" i="2"/>
  <c r="AI356" i="2"/>
  <c r="AI355" i="2"/>
  <c r="AI354" i="2"/>
  <c r="AI353" i="2"/>
  <c r="AI352" i="2"/>
  <c r="AH1040" i="2"/>
  <c r="AG1040" i="2"/>
  <c r="AF1040" i="2"/>
  <c r="AH1039" i="2"/>
  <c r="AG1039" i="2"/>
  <c r="AF1039" i="2"/>
  <c r="AH1038" i="2"/>
  <c r="AG1038" i="2"/>
  <c r="AF1038" i="2"/>
  <c r="AH1016" i="2"/>
  <c r="AG1016" i="2"/>
  <c r="AF1016" i="2"/>
  <c r="AH1015" i="2"/>
  <c r="AG1015" i="2"/>
  <c r="AF1015" i="2"/>
  <c r="AH1014" i="2"/>
  <c r="AG1014" i="2"/>
  <c r="AF1014" i="2"/>
  <c r="AH1013" i="2"/>
  <c r="AG1013" i="2"/>
  <c r="AF1013" i="2"/>
  <c r="AH1012" i="2"/>
  <c r="AG1012" i="2"/>
  <c r="AF1012" i="2"/>
  <c r="AH991" i="2"/>
  <c r="AG991" i="2"/>
  <c r="AF991" i="2"/>
  <c r="AH990" i="2"/>
  <c r="AG990" i="2"/>
  <c r="AF990" i="2"/>
  <c r="AH989" i="2"/>
  <c r="AG989" i="2"/>
  <c r="AF989" i="2"/>
  <c r="AH988" i="2"/>
  <c r="AG988" i="2"/>
  <c r="AF988" i="2"/>
  <c r="AH987" i="2"/>
  <c r="AG987" i="2"/>
  <c r="AF987" i="2"/>
  <c r="AH968" i="2"/>
  <c r="AG968" i="2"/>
  <c r="AF968" i="2"/>
  <c r="AH967" i="2"/>
  <c r="AG967" i="2"/>
  <c r="AF967" i="2"/>
  <c r="AH966" i="2"/>
  <c r="AG966" i="2"/>
  <c r="AF966" i="2"/>
  <c r="AH962" i="2"/>
  <c r="AG962" i="2"/>
  <c r="AF962" i="2"/>
  <c r="AH961" i="2"/>
  <c r="AG961" i="2"/>
  <c r="AF961" i="2"/>
  <c r="AH960" i="2"/>
  <c r="AG960" i="2"/>
  <c r="AF960" i="2"/>
  <c r="AH959" i="2"/>
  <c r="AG959" i="2"/>
  <c r="AF959" i="2"/>
  <c r="AH958" i="2"/>
  <c r="AG958" i="2"/>
  <c r="AF958" i="2"/>
  <c r="AH910" i="2"/>
  <c r="AG910" i="2"/>
  <c r="AF910" i="2"/>
  <c r="AH909" i="2"/>
  <c r="AG909" i="2"/>
  <c r="AF909" i="2"/>
  <c r="AH908" i="2"/>
  <c r="AG908" i="2"/>
  <c r="AF908" i="2"/>
  <c r="AH907" i="2"/>
  <c r="AG907" i="2"/>
  <c r="AF907" i="2"/>
  <c r="AH893" i="2"/>
  <c r="AG893" i="2"/>
  <c r="AF893" i="2"/>
  <c r="AH892" i="2"/>
  <c r="AG892" i="2"/>
  <c r="AF892" i="2"/>
  <c r="AH891" i="2"/>
  <c r="AG891" i="2"/>
  <c r="AF891" i="2"/>
  <c r="AH890" i="2"/>
  <c r="AG890" i="2"/>
  <c r="AF890" i="2"/>
  <c r="AH889" i="2"/>
  <c r="AG889" i="2"/>
  <c r="AF889" i="2"/>
  <c r="AH827" i="2"/>
  <c r="AG827" i="2"/>
  <c r="AF827" i="2"/>
  <c r="AH826" i="2"/>
  <c r="AG826" i="2"/>
  <c r="AF826" i="2"/>
  <c r="AH825" i="2"/>
  <c r="AG825" i="2"/>
  <c r="AF825" i="2"/>
  <c r="AH824" i="2"/>
  <c r="AG824" i="2"/>
  <c r="AF824" i="2"/>
  <c r="AH823" i="2"/>
  <c r="AG823" i="2"/>
  <c r="AF823" i="2"/>
  <c r="AH802" i="2"/>
  <c r="AG802" i="2"/>
  <c r="AF802" i="2"/>
  <c r="AH801" i="2"/>
  <c r="AG801" i="2"/>
  <c r="AF801" i="2"/>
  <c r="AH800" i="2"/>
  <c r="AG800" i="2"/>
  <c r="AF800" i="2"/>
  <c r="AH799" i="2"/>
  <c r="AG799" i="2"/>
  <c r="AF799" i="2"/>
  <c r="AH798" i="2"/>
  <c r="AG798" i="2"/>
  <c r="AF798" i="2"/>
  <c r="AH765" i="2"/>
  <c r="AG765" i="2"/>
  <c r="AF765" i="2"/>
  <c r="AH763" i="2"/>
  <c r="AG763" i="2"/>
  <c r="AF763" i="2"/>
  <c r="AH762" i="2"/>
  <c r="AG762" i="2"/>
  <c r="AF762" i="2"/>
  <c r="AH761" i="2"/>
  <c r="AH764" i="2" s="1"/>
  <c r="AG761" i="2"/>
  <c r="AG764" i="2" s="1"/>
  <c r="AF761" i="2"/>
  <c r="AH624" i="2"/>
  <c r="AG624" i="2"/>
  <c r="AF624" i="2"/>
  <c r="AH623" i="2"/>
  <c r="AG623" i="2"/>
  <c r="AF623" i="2"/>
  <c r="AH622" i="2"/>
  <c r="AG622" i="2"/>
  <c r="AF622" i="2"/>
  <c r="AH621" i="2"/>
  <c r="AG621" i="2"/>
  <c r="AF621" i="2"/>
  <c r="AH620" i="2"/>
  <c r="AG620" i="2"/>
  <c r="AF620" i="2"/>
  <c r="AH587" i="2"/>
  <c r="AG587" i="2"/>
  <c r="AF587" i="2"/>
  <c r="AH586" i="2"/>
  <c r="AG586" i="2"/>
  <c r="AF586" i="2"/>
  <c r="AH585" i="2"/>
  <c r="AG585" i="2"/>
  <c r="AF585" i="2"/>
  <c r="AH583" i="2"/>
  <c r="AG583" i="2"/>
  <c r="AF583" i="2"/>
  <c r="AH571" i="2"/>
  <c r="AG571" i="2"/>
  <c r="AF571" i="2"/>
  <c r="AH570" i="2"/>
  <c r="AG570" i="2"/>
  <c r="AF570" i="2"/>
  <c r="AH569" i="2"/>
  <c r="AG569" i="2"/>
  <c r="AF569" i="2"/>
  <c r="AH568" i="2"/>
  <c r="AG568" i="2"/>
  <c r="AF568" i="2"/>
  <c r="AH560" i="2"/>
  <c r="AG560" i="2"/>
  <c r="AF560" i="2"/>
  <c r="AH559" i="2"/>
  <c r="AG559" i="2"/>
  <c r="AF559" i="2"/>
  <c r="AH558" i="2"/>
  <c r="AG558" i="2"/>
  <c r="AF558" i="2"/>
  <c r="AH557" i="2"/>
  <c r="AG557" i="2"/>
  <c r="AF557" i="2"/>
  <c r="AH556" i="2"/>
  <c r="AG556" i="2"/>
  <c r="AF556" i="2"/>
  <c r="AH548" i="2"/>
  <c r="AG548" i="2"/>
  <c r="AF548" i="2"/>
  <c r="AH547" i="2"/>
  <c r="AG547" i="2"/>
  <c r="AF547" i="2"/>
  <c r="AH546" i="2"/>
  <c r="AG546" i="2"/>
  <c r="AF546" i="2"/>
  <c r="AH545" i="2"/>
  <c r="AG545" i="2"/>
  <c r="AF545" i="2"/>
  <c r="AH544" i="2"/>
  <c r="AG544" i="2"/>
  <c r="AF544" i="2"/>
  <c r="AH518" i="2"/>
  <c r="AG518" i="2"/>
  <c r="AF518" i="2"/>
  <c r="AH517" i="2"/>
  <c r="AG517" i="2"/>
  <c r="AF517" i="2"/>
  <c r="AH516" i="2"/>
  <c r="AG516" i="2"/>
  <c r="AF516" i="2"/>
  <c r="AH515" i="2"/>
  <c r="AG515" i="2"/>
  <c r="AF515" i="2"/>
  <c r="AH514" i="2"/>
  <c r="AG514" i="2"/>
  <c r="AF514" i="2"/>
  <c r="AH482" i="2"/>
  <c r="AG482" i="2"/>
  <c r="AF482" i="2"/>
  <c r="AH481" i="2"/>
  <c r="AG481" i="2"/>
  <c r="AF481" i="2"/>
  <c r="AH480" i="2"/>
  <c r="AG480" i="2"/>
  <c r="AF480" i="2"/>
  <c r="AH479" i="2"/>
  <c r="AG479" i="2"/>
  <c r="AF479" i="2"/>
  <c r="AH478" i="2"/>
  <c r="AG478" i="2"/>
  <c r="AF478" i="2"/>
  <c r="AH437" i="2"/>
  <c r="AG437" i="2"/>
  <c r="AF437" i="2"/>
  <c r="AH436" i="2"/>
  <c r="AG436" i="2"/>
  <c r="AF436" i="2"/>
  <c r="AH435" i="2"/>
  <c r="AG435" i="2"/>
  <c r="AF435" i="2"/>
  <c r="AH434" i="2"/>
  <c r="AG434" i="2"/>
  <c r="AF434" i="2"/>
  <c r="AH433" i="2"/>
  <c r="AG433" i="2"/>
  <c r="AF433" i="2"/>
  <c r="AH411" i="2"/>
  <c r="AG411" i="2"/>
  <c r="AF411" i="2"/>
  <c r="AH410" i="2"/>
  <c r="AG410" i="2"/>
  <c r="AF410" i="2"/>
  <c r="AH409" i="2"/>
  <c r="AG409" i="2"/>
  <c r="AF409" i="2"/>
  <c r="AH408" i="2"/>
  <c r="AG408" i="2"/>
  <c r="AF408" i="2"/>
  <c r="AH407" i="2"/>
  <c r="AG407" i="2"/>
  <c r="AF407" i="2"/>
  <c r="AH356" i="2"/>
  <c r="AG356" i="2"/>
  <c r="AF356" i="2"/>
  <c r="AH355" i="2"/>
  <c r="AG355" i="2"/>
  <c r="AF355" i="2"/>
  <c r="AH354" i="2"/>
  <c r="AG354" i="2"/>
  <c r="AF354" i="2"/>
  <c r="AH353" i="2"/>
  <c r="AG353" i="2"/>
  <c r="AF353" i="2"/>
  <c r="AH352" i="2"/>
  <c r="AG352" i="2"/>
  <c r="AF352" i="2"/>
  <c r="AJ13" i="2"/>
  <c r="AJ12" i="2"/>
  <c r="AJ11" i="2"/>
  <c r="AJ10" i="2"/>
  <c r="AJ396" i="3"/>
  <c r="AJ395" i="3"/>
  <c r="AJ394" i="3"/>
  <c r="AJ393" i="3"/>
  <c r="AJ392" i="3"/>
  <c r="AJ391" i="3"/>
  <c r="AJ390" i="3"/>
  <c r="AJ389" i="3"/>
  <c r="AJ388" i="3"/>
  <c r="AJ387" i="3"/>
  <c r="AJ386" i="3"/>
  <c r="AJ385" i="3"/>
  <c r="AJ384" i="3"/>
  <c r="AJ383" i="3"/>
  <c r="AJ382" i="3"/>
  <c r="AJ381" i="3"/>
  <c r="AJ380" i="3"/>
  <c r="AJ379" i="3"/>
  <c r="AJ378" i="3"/>
  <c r="AJ377" i="3"/>
  <c r="AJ376" i="3"/>
  <c r="AJ375" i="3"/>
  <c r="AJ374" i="3"/>
  <c r="AJ373" i="3"/>
  <c r="AJ372" i="3"/>
  <c r="AJ371" i="3"/>
  <c r="AJ370" i="3"/>
  <c r="AJ369" i="3"/>
  <c r="AJ368" i="3"/>
  <c r="AJ367" i="3"/>
  <c r="AJ366" i="3"/>
  <c r="AJ365" i="3"/>
  <c r="AJ364" i="3"/>
  <c r="AJ363" i="3"/>
  <c r="AJ362" i="3"/>
  <c r="AJ361" i="3"/>
  <c r="AJ360" i="3"/>
  <c r="AJ359" i="3"/>
  <c r="AJ358" i="3"/>
  <c r="AJ357" i="3"/>
  <c r="AJ356" i="3"/>
  <c r="AJ355" i="3"/>
  <c r="AJ354" i="3"/>
  <c r="AJ353" i="3"/>
  <c r="AJ352" i="3"/>
  <c r="AJ351" i="3"/>
  <c r="AJ350" i="3"/>
  <c r="AJ349" i="3"/>
  <c r="AJ348" i="3"/>
  <c r="AJ347" i="3"/>
  <c r="AJ346" i="3"/>
  <c r="AJ345" i="3"/>
  <c r="AJ344" i="3"/>
  <c r="AJ343" i="3"/>
  <c r="AJ342" i="3"/>
  <c r="AJ341" i="3"/>
  <c r="AJ340" i="3"/>
  <c r="AJ339" i="3"/>
  <c r="AJ338" i="3"/>
  <c r="AJ337" i="3"/>
  <c r="AJ336" i="3"/>
  <c r="AJ335" i="3"/>
  <c r="AJ334" i="3"/>
  <c r="AJ333" i="3"/>
  <c r="AJ332" i="3"/>
  <c r="AJ331" i="3"/>
  <c r="AJ330" i="3"/>
  <c r="AJ329" i="3"/>
  <c r="AJ328" i="3"/>
  <c r="AJ327" i="3"/>
  <c r="AJ326" i="3"/>
  <c r="AJ325" i="3"/>
  <c r="AJ324" i="3"/>
  <c r="AJ323" i="3"/>
  <c r="AJ322" i="3"/>
  <c r="AJ321" i="3"/>
  <c r="AJ320" i="3"/>
  <c r="AJ319" i="3"/>
  <c r="AJ318" i="3"/>
  <c r="AJ317" i="3"/>
  <c r="AJ316" i="3"/>
  <c r="AJ315" i="3"/>
  <c r="AJ314" i="3"/>
  <c r="AJ313" i="3"/>
  <c r="AJ312" i="3"/>
  <c r="AJ311" i="3"/>
  <c r="AJ310" i="3"/>
  <c r="AJ309" i="3"/>
  <c r="AJ308" i="3"/>
  <c r="AJ307" i="3"/>
  <c r="AJ306" i="3"/>
  <c r="AJ305" i="3"/>
  <c r="AJ304" i="3"/>
  <c r="AJ303" i="3"/>
  <c r="AJ302" i="3"/>
  <c r="AJ301" i="3"/>
  <c r="AJ300" i="3"/>
  <c r="AJ299" i="3"/>
  <c r="AJ298" i="3"/>
  <c r="AJ297" i="3"/>
  <c r="AJ296" i="3"/>
  <c r="AJ295" i="3"/>
  <c r="AJ294" i="3"/>
  <c r="AJ293" i="3"/>
  <c r="AJ292" i="3"/>
  <c r="AJ291" i="3"/>
  <c r="AJ290" i="3"/>
  <c r="AJ289" i="3"/>
  <c r="AJ288" i="3"/>
  <c r="AJ287" i="3"/>
  <c r="AJ286" i="3"/>
  <c r="AJ285" i="3"/>
  <c r="AJ284" i="3"/>
  <c r="AJ283" i="3"/>
  <c r="AJ282" i="3"/>
  <c r="AJ281" i="3"/>
  <c r="AJ280" i="3"/>
  <c r="AJ279" i="3"/>
  <c r="AJ278" i="3"/>
  <c r="AJ277" i="3"/>
  <c r="AJ276" i="3"/>
  <c r="AJ275" i="3"/>
  <c r="AJ274" i="3"/>
  <c r="AJ273" i="3"/>
  <c r="AJ272" i="3"/>
  <c r="AJ271" i="3"/>
  <c r="AJ270" i="3"/>
  <c r="AJ269" i="3"/>
  <c r="AJ268" i="3"/>
  <c r="AJ267" i="3"/>
  <c r="AJ266" i="3"/>
  <c r="AJ265" i="3"/>
  <c r="AJ264" i="3"/>
  <c r="AJ263" i="3"/>
  <c r="AJ262" i="3"/>
  <c r="AJ261" i="3"/>
  <c r="AJ260" i="3"/>
  <c r="AJ259" i="3"/>
  <c r="AJ258" i="3"/>
  <c r="AJ257" i="3"/>
  <c r="AJ256" i="3"/>
  <c r="AJ255" i="3"/>
  <c r="AJ254" i="3"/>
  <c r="AJ253" i="3"/>
  <c r="AJ252" i="3"/>
  <c r="AJ251" i="3"/>
  <c r="AJ250" i="3"/>
  <c r="AJ249" i="3"/>
  <c r="AJ248" i="3"/>
  <c r="AJ247" i="3"/>
  <c r="AJ246" i="3"/>
  <c r="AJ245" i="3"/>
  <c r="AJ244" i="3"/>
  <c r="AJ243" i="3"/>
  <c r="AJ242" i="3"/>
  <c r="AJ241" i="3"/>
  <c r="AJ240" i="3"/>
  <c r="AJ239" i="3"/>
  <c r="AJ238" i="3"/>
  <c r="AJ237" i="3"/>
  <c r="AJ236" i="3"/>
  <c r="AJ235" i="3"/>
  <c r="AJ234" i="3"/>
  <c r="AJ233" i="3"/>
  <c r="AJ232" i="3"/>
  <c r="AJ231" i="3"/>
  <c r="AJ230" i="3"/>
  <c r="AJ229" i="3"/>
  <c r="AJ228" i="3"/>
  <c r="AJ227" i="3"/>
  <c r="AJ226" i="3"/>
  <c r="AJ225" i="3"/>
  <c r="AJ224" i="3"/>
  <c r="AJ223" i="3"/>
  <c r="AJ222" i="3"/>
  <c r="AJ221" i="3"/>
  <c r="AJ220" i="3"/>
  <c r="AJ219" i="3"/>
  <c r="AJ218" i="3"/>
  <c r="AJ217" i="3"/>
  <c r="AJ216" i="3"/>
  <c r="AJ215" i="3"/>
  <c r="AJ214" i="3"/>
  <c r="AJ213" i="3"/>
  <c r="AJ212" i="3"/>
  <c r="AJ211" i="3"/>
  <c r="AJ210" i="3"/>
  <c r="AJ209" i="3"/>
  <c r="AJ208" i="3"/>
  <c r="AJ207" i="3"/>
  <c r="AJ206" i="3"/>
  <c r="AJ205" i="3"/>
  <c r="AJ204" i="3"/>
  <c r="AJ203" i="3"/>
  <c r="AJ202" i="3"/>
  <c r="AJ201" i="3"/>
  <c r="AJ200" i="3"/>
  <c r="AJ199" i="3"/>
  <c r="AJ198" i="3"/>
  <c r="AJ197" i="3"/>
  <c r="AJ196" i="3"/>
  <c r="AJ195" i="3"/>
  <c r="AJ194" i="3"/>
  <c r="AJ193" i="3"/>
  <c r="AJ192" i="3"/>
  <c r="AJ191" i="3"/>
  <c r="AJ190" i="3"/>
  <c r="AJ189" i="3"/>
  <c r="AJ188" i="3"/>
  <c r="AJ187" i="3"/>
  <c r="AJ186" i="3"/>
  <c r="AJ185" i="3"/>
  <c r="AJ184" i="3"/>
  <c r="AJ183" i="3"/>
  <c r="AJ182" i="3"/>
  <c r="AJ181" i="3"/>
  <c r="AJ180" i="3"/>
  <c r="AJ179" i="3"/>
  <c r="AJ178" i="3"/>
  <c r="AJ177" i="3"/>
  <c r="AJ176" i="3"/>
  <c r="AJ175" i="3"/>
  <c r="AJ174" i="3"/>
  <c r="AJ173" i="3"/>
  <c r="AJ172" i="3"/>
  <c r="AJ171" i="3"/>
  <c r="AJ170" i="3"/>
  <c r="AJ169" i="3"/>
  <c r="AJ168" i="3"/>
  <c r="AJ167" i="3"/>
  <c r="AJ166" i="3"/>
  <c r="AJ165" i="3"/>
  <c r="AJ164" i="3"/>
  <c r="AJ163" i="3"/>
  <c r="AJ162" i="3"/>
  <c r="AJ161" i="3"/>
  <c r="AJ160" i="3"/>
  <c r="AJ159" i="3"/>
  <c r="AJ158" i="3"/>
  <c r="AJ157" i="3"/>
  <c r="AJ156" i="3"/>
  <c r="AJ155" i="3"/>
  <c r="AJ154" i="3"/>
  <c r="AJ153" i="3"/>
  <c r="AJ152" i="3"/>
  <c r="AJ151" i="3"/>
  <c r="AJ150" i="3"/>
  <c r="AJ149" i="3"/>
  <c r="AJ148" i="3"/>
  <c r="AJ147" i="3"/>
  <c r="AJ146" i="3"/>
  <c r="AJ145" i="3"/>
  <c r="AJ144" i="3"/>
  <c r="AJ143" i="3"/>
  <c r="AJ142" i="3"/>
  <c r="AJ141" i="3"/>
  <c r="AJ140" i="3"/>
  <c r="AJ139" i="3"/>
  <c r="AJ138" i="3"/>
  <c r="AJ137" i="3"/>
  <c r="AJ136" i="3"/>
  <c r="AJ135" i="3"/>
  <c r="AJ134" i="3"/>
  <c r="AJ133" i="3"/>
  <c r="AJ132" i="3"/>
  <c r="AJ131" i="3"/>
  <c r="AJ130" i="3"/>
  <c r="AJ129" i="3"/>
  <c r="AJ128" i="3"/>
  <c r="AJ127" i="3"/>
  <c r="AJ126" i="3"/>
  <c r="AJ125" i="3"/>
  <c r="AJ124" i="3"/>
  <c r="AJ123" i="3"/>
  <c r="AJ122" i="3"/>
  <c r="AJ121" i="3"/>
  <c r="AJ120" i="3"/>
  <c r="AJ119" i="3"/>
  <c r="AJ118" i="3"/>
  <c r="AJ117" i="3"/>
  <c r="AJ116" i="3"/>
  <c r="AJ115" i="3"/>
  <c r="AJ114" i="3"/>
  <c r="AJ113" i="3"/>
  <c r="AJ112" i="3"/>
  <c r="AJ111" i="3"/>
  <c r="AJ110" i="3"/>
  <c r="AJ109" i="3"/>
  <c r="AJ108" i="3"/>
  <c r="AJ107" i="3"/>
  <c r="AJ106" i="3"/>
  <c r="AJ105" i="3"/>
  <c r="AJ104" i="3"/>
  <c r="AJ103" i="3"/>
  <c r="AJ102" i="3"/>
  <c r="AJ101" i="3"/>
  <c r="AJ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I396" i="3"/>
  <c r="AI395" i="3"/>
  <c r="AI394" i="3"/>
  <c r="AI390" i="3"/>
  <c r="AI389" i="3"/>
  <c r="AI388" i="3"/>
  <c r="AI387" i="3"/>
  <c r="AI378" i="3"/>
  <c r="AI377" i="3"/>
  <c r="AI376" i="3"/>
  <c r="AI372" i="3"/>
  <c r="AI371" i="3"/>
  <c r="AI370" i="3"/>
  <c r="AI369" i="3"/>
  <c r="AI364" i="3"/>
  <c r="AI363" i="3"/>
  <c r="AI362" i="3"/>
  <c r="AI361" i="3"/>
  <c r="AI356" i="3"/>
  <c r="AI355" i="3"/>
  <c r="AI354" i="3"/>
  <c r="AI353" i="3"/>
  <c r="AI348" i="3"/>
  <c r="AI347" i="3"/>
  <c r="AI346" i="3"/>
  <c r="AI345" i="3"/>
  <c r="AI340" i="3"/>
  <c r="AI339" i="3"/>
  <c r="AI338" i="3"/>
  <c r="AI337" i="3"/>
  <c r="AI332" i="3"/>
  <c r="AI331" i="3"/>
  <c r="AI330" i="3"/>
  <c r="AI329" i="3"/>
  <c r="AI324" i="3"/>
  <c r="AI323" i="3"/>
  <c r="AI322" i="3"/>
  <c r="AI321" i="3"/>
  <c r="AI316" i="3"/>
  <c r="AI315" i="3"/>
  <c r="AI314" i="3"/>
  <c r="AI313" i="3"/>
  <c r="AI308" i="3"/>
  <c r="AI307" i="3"/>
  <c r="AI306" i="3"/>
  <c r="AI305" i="3"/>
  <c r="AI300" i="3"/>
  <c r="AI299" i="3"/>
  <c r="AI298" i="3"/>
  <c r="AI297" i="3"/>
  <c r="AI289" i="3"/>
  <c r="AI288" i="3"/>
  <c r="AI287" i="3"/>
  <c r="AI286" i="3"/>
  <c r="AI257" i="3"/>
  <c r="AI256" i="3"/>
  <c r="AI255" i="3"/>
  <c r="AI254" i="3"/>
  <c r="AI253" i="3"/>
  <c r="AI166" i="3"/>
  <c r="AI165" i="3"/>
  <c r="AI164" i="3"/>
  <c r="AI163" i="3"/>
  <c r="AI162" i="3"/>
  <c r="AI156" i="3"/>
  <c r="AI155" i="3"/>
  <c r="AI154" i="3"/>
  <c r="AI153" i="3"/>
  <c r="AI152" i="3"/>
  <c r="AI58" i="3"/>
  <c r="AI57" i="3"/>
  <c r="AI56" i="3"/>
  <c r="AI55" i="3"/>
  <c r="AI23" i="3"/>
  <c r="AI22" i="3"/>
  <c r="AI21" i="3"/>
  <c r="AI20" i="3"/>
  <c r="AI19" i="3"/>
  <c r="AJ800" i="2" l="1"/>
  <c r="AJ824" i="2"/>
  <c r="AJ910" i="2"/>
  <c r="AJ961" i="2"/>
  <c r="AJ990" i="2"/>
  <c r="AJ1014" i="2"/>
  <c r="AJ1039" i="2"/>
  <c r="AJ569" i="2"/>
  <c r="AJ585" i="2"/>
  <c r="AJ411" i="2"/>
  <c r="AJ515" i="2"/>
  <c r="AJ570" i="2"/>
  <c r="AJ586" i="2"/>
  <c r="AJ622" i="2"/>
  <c r="AJ762" i="2"/>
  <c r="AJ353" i="2"/>
  <c r="AJ558" i="2"/>
  <c r="AJ544" i="2"/>
  <c r="AJ548" i="2"/>
  <c r="AJ559" i="2"/>
  <c r="AF5" i="2"/>
  <c r="AJ435" i="2"/>
  <c r="AJ479" i="2"/>
  <c r="AJ407" i="2"/>
  <c r="AJ436" i="2"/>
  <c r="AJ480" i="2"/>
  <c r="AJ352" i="2"/>
  <c r="AJ356" i="2"/>
  <c r="AJ514" i="2"/>
  <c r="AJ518" i="2"/>
  <c r="AJ547" i="2"/>
  <c r="AJ621" i="2"/>
  <c r="AJ761" i="2"/>
  <c r="AJ989" i="2"/>
  <c r="AJ1013" i="2"/>
  <c r="AJ987" i="2"/>
  <c r="AJ991" i="2"/>
  <c r="AJ1015" i="2"/>
  <c r="AJ409" i="2"/>
  <c r="AJ546" i="2"/>
  <c r="AJ557" i="2"/>
  <c r="AJ583" i="2"/>
  <c r="AJ620" i="2"/>
  <c r="AJ624" i="2"/>
  <c r="AJ798" i="2"/>
  <c r="AJ799" i="2"/>
  <c r="AJ802" i="2"/>
  <c r="AJ823" i="2"/>
  <c r="AJ826" i="2"/>
  <c r="AJ827" i="2"/>
  <c r="AJ889" i="2"/>
  <c r="AJ891" i="2"/>
  <c r="AJ892" i="2"/>
  <c r="AJ893" i="2"/>
  <c r="AJ908" i="2"/>
  <c r="AJ909" i="2"/>
  <c r="AJ959" i="2"/>
  <c r="AJ960" i="2"/>
  <c r="AJ966" i="2"/>
  <c r="AJ967" i="2"/>
  <c r="AJ968" i="2"/>
  <c r="AJ988" i="2"/>
  <c r="AJ1012" i="2"/>
  <c r="AJ1016" i="2"/>
  <c r="AJ1038" i="2"/>
  <c r="AI8" i="2"/>
  <c r="AH5" i="2"/>
  <c r="AF7" i="2"/>
  <c r="AG8" i="2"/>
  <c r="AF6" i="2"/>
  <c r="AG7" i="2"/>
  <c r="AH8" i="2"/>
  <c r="AJ433" i="2"/>
  <c r="AG6" i="2"/>
  <c r="AJ437" i="2"/>
  <c r="AG5" i="2"/>
  <c r="AJ482" i="2"/>
  <c r="AJ516" i="2"/>
  <c r="AJ517" i="2"/>
  <c r="AJ545" i="2"/>
  <c r="AJ556" i="2"/>
  <c r="AJ560" i="2"/>
  <c r="AJ568" i="2"/>
  <c r="AJ571" i="2"/>
  <c r="AJ587" i="2"/>
  <c r="AJ623" i="2"/>
  <c r="AJ763" i="2"/>
  <c r="AJ765" i="2"/>
  <c r="AJ801" i="2"/>
  <c r="AJ825" i="2"/>
  <c r="AJ890" i="2"/>
  <c r="AJ907" i="2"/>
  <c r="AJ958" i="2"/>
  <c r="AJ962" i="2"/>
  <c r="AJ1040" i="2"/>
  <c r="AJ354" i="2"/>
  <c r="AJ410" i="2"/>
  <c r="AH6" i="2"/>
  <c r="AH7" i="2"/>
  <c r="AJ355" i="2"/>
  <c r="AI7" i="2"/>
  <c r="AI6" i="2"/>
  <c r="AJ6" i="2" s="1"/>
  <c r="AI5" i="2"/>
  <c r="AJ408" i="2"/>
  <c r="AJ434" i="2"/>
  <c r="AJ478" i="2"/>
  <c r="AF764" i="2"/>
  <c r="AJ764" i="2" s="1"/>
  <c r="AJ481" i="2"/>
  <c r="AI5" i="18"/>
  <c r="AI6" i="18"/>
  <c r="AJ6" i="18" s="1"/>
  <c r="AJ5" i="18"/>
  <c r="AJ7" i="18"/>
  <c r="AJ5" i="16"/>
  <c r="AJ6" i="16"/>
  <c r="AJ7" i="16"/>
  <c r="AJ8" i="16"/>
  <c r="AJ9" i="16"/>
  <c r="AJ5" i="2" l="1"/>
  <c r="AJ7" i="2"/>
  <c r="AF8" i="2"/>
  <c r="AJ8" i="2" s="1"/>
  <c r="AI9" i="3"/>
  <c r="AH9" i="3"/>
  <c r="AG9" i="3"/>
  <c r="AF9" i="3"/>
  <c r="AI8" i="3"/>
  <c r="AH8" i="3"/>
  <c r="AG8" i="3"/>
  <c r="AF8" i="3"/>
  <c r="AI7" i="3"/>
  <c r="AH7" i="3"/>
  <c r="AG7" i="3"/>
  <c r="AF7" i="3"/>
  <c r="AI6" i="3"/>
  <c r="AH6" i="3"/>
  <c r="AG6" i="3"/>
  <c r="AF6" i="3"/>
  <c r="AI5" i="3"/>
  <c r="AH5" i="3"/>
  <c r="AG5" i="3"/>
  <c r="AF5" i="3"/>
  <c r="AH396" i="3"/>
  <c r="AG396" i="3"/>
  <c r="AF396" i="3"/>
  <c r="AH395" i="3"/>
  <c r="AG395" i="3"/>
  <c r="AF395" i="3"/>
  <c r="AH394" i="3"/>
  <c r="AG394" i="3"/>
  <c r="AF394" i="3"/>
  <c r="AH390" i="3"/>
  <c r="AG390" i="3"/>
  <c r="AF390" i="3"/>
  <c r="AH389" i="3"/>
  <c r="AG389" i="3"/>
  <c r="AF389" i="3"/>
  <c r="AH388" i="3"/>
  <c r="AG388" i="3"/>
  <c r="AF388" i="3"/>
  <c r="AH387" i="3"/>
  <c r="AG387" i="3"/>
  <c r="AF387" i="3"/>
  <c r="AH378" i="3"/>
  <c r="AG378" i="3"/>
  <c r="AF378" i="3"/>
  <c r="AH377" i="3"/>
  <c r="AG377" i="3"/>
  <c r="AF377" i="3"/>
  <c r="AH376" i="3"/>
  <c r="AG376" i="3"/>
  <c r="AF376" i="3"/>
  <c r="AH372" i="3"/>
  <c r="AG372" i="3"/>
  <c r="AF372" i="3"/>
  <c r="AH371" i="3"/>
  <c r="AG371" i="3"/>
  <c r="AF371" i="3"/>
  <c r="AH370" i="3"/>
  <c r="AG370" i="3"/>
  <c r="AF370" i="3"/>
  <c r="AH369" i="3"/>
  <c r="AG369" i="3"/>
  <c r="AF369" i="3"/>
  <c r="AH364" i="3"/>
  <c r="AG364" i="3"/>
  <c r="AF364" i="3"/>
  <c r="AH363" i="3"/>
  <c r="AG363" i="3"/>
  <c r="AF363" i="3"/>
  <c r="AH362" i="3"/>
  <c r="AG362" i="3"/>
  <c r="AF362" i="3"/>
  <c r="AH361" i="3"/>
  <c r="AG361" i="3"/>
  <c r="AF361" i="3"/>
  <c r="AH356" i="3"/>
  <c r="AG356" i="3"/>
  <c r="AF356" i="3"/>
  <c r="AH355" i="3"/>
  <c r="AG355" i="3"/>
  <c r="AF355" i="3"/>
  <c r="AH354" i="3"/>
  <c r="AG354" i="3"/>
  <c r="AF354" i="3"/>
  <c r="AH353" i="3"/>
  <c r="AG353" i="3"/>
  <c r="AF353" i="3"/>
  <c r="AH348" i="3"/>
  <c r="AG348" i="3"/>
  <c r="AF348" i="3"/>
  <c r="AH347" i="3"/>
  <c r="AG347" i="3"/>
  <c r="AF347" i="3"/>
  <c r="AH346" i="3"/>
  <c r="AG346" i="3"/>
  <c r="AF346" i="3"/>
  <c r="AH345" i="3"/>
  <c r="AG345" i="3"/>
  <c r="AF345" i="3"/>
  <c r="AH340" i="3"/>
  <c r="AG340" i="3"/>
  <c r="AF340" i="3"/>
  <c r="AH339" i="3"/>
  <c r="AG339" i="3"/>
  <c r="AF339" i="3"/>
  <c r="AH338" i="3"/>
  <c r="AG338" i="3"/>
  <c r="AF338" i="3"/>
  <c r="AH337" i="3"/>
  <c r="AG337" i="3"/>
  <c r="AF337" i="3"/>
  <c r="AH332" i="3"/>
  <c r="AG332" i="3"/>
  <c r="AF332" i="3"/>
  <c r="AH331" i="3"/>
  <c r="AG331" i="3"/>
  <c r="AF331" i="3"/>
  <c r="AH330" i="3"/>
  <c r="AG330" i="3"/>
  <c r="AF330" i="3"/>
  <c r="AH329" i="3"/>
  <c r="AG329" i="3"/>
  <c r="AF329" i="3"/>
  <c r="AH324" i="3"/>
  <c r="AG324" i="3"/>
  <c r="AF324" i="3"/>
  <c r="AH323" i="3"/>
  <c r="AG323" i="3"/>
  <c r="AF323" i="3"/>
  <c r="AH322" i="3"/>
  <c r="AG322" i="3"/>
  <c r="AF322" i="3"/>
  <c r="AH321" i="3"/>
  <c r="AG321" i="3"/>
  <c r="AF321" i="3"/>
  <c r="AH316" i="3"/>
  <c r="AG316" i="3"/>
  <c r="AF316" i="3"/>
  <c r="AH315" i="3"/>
  <c r="AG315" i="3"/>
  <c r="AF315" i="3"/>
  <c r="AH314" i="3"/>
  <c r="AG314" i="3"/>
  <c r="AF314" i="3"/>
  <c r="AH313" i="3"/>
  <c r="AG313" i="3"/>
  <c r="AF313" i="3"/>
  <c r="AH308" i="3"/>
  <c r="AG308" i="3"/>
  <c r="AF308" i="3"/>
  <c r="AH307" i="3"/>
  <c r="AG307" i="3"/>
  <c r="AF307" i="3"/>
  <c r="AH306" i="3"/>
  <c r="AG306" i="3"/>
  <c r="AF306" i="3"/>
  <c r="AH305" i="3"/>
  <c r="AG305" i="3"/>
  <c r="AF305" i="3"/>
  <c r="AH300" i="3"/>
  <c r="AG300" i="3"/>
  <c r="AF300" i="3"/>
  <c r="AH299" i="3"/>
  <c r="AG299" i="3"/>
  <c r="AF299" i="3"/>
  <c r="AH298" i="3"/>
  <c r="AG298" i="3"/>
  <c r="AF298" i="3"/>
  <c r="AH297" i="3"/>
  <c r="AG297" i="3"/>
  <c r="AF297" i="3"/>
  <c r="AH289" i="3"/>
  <c r="AG289" i="3"/>
  <c r="AF289" i="3"/>
  <c r="AH288" i="3"/>
  <c r="AG288" i="3"/>
  <c r="AF288" i="3"/>
  <c r="AH287" i="3"/>
  <c r="AG287" i="3"/>
  <c r="AF287" i="3"/>
  <c r="AH286" i="3"/>
  <c r="AG286" i="3"/>
  <c r="AF286" i="3"/>
  <c r="AH257" i="3"/>
  <c r="AG257" i="3"/>
  <c r="AF257" i="3"/>
  <c r="AH256" i="3"/>
  <c r="AG256" i="3"/>
  <c r="AF256" i="3"/>
  <c r="AH255" i="3"/>
  <c r="AG255" i="3"/>
  <c r="AF255" i="3"/>
  <c r="AH254" i="3"/>
  <c r="AG254" i="3"/>
  <c r="AF254" i="3"/>
  <c r="AH253" i="3"/>
  <c r="AG253" i="3"/>
  <c r="AF253" i="3"/>
  <c r="AH166" i="3"/>
  <c r="AG166" i="3"/>
  <c r="AF166" i="3"/>
  <c r="AH165" i="3"/>
  <c r="AG165" i="3"/>
  <c r="AF165" i="3"/>
  <c r="AH164" i="3"/>
  <c r="AG164" i="3"/>
  <c r="AF164" i="3"/>
  <c r="AH163" i="3"/>
  <c r="AG163" i="3"/>
  <c r="AF163" i="3"/>
  <c r="AH162" i="3"/>
  <c r="AG162" i="3"/>
  <c r="AF162" i="3"/>
  <c r="AH156" i="3"/>
  <c r="AG156" i="3"/>
  <c r="AF156" i="3"/>
  <c r="AH155" i="3"/>
  <c r="AG155" i="3"/>
  <c r="AF155" i="3"/>
  <c r="AH154" i="3"/>
  <c r="AG154" i="3"/>
  <c r="AF154" i="3"/>
  <c r="AH153" i="3"/>
  <c r="AG153" i="3"/>
  <c r="AF153" i="3"/>
  <c r="AH152" i="3"/>
  <c r="AG152" i="3"/>
  <c r="AF152" i="3"/>
  <c r="AH58" i="3"/>
  <c r="AG58" i="3"/>
  <c r="AF58" i="3"/>
  <c r="AH57" i="3"/>
  <c r="AG57" i="3"/>
  <c r="AF57" i="3"/>
  <c r="AH56" i="3"/>
  <c r="AG56" i="3"/>
  <c r="AF56" i="3"/>
  <c r="AH55" i="3"/>
  <c r="AG55" i="3"/>
  <c r="AF55" i="3"/>
  <c r="AH23" i="3"/>
  <c r="AG23" i="3"/>
  <c r="AF23" i="3"/>
  <c r="AH22" i="3"/>
  <c r="AG22" i="3"/>
  <c r="AF22" i="3"/>
  <c r="AH21" i="3"/>
  <c r="AG21" i="3"/>
  <c r="AF21" i="3"/>
  <c r="AH20" i="3"/>
  <c r="AG20" i="3"/>
  <c r="AF20" i="3"/>
  <c r="AH19" i="3"/>
  <c r="AG19" i="3"/>
  <c r="AF19" i="3"/>
  <c r="AJ8" i="3" l="1"/>
  <c r="AJ5" i="3"/>
  <c r="AJ6" i="3"/>
  <c r="AJ7" i="3"/>
  <c r="AJ9" i="3"/>
  <c r="M5" i="5" l="1"/>
  <c r="O13" i="17"/>
  <c r="O12" i="17"/>
  <c r="O11" i="17"/>
  <c r="P11" i="17" s="1"/>
  <c r="O7" i="17"/>
  <c r="P7" i="17" s="1"/>
  <c r="O6" i="17"/>
  <c r="P6" i="17" s="1"/>
  <c r="P13" i="17"/>
  <c r="P12" i="17"/>
  <c r="P10" i="17"/>
  <c r="P9" i="17"/>
  <c r="P8" i="17"/>
  <c r="N13" i="17"/>
  <c r="N12" i="17"/>
  <c r="N11" i="17"/>
  <c r="N10" i="17"/>
  <c r="N9" i="17"/>
  <c r="N8" i="17"/>
  <c r="N7" i="17"/>
  <c r="N6" i="17"/>
  <c r="N5" i="17"/>
  <c r="L13" i="17"/>
  <c r="L12" i="17"/>
  <c r="L11" i="17"/>
  <c r="L10" i="17"/>
  <c r="L9" i="17"/>
  <c r="L8" i="17"/>
  <c r="L7" i="17"/>
  <c r="L6" i="17"/>
  <c r="L5" i="17"/>
  <c r="J13" i="17"/>
  <c r="J12" i="17"/>
  <c r="J11" i="17"/>
  <c r="J10" i="17"/>
  <c r="J9" i="17"/>
  <c r="J8" i="17"/>
  <c r="J7" i="17"/>
  <c r="J6" i="17"/>
  <c r="J5" i="17"/>
  <c r="H13" i="17"/>
  <c r="H12" i="17"/>
  <c r="H11" i="17"/>
  <c r="H10" i="17"/>
  <c r="H9" i="17"/>
  <c r="H8" i="17"/>
  <c r="H7" i="17"/>
  <c r="H6" i="17"/>
  <c r="H5" i="17"/>
  <c r="AE49" i="18"/>
  <c r="AE48" i="18"/>
  <c r="AE47" i="18"/>
  <c r="AE46" i="18"/>
  <c r="AE45" i="18"/>
  <c r="AE44" i="18"/>
  <c r="AE43" i="18"/>
  <c r="AE42" i="18"/>
  <c r="AE41" i="18"/>
  <c r="AE40" i="18"/>
  <c r="AE39" i="18"/>
  <c r="AE38" i="18"/>
  <c r="AE37" i="18"/>
  <c r="AE36" i="18"/>
  <c r="AE35" i="18"/>
  <c r="AE34" i="18"/>
  <c r="AE33" i="18"/>
  <c r="AE32" i="18"/>
  <c r="AE31" i="18"/>
  <c r="AE30" i="18"/>
  <c r="AE29" i="18"/>
  <c r="AE28" i="18"/>
  <c r="AE27" i="18"/>
  <c r="AE26" i="18"/>
  <c r="AE25" i="18"/>
  <c r="AE24" i="18"/>
  <c r="AE23" i="18"/>
  <c r="AE22" i="18"/>
  <c r="AE21" i="18"/>
  <c r="AE20" i="18"/>
  <c r="AE19" i="18"/>
  <c r="AE18" i="18"/>
  <c r="AE17" i="18"/>
  <c r="AE16" i="18"/>
  <c r="AE15" i="18"/>
  <c r="AE14" i="18"/>
  <c r="AE13" i="18"/>
  <c r="AE12" i="18"/>
  <c r="AE11" i="18"/>
  <c r="AE10" i="18"/>
  <c r="AE9" i="18"/>
  <c r="AD49" i="18"/>
  <c r="AD48" i="18"/>
  <c r="AD47" i="18"/>
  <c r="AD46" i="18"/>
  <c r="AD14" i="18"/>
  <c r="AD7" i="18" s="1"/>
  <c r="AD13" i="18"/>
  <c r="AD12" i="18"/>
  <c r="AC49" i="18"/>
  <c r="AB49" i="18"/>
  <c r="AA49" i="18"/>
  <c r="AC48" i="18"/>
  <c r="AC7" i="18" s="1"/>
  <c r="AB48" i="18"/>
  <c r="AB7" i="18" s="1"/>
  <c r="AA48" i="18"/>
  <c r="AC47" i="18"/>
  <c r="AB47" i="18"/>
  <c r="AB6" i="18" s="1"/>
  <c r="AA47" i="18"/>
  <c r="AA6" i="18" s="1"/>
  <c r="AC46" i="18"/>
  <c r="AB46" i="18"/>
  <c r="AA46" i="18"/>
  <c r="AA5" i="18" s="1"/>
  <c r="AC14" i="18"/>
  <c r="AB14" i="18"/>
  <c r="AA14" i="18"/>
  <c r="AC13" i="18"/>
  <c r="AB13" i="18"/>
  <c r="AA13" i="18"/>
  <c r="AC12" i="18"/>
  <c r="AB12" i="18"/>
  <c r="AA12" i="18"/>
  <c r="AC8" i="18"/>
  <c r="AB8" i="18"/>
  <c r="AA8" i="18"/>
  <c r="AA7" i="18"/>
  <c r="AC6" i="18"/>
  <c r="AC5" i="18"/>
  <c r="AB5" i="18"/>
  <c r="AD6" i="18"/>
  <c r="AD5" i="18"/>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C10" i="4"/>
  <c r="AC9" i="4"/>
  <c r="AC8" i="4"/>
  <c r="AC7" i="4"/>
  <c r="AC6" i="4"/>
  <c r="AC5" i="4"/>
  <c r="AB5" i="4"/>
  <c r="AA5" i="4"/>
  <c r="Z5" i="4"/>
  <c r="Y5" i="4"/>
  <c r="AD9" i="16"/>
  <c r="AD8" i="16"/>
  <c r="AD7" i="16"/>
  <c r="AD6" i="16"/>
  <c r="AD5" i="16"/>
  <c r="AE399" i="16"/>
  <c r="AE396" i="16"/>
  <c r="AE395" i="16"/>
  <c r="AE341" i="16"/>
  <c r="AC9" i="16"/>
  <c r="AB9" i="16"/>
  <c r="AA9" i="16"/>
  <c r="AC8" i="16"/>
  <c r="AB8" i="16"/>
  <c r="AA8" i="16"/>
  <c r="AC7" i="16"/>
  <c r="AB7" i="16"/>
  <c r="AA7" i="16"/>
  <c r="AC6" i="16"/>
  <c r="AB6" i="16"/>
  <c r="AA6" i="16"/>
  <c r="AC5" i="16"/>
  <c r="AB5" i="16"/>
  <c r="AA5" i="16"/>
  <c r="AE420" i="16"/>
  <c r="AE419" i="16"/>
  <c r="AE418" i="16"/>
  <c r="AE417" i="16"/>
  <c r="AE416" i="16"/>
  <c r="AE415" i="16"/>
  <c r="AE414" i="16"/>
  <c r="AE413" i="16"/>
  <c r="AE412" i="16"/>
  <c r="AE411" i="16"/>
  <c r="AE410" i="16"/>
  <c r="AE409" i="16"/>
  <c r="AE408" i="16"/>
  <c r="AE407" i="16"/>
  <c r="AE406" i="16"/>
  <c r="AE405" i="16"/>
  <c r="AE404" i="16"/>
  <c r="AE403" i="16"/>
  <c r="AE402" i="16"/>
  <c r="AE401" i="16"/>
  <c r="AE400" i="16"/>
  <c r="AE398" i="16"/>
  <c r="AE397" i="16"/>
  <c r="AE394" i="16"/>
  <c r="AE393" i="16"/>
  <c r="AE392" i="16"/>
  <c r="AE391" i="16"/>
  <c r="AE390" i="16"/>
  <c r="AE389" i="16"/>
  <c r="AE388" i="16"/>
  <c r="AE387" i="16"/>
  <c r="AE386" i="16"/>
  <c r="AE385" i="16"/>
  <c r="AE384" i="16"/>
  <c r="AE383" i="16"/>
  <c r="AE382" i="16"/>
  <c r="AE381" i="16"/>
  <c r="AE380" i="16"/>
  <c r="AE379" i="16"/>
  <c r="AE378" i="16"/>
  <c r="AE377" i="16"/>
  <c r="AE376" i="16"/>
  <c r="AE375" i="16"/>
  <c r="AE374" i="16"/>
  <c r="AE373" i="16"/>
  <c r="AE372" i="16"/>
  <c r="AE371" i="16"/>
  <c r="AE370" i="16"/>
  <c r="AE369" i="16"/>
  <c r="AE368" i="16"/>
  <c r="AE367" i="16"/>
  <c r="AE366" i="16"/>
  <c r="AE365" i="16"/>
  <c r="AE364" i="16"/>
  <c r="AE363" i="16"/>
  <c r="AE362" i="16"/>
  <c r="AE361" i="16"/>
  <c r="AE360" i="16"/>
  <c r="AE359" i="16"/>
  <c r="AE358" i="16"/>
  <c r="AE357" i="16"/>
  <c r="AE356" i="16"/>
  <c r="AE355" i="16"/>
  <c r="AE354" i="16"/>
  <c r="AE353" i="16"/>
  <c r="AE352" i="16"/>
  <c r="AE351" i="16"/>
  <c r="AE350" i="16"/>
  <c r="AE349" i="16"/>
  <c r="AE348" i="16"/>
  <c r="AE347" i="16"/>
  <c r="AE346" i="16"/>
  <c r="AE345" i="16"/>
  <c r="AE343" i="16"/>
  <c r="AE342" i="16"/>
  <c r="AE339" i="16"/>
  <c r="AE338" i="16"/>
  <c r="AE337" i="16"/>
  <c r="AE336" i="16"/>
  <c r="AE335" i="16"/>
  <c r="AE334" i="16"/>
  <c r="AE333" i="16"/>
  <c r="AE332" i="16"/>
  <c r="AE331" i="16"/>
  <c r="AE330" i="16"/>
  <c r="AE329" i="16"/>
  <c r="AE328" i="16"/>
  <c r="AE327" i="16"/>
  <c r="AE326" i="16"/>
  <c r="AE325" i="16"/>
  <c r="AE324" i="16"/>
  <c r="AE323" i="16"/>
  <c r="AE322" i="16"/>
  <c r="AE321" i="16"/>
  <c r="AE320" i="16"/>
  <c r="AE319" i="16"/>
  <c r="AE318" i="16"/>
  <c r="AE317" i="16"/>
  <c r="AE316" i="16"/>
  <c r="AE315" i="16"/>
  <c r="AE314" i="16"/>
  <c r="AE313" i="16"/>
  <c r="AE312" i="16"/>
  <c r="AE311" i="16"/>
  <c r="AE310" i="16"/>
  <c r="AE309" i="16"/>
  <c r="AE308" i="16"/>
  <c r="AE307" i="16"/>
  <c r="AE306" i="16"/>
  <c r="AE305" i="16"/>
  <c r="AE304" i="16"/>
  <c r="AE303" i="16"/>
  <c r="AE302" i="16"/>
  <c r="AE301" i="16"/>
  <c r="AE300" i="16"/>
  <c r="AE299" i="16"/>
  <c r="AE298" i="16"/>
  <c r="AE297" i="16"/>
  <c r="AE296" i="16"/>
  <c r="AE295" i="16"/>
  <c r="AE294" i="16"/>
  <c r="AE293" i="16"/>
  <c r="AE292" i="16"/>
  <c r="AE291" i="16"/>
  <c r="AE290" i="16"/>
  <c r="AE289" i="16"/>
  <c r="AE288" i="16"/>
  <c r="AE287" i="16"/>
  <c r="AE286" i="16"/>
  <c r="AE285" i="16"/>
  <c r="AE284" i="16"/>
  <c r="AE283" i="16"/>
  <c r="AE282" i="16"/>
  <c r="AE281" i="16"/>
  <c r="AE280" i="16"/>
  <c r="AE279" i="16"/>
  <c r="AE278" i="16"/>
  <c r="AE277" i="16"/>
  <c r="AE276" i="16"/>
  <c r="AE275" i="16"/>
  <c r="AE274" i="16"/>
  <c r="AE273" i="16"/>
  <c r="AE272" i="16"/>
  <c r="AE271" i="16"/>
  <c r="AE270" i="16"/>
  <c r="AE269" i="16"/>
  <c r="AE268" i="16"/>
  <c r="AE267" i="16"/>
  <c r="AE266" i="16"/>
  <c r="AE265" i="16"/>
  <c r="AE264" i="16"/>
  <c r="AE263" i="16"/>
  <c r="AE262" i="16"/>
  <c r="AE261" i="16"/>
  <c r="AE260" i="16"/>
  <c r="AE259" i="16"/>
  <c r="AE258" i="16"/>
  <c r="AE257" i="16"/>
  <c r="AE256" i="16"/>
  <c r="AE255" i="16"/>
  <c r="AE254" i="16"/>
  <c r="AE253" i="16"/>
  <c r="AE252" i="16"/>
  <c r="AE251" i="16"/>
  <c r="AE250" i="16"/>
  <c r="AE249" i="16"/>
  <c r="AE248" i="16"/>
  <c r="AE247" i="16"/>
  <c r="AE246" i="16"/>
  <c r="AE245" i="16"/>
  <c r="AE244" i="16"/>
  <c r="AE243" i="16"/>
  <c r="AE242" i="16"/>
  <c r="AE241" i="16"/>
  <c r="AE240" i="16"/>
  <c r="AE239" i="16"/>
  <c r="AE238" i="16"/>
  <c r="AE237" i="16"/>
  <c r="AE236" i="16"/>
  <c r="AE235" i="16"/>
  <c r="AE234" i="16"/>
  <c r="AE233" i="16"/>
  <c r="AE232" i="16"/>
  <c r="AE231" i="16"/>
  <c r="AE230" i="16"/>
  <c r="AE229" i="16"/>
  <c r="AE228" i="16"/>
  <c r="AE227" i="16"/>
  <c r="AE226" i="16"/>
  <c r="AE225" i="16"/>
  <c r="AE224" i="16"/>
  <c r="AE223" i="16"/>
  <c r="AE222" i="16"/>
  <c r="AE221" i="16"/>
  <c r="AE220" i="16"/>
  <c r="AE219" i="16"/>
  <c r="AE218" i="16"/>
  <c r="AE217" i="16"/>
  <c r="AE216" i="16"/>
  <c r="AE215" i="16"/>
  <c r="AE214" i="16"/>
  <c r="AE213" i="16"/>
  <c r="AE212" i="16"/>
  <c r="AE211" i="16"/>
  <c r="AE210" i="16"/>
  <c r="AE209" i="16"/>
  <c r="AE208" i="16"/>
  <c r="AE207" i="16"/>
  <c r="AE206" i="16"/>
  <c r="AE205" i="16"/>
  <c r="AE204" i="16"/>
  <c r="AE203" i="16"/>
  <c r="AE202" i="16"/>
  <c r="AE201" i="16"/>
  <c r="AE200" i="16"/>
  <c r="AE199" i="16"/>
  <c r="AE198" i="16"/>
  <c r="AE197" i="16"/>
  <c r="AE196" i="16"/>
  <c r="AE195" i="16"/>
  <c r="AE194" i="16"/>
  <c r="AE193" i="16"/>
  <c r="AE192" i="16"/>
  <c r="AE191" i="16"/>
  <c r="AE190" i="16"/>
  <c r="AE189" i="16"/>
  <c r="AE188" i="16"/>
  <c r="AE187" i="16"/>
  <c r="AE186" i="16"/>
  <c r="AE185" i="16"/>
  <c r="AE184" i="16"/>
  <c r="AE183" i="16"/>
  <c r="AE182" i="16"/>
  <c r="AE181" i="16"/>
  <c r="AE180" i="16"/>
  <c r="AE179" i="16"/>
  <c r="AE178" i="16"/>
  <c r="AE177" i="16"/>
  <c r="AE176" i="16"/>
  <c r="AE175" i="16"/>
  <c r="AE174" i="16"/>
  <c r="AE173" i="16"/>
  <c r="AE172" i="16"/>
  <c r="AE171" i="16"/>
  <c r="AE170" i="16"/>
  <c r="AE169" i="16"/>
  <c r="AE167" i="16"/>
  <c r="AE166" i="16"/>
  <c r="AE165" i="16"/>
  <c r="AE163" i="16"/>
  <c r="AE162" i="16"/>
  <c r="AE161" i="16"/>
  <c r="AE159" i="16"/>
  <c r="AE158" i="16"/>
  <c r="AE157" i="16"/>
  <c r="AE155" i="16"/>
  <c r="AE154" i="16"/>
  <c r="AE153" i="16"/>
  <c r="AE151" i="16"/>
  <c r="AE150" i="16"/>
  <c r="AE149" i="16"/>
  <c r="AE147" i="16"/>
  <c r="AE146" i="16"/>
  <c r="AE145" i="16"/>
  <c r="AE143" i="16"/>
  <c r="AE142" i="16"/>
  <c r="AE141" i="16"/>
  <c r="AE140" i="16"/>
  <c r="AE139" i="16"/>
  <c r="AE138" i="16"/>
  <c r="AE137" i="16"/>
  <c r="AE136" i="16"/>
  <c r="AE135" i="16"/>
  <c r="AE134" i="16"/>
  <c r="AE133" i="16"/>
  <c r="AE132" i="16"/>
  <c r="AE131" i="16"/>
  <c r="AE130" i="16"/>
  <c r="AE129" i="16"/>
  <c r="AE128" i="16"/>
  <c r="AE127" i="16"/>
  <c r="AE126" i="16"/>
  <c r="AE125" i="16"/>
  <c r="AE124" i="16"/>
  <c r="AE123" i="16"/>
  <c r="AE122" i="16"/>
  <c r="AE121" i="16"/>
  <c r="AE120" i="16"/>
  <c r="AE119" i="16"/>
  <c r="AE118" i="16"/>
  <c r="AE117" i="16"/>
  <c r="AE116" i="16"/>
  <c r="AE115" i="16"/>
  <c r="AE114" i="16"/>
  <c r="AE112" i="16"/>
  <c r="AE111" i="16"/>
  <c r="AE110" i="16"/>
  <c r="AE109" i="16"/>
  <c r="AE108" i="16"/>
  <c r="AE107" i="16"/>
  <c r="AE106" i="16"/>
  <c r="AE105" i="16"/>
  <c r="AE104" i="16"/>
  <c r="AE103" i="16"/>
  <c r="AE102" i="16"/>
  <c r="AE101" i="16"/>
  <c r="AE100" i="16"/>
  <c r="AE99" i="16"/>
  <c r="AE98" i="16"/>
  <c r="AE97" i="16"/>
  <c r="AE96" i="16"/>
  <c r="AE95" i="16"/>
  <c r="AE94" i="16"/>
  <c r="AE93" i="16"/>
  <c r="AE92" i="16"/>
  <c r="AE91" i="16"/>
  <c r="AE90" i="16"/>
  <c r="AE89" i="16"/>
  <c r="AE88" i="16"/>
  <c r="AE87" i="16"/>
  <c r="AE86" i="16"/>
  <c r="AE85" i="16"/>
  <c r="AE84" i="16"/>
  <c r="AE83" i="16"/>
  <c r="AE82" i="16"/>
  <c r="AE81" i="16"/>
  <c r="AE80" i="16"/>
  <c r="AE79" i="16"/>
  <c r="AE78" i="16"/>
  <c r="AE77" i="16"/>
  <c r="AE76" i="16"/>
  <c r="AE75" i="16"/>
  <c r="AE74" i="16"/>
  <c r="AE73" i="16"/>
  <c r="AE72" i="16"/>
  <c r="AE71" i="16"/>
  <c r="AE70" i="16"/>
  <c r="AE69" i="16"/>
  <c r="AE68" i="16"/>
  <c r="AE67" i="16"/>
  <c r="AE66" i="16"/>
  <c r="AE65" i="16"/>
  <c r="AE64" i="16"/>
  <c r="AE63" i="16"/>
  <c r="AE62" i="16"/>
  <c r="AE61" i="16"/>
  <c r="AE60" i="16"/>
  <c r="AE59" i="16"/>
  <c r="AE58" i="16"/>
  <c r="AE57" i="16"/>
  <c r="AE56" i="16"/>
  <c r="AE55" i="16"/>
  <c r="AE54" i="16"/>
  <c r="AE53" i="16"/>
  <c r="AE52" i="16"/>
  <c r="AE51" i="16"/>
  <c r="AE50" i="16"/>
  <c r="AE49" i="16"/>
  <c r="AE48" i="16"/>
  <c r="AE47" i="16"/>
  <c r="AE46" i="16"/>
  <c r="AE45" i="16"/>
  <c r="AE44" i="16"/>
  <c r="AE43" i="16"/>
  <c r="AE42"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E17" i="16"/>
  <c r="AE16" i="16"/>
  <c r="AE15" i="16"/>
  <c r="AE14" i="16"/>
  <c r="AE12" i="16"/>
  <c r="AE11" i="16"/>
  <c r="AE10" i="16"/>
  <c r="AE911" i="2"/>
  <c r="AE1031" i="2"/>
  <c r="AE1030" i="2"/>
  <c r="AE1029" i="2"/>
  <c r="AE1028" i="2"/>
  <c r="AE1027" i="2"/>
  <c r="AE1026" i="2"/>
  <c r="AE1025" i="2"/>
  <c r="AE1024" i="2"/>
  <c r="AE1023" i="2"/>
  <c r="AE1022" i="2"/>
  <c r="AE1021" i="2"/>
  <c r="AE1020" i="2"/>
  <c r="AE1019" i="2"/>
  <c r="AE1018" i="2"/>
  <c r="AE1017" i="2"/>
  <c r="AE1011" i="2"/>
  <c r="AE1010" i="2"/>
  <c r="AE1009" i="2"/>
  <c r="AE1008" i="2"/>
  <c r="AE1007" i="2"/>
  <c r="AE1006" i="2"/>
  <c r="AE1005" i="2"/>
  <c r="AE1004" i="2"/>
  <c r="AE1003" i="2"/>
  <c r="AE1002" i="2"/>
  <c r="AE1001" i="2"/>
  <c r="AE1000" i="2"/>
  <c r="AE999" i="2"/>
  <c r="AE998" i="2"/>
  <c r="AE997" i="2"/>
  <c r="AE996" i="2"/>
  <c r="AE995" i="2"/>
  <c r="AE994" i="2"/>
  <c r="AE993" i="2"/>
  <c r="AE992" i="2"/>
  <c r="AE986" i="2"/>
  <c r="AE985" i="2"/>
  <c r="AE984" i="2"/>
  <c r="AE983" i="2"/>
  <c r="AE982" i="2"/>
  <c r="AE981" i="2"/>
  <c r="AE980" i="2"/>
  <c r="AE979" i="2"/>
  <c r="AE978" i="2"/>
  <c r="AE977" i="2"/>
  <c r="AE976" i="2"/>
  <c r="AE975" i="2"/>
  <c r="AE974" i="2"/>
  <c r="AE973" i="2"/>
  <c r="AE972" i="2"/>
  <c r="AE971" i="2"/>
  <c r="AE970" i="2"/>
  <c r="AE969" i="2"/>
  <c r="AE965" i="2"/>
  <c r="AE964" i="2"/>
  <c r="AE963" i="2"/>
  <c r="AE950" i="2"/>
  <c r="AE949" i="2"/>
  <c r="AE948" i="2"/>
  <c r="AE947" i="2"/>
  <c r="AE946" i="2"/>
  <c r="AE945" i="2"/>
  <c r="AE944" i="2"/>
  <c r="AE943" i="2"/>
  <c r="AE942" i="2"/>
  <c r="AE941" i="2"/>
  <c r="AE940" i="2"/>
  <c r="AE939" i="2"/>
  <c r="AE938" i="2"/>
  <c r="AE937" i="2"/>
  <c r="AE936" i="2"/>
  <c r="AE935" i="2"/>
  <c r="AE934" i="2"/>
  <c r="AE933" i="2"/>
  <c r="AE932" i="2"/>
  <c r="AE931" i="2"/>
  <c r="AE930" i="2"/>
  <c r="AE929" i="2"/>
  <c r="AE928" i="2"/>
  <c r="AE927" i="2"/>
  <c r="AE926" i="2"/>
  <c r="AE925" i="2"/>
  <c r="AE924" i="2"/>
  <c r="AE923" i="2"/>
  <c r="AE922" i="2"/>
  <c r="AE921" i="2"/>
  <c r="AE920" i="2"/>
  <c r="AE919" i="2"/>
  <c r="AE918" i="2"/>
  <c r="AE917" i="2"/>
  <c r="AE916" i="2"/>
  <c r="AE915" i="2"/>
  <c r="AE914" i="2"/>
  <c r="AE913" i="2"/>
  <c r="AE912" i="2"/>
  <c r="AE906" i="2"/>
  <c r="AE905" i="2"/>
  <c r="AE904" i="2"/>
  <c r="AE903" i="2"/>
  <c r="AE902" i="2"/>
  <c r="AE901" i="2"/>
  <c r="AE900" i="2"/>
  <c r="AE899" i="2"/>
  <c r="AE898" i="2"/>
  <c r="AE897" i="2"/>
  <c r="AE896" i="2"/>
  <c r="AE895" i="2"/>
  <c r="AE894" i="2"/>
  <c r="AE886" i="2"/>
  <c r="AE885" i="2"/>
  <c r="AE884" i="2"/>
  <c r="AE883" i="2"/>
  <c r="AE882" i="2"/>
  <c r="AE881" i="2"/>
  <c r="AE880" i="2"/>
  <c r="AE879" i="2"/>
  <c r="AE878" i="2"/>
  <c r="AE877" i="2"/>
  <c r="AE876" i="2"/>
  <c r="AE875" i="2"/>
  <c r="AE874" i="2"/>
  <c r="AE873" i="2"/>
  <c r="AE872" i="2"/>
  <c r="AE871" i="2"/>
  <c r="AE870" i="2"/>
  <c r="AE869" i="2"/>
  <c r="AE868" i="2"/>
  <c r="AE867" i="2"/>
  <c r="AE866" i="2"/>
  <c r="AE865" i="2"/>
  <c r="AE864" i="2"/>
  <c r="AE863" i="2"/>
  <c r="AE862" i="2"/>
  <c r="AE861" i="2"/>
  <c r="AE860" i="2"/>
  <c r="AE859" i="2"/>
  <c r="AE858" i="2"/>
  <c r="AE857" i="2"/>
  <c r="AE856" i="2"/>
  <c r="AE855" i="2"/>
  <c r="AE854" i="2"/>
  <c r="AE853" i="2"/>
  <c r="AE852" i="2"/>
  <c r="AE851" i="2"/>
  <c r="AE850" i="2"/>
  <c r="AE849" i="2"/>
  <c r="AE848" i="2"/>
  <c r="AE847" i="2"/>
  <c r="AE846" i="2"/>
  <c r="AE845" i="2"/>
  <c r="AE844" i="2"/>
  <c r="AE843" i="2"/>
  <c r="AE842" i="2"/>
  <c r="AE841" i="2"/>
  <c r="AE840" i="2"/>
  <c r="AE839" i="2"/>
  <c r="AE838" i="2"/>
  <c r="AE837" i="2"/>
  <c r="AE836" i="2"/>
  <c r="AE835" i="2"/>
  <c r="AE834" i="2"/>
  <c r="AE833" i="2"/>
  <c r="AE832" i="2"/>
  <c r="AE831" i="2"/>
  <c r="AE830" i="2"/>
  <c r="AE829" i="2"/>
  <c r="AE828" i="2"/>
  <c r="AE822" i="2"/>
  <c r="AE821" i="2"/>
  <c r="AE820" i="2"/>
  <c r="AE819" i="2"/>
  <c r="AE818" i="2"/>
  <c r="AE817" i="2"/>
  <c r="AE816" i="2"/>
  <c r="AE815" i="2"/>
  <c r="AE814" i="2"/>
  <c r="AE813" i="2"/>
  <c r="AE812" i="2"/>
  <c r="AE811" i="2"/>
  <c r="AE810" i="2"/>
  <c r="AE809" i="2"/>
  <c r="AE808" i="2"/>
  <c r="AE807" i="2"/>
  <c r="AE806" i="2"/>
  <c r="AE805" i="2"/>
  <c r="AE804" i="2"/>
  <c r="AE803" i="2"/>
  <c r="AE797" i="2"/>
  <c r="AE796" i="2"/>
  <c r="AE795" i="2"/>
  <c r="AE794" i="2"/>
  <c r="AE793" i="2"/>
  <c r="AE792" i="2"/>
  <c r="AE791" i="2"/>
  <c r="AE790" i="2"/>
  <c r="AE789" i="2"/>
  <c r="AE788" i="2"/>
  <c r="AE787" i="2"/>
  <c r="AE786" i="2"/>
  <c r="AE785" i="2"/>
  <c r="AE784" i="2"/>
  <c r="AE783" i="2"/>
  <c r="AE782" i="2"/>
  <c r="AE781" i="2"/>
  <c r="AE780" i="2"/>
  <c r="AE779" i="2"/>
  <c r="AE778" i="2"/>
  <c r="AE777" i="2"/>
  <c r="AE776" i="2"/>
  <c r="AE775" i="2"/>
  <c r="AE774" i="2"/>
  <c r="AE773" i="2"/>
  <c r="AE772" i="2"/>
  <c r="AE771" i="2"/>
  <c r="AE770" i="2"/>
  <c r="AE769" i="2"/>
  <c r="AE768" i="2"/>
  <c r="AE767" i="2"/>
  <c r="AE766" i="2"/>
  <c r="AE760" i="2"/>
  <c r="AE759" i="2"/>
  <c r="AE758" i="2"/>
  <c r="AE757" i="2"/>
  <c r="AE756" i="2"/>
  <c r="AE755" i="2"/>
  <c r="AE754" i="2"/>
  <c r="AE753" i="2"/>
  <c r="AE752" i="2"/>
  <c r="AE751" i="2"/>
  <c r="AE750" i="2"/>
  <c r="AE749" i="2"/>
  <c r="AE748" i="2"/>
  <c r="AE747" i="2"/>
  <c r="AE746" i="2"/>
  <c r="AE745" i="2"/>
  <c r="AE744" i="2"/>
  <c r="AE743" i="2"/>
  <c r="AE742" i="2"/>
  <c r="AE741" i="2"/>
  <c r="AE740" i="2"/>
  <c r="AE739" i="2"/>
  <c r="AE738" i="2"/>
  <c r="AE737" i="2"/>
  <c r="AE736" i="2"/>
  <c r="AE735" i="2"/>
  <c r="AE734" i="2"/>
  <c r="AE733" i="2"/>
  <c r="AE732" i="2"/>
  <c r="AE731" i="2"/>
  <c r="AE730" i="2"/>
  <c r="AE729" i="2"/>
  <c r="AE728" i="2"/>
  <c r="AE727" i="2"/>
  <c r="AE726" i="2"/>
  <c r="AE725" i="2"/>
  <c r="AE724" i="2"/>
  <c r="AE723" i="2"/>
  <c r="AE722" i="2"/>
  <c r="AE721" i="2"/>
  <c r="AE720" i="2"/>
  <c r="AE719" i="2"/>
  <c r="AE718" i="2"/>
  <c r="AE717" i="2"/>
  <c r="AE716" i="2"/>
  <c r="AE715" i="2"/>
  <c r="AE714" i="2"/>
  <c r="AE713" i="2"/>
  <c r="AE712" i="2"/>
  <c r="AE711" i="2"/>
  <c r="AE710" i="2"/>
  <c r="AE709" i="2"/>
  <c r="AE708" i="2"/>
  <c r="AE707" i="2"/>
  <c r="AE706" i="2"/>
  <c r="AE705" i="2"/>
  <c r="AE704" i="2"/>
  <c r="AE703" i="2"/>
  <c r="AE702" i="2"/>
  <c r="AE701" i="2"/>
  <c r="AE700" i="2"/>
  <c r="AE699" i="2"/>
  <c r="AE698" i="2"/>
  <c r="AE697" i="2"/>
  <c r="AE696" i="2"/>
  <c r="AE695" i="2"/>
  <c r="AE694" i="2"/>
  <c r="AE693" i="2"/>
  <c r="AE692" i="2"/>
  <c r="AE691" i="2"/>
  <c r="AE690" i="2"/>
  <c r="AE689" i="2"/>
  <c r="AE688" i="2"/>
  <c r="AE687" i="2"/>
  <c r="AE686" i="2"/>
  <c r="AE685" i="2"/>
  <c r="AE684" i="2"/>
  <c r="AE683" i="2"/>
  <c r="AE682" i="2"/>
  <c r="AE681" i="2"/>
  <c r="AE680" i="2"/>
  <c r="AE679" i="2"/>
  <c r="AE678" i="2"/>
  <c r="AE677" i="2"/>
  <c r="AE676" i="2"/>
  <c r="AE675" i="2"/>
  <c r="AE674" i="2"/>
  <c r="AE673" i="2"/>
  <c r="AE672" i="2"/>
  <c r="AE671" i="2"/>
  <c r="AE670" i="2"/>
  <c r="AE669" i="2"/>
  <c r="AE668" i="2"/>
  <c r="AE667" i="2"/>
  <c r="AE666" i="2"/>
  <c r="AE665" i="2"/>
  <c r="AE664" i="2"/>
  <c r="AE663" i="2"/>
  <c r="AE662" i="2"/>
  <c r="AE661" i="2"/>
  <c r="AE660" i="2"/>
  <c r="AE659" i="2"/>
  <c r="AE658" i="2"/>
  <c r="AE657" i="2"/>
  <c r="AE656" i="2"/>
  <c r="AE655" i="2"/>
  <c r="AE654" i="2"/>
  <c r="AE653" i="2"/>
  <c r="AE652" i="2"/>
  <c r="AE651" i="2"/>
  <c r="AE650" i="2"/>
  <c r="AE649" i="2"/>
  <c r="AE648" i="2"/>
  <c r="AE647" i="2"/>
  <c r="AE646" i="2"/>
  <c r="AE645" i="2"/>
  <c r="AE644" i="2"/>
  <c r="AE643" i="2"/>
  <c r="AE642" i="2"/>
  <c r="AE641" i="2"/>
  <c r="AE640" i="2"/>
  <c r="AE639" i="2"/>
  <c r="AE638" i="2"/>
  <c r="AE637" i="2"/>
  <c r="AE636" i="2"/>
  <c r="AE635" i="2"/>
  <c r="AE634" i="2"/>
  <c r="AE633" i="2"/>
  <c r="AE632" i="2"/>
  <c r="AE631" i="2"/>
  <c r="AE630" i="2"/>
  <c r="AE629" i="2"/>
  <c r="AE628" i="2"/>
  <c r="AE627" i="2"/>
  <c r="AE626" i="2"/>
  <c r="AE625" i="2"/>
  <c r="AE617" i="2"/>
  <c r="AE616" i="2"/>
  <c r="AE615" i="2"/>
  <c r="AE614" i="2"/>
  <c r="AE613" i="2"/>
  <c r="AE612" i="2"/>
  <c r="AE611" i="2"/>
  <c r="AE610" i="2"/>
  <c r="AE609" i="2"/>
  <c r="AE608" i="2"/>
  <c r="AE607" i="2"/>
  <c r="AE606" i="2"/>
  <c r="AE605" i="2"/>
  <c r="AE604" i="2"/>
  <c r="AE603" i="2"/>
  <c r="AE602" i="2"/>
  <c r="AE601" i="2"/>
  <c r="AE600" i="2"/>
  <c r="AE599" i="2"/>
  <c r="AE598" i="2"/>
  <c r="AE597" i="2"/>
  <c r="AE596" i="2"/>
  <c r="AE595" i="2"/>
  <c r="AE594" i="2"/>
  <c r="AE593" i="2"/>
  <c r="AE592" i="2"/>
  <c r="AE591" i="2"/>
  <c r="AE590" i="2"/>
  <c r="AE589" i="2"/>
  <c r="AE588" i="2"/>
  <c r="AE584" i="2"/>
  <c r="AE582" i="2"/>
  <c r="AE581" i="2"/>
  <c r="AE580" i="2"/>
  <c r="AE579" i="2"/>
  <c r="AE578" i="2"/>
  <c r="AE577" i="2"/>
  <c r="AE576" i="2"/>
  <c r="AE575" i="2"/>
  <c r="AE574" i="2"/>
  <c r="AE573" i="2"/>
  <c r="AE572" i="2"/>
  <c r="AE565" i="2"/>
  <c r="AE564" i="2"/>
  <c r="AE563" i="2"/>
  <c r="AE562" i="2"/>
  <c r="AE561" i="2"/>
  <c r="AE553" i="2"/>
  <c r="AE552" i="2"/>
  <c r="AE551" i="2"/>
  <c r="AE550" i="2"/>
  <c r="AE549" i="2"/>
  <c r="AE543" i="2"/>
  <c r="AE542" i="2"/>
  <c r="AE541" i="2"/>
  <c r="AE540" i="2"/>
  <c r="AE539" i="2"/>
  <c r="AE538" i="2"/>
  <c r="AE537" i="2"/>
  <c r="AE536" i="2"/>
  <c r="AE535" i="2"/>
  <c r="AE534" i="2"/>
  <c r="AE533" i="2"/>
  <c r="AE532" i="2"/>
  <c r="AE531" i="2"/>
  <c r="AE530" i="2"/>
  <c r="AE529" i="2"/>
  <c r="AE528" i="2"/>
  <c r="AE527" i="2"/>
  <c r="AE526" i="2"/>
  <c r="AE525" i="2"/>
  <c r="AE524" i="2"/>
  <c r="AE523" i="2"/>
  <c r="AE522" i="2"/>
  <c r="AE521" i="2"/>
  <c r="AE520" i="2"/>
  <c r="AE519" i="2"/>
  <c r="AE507" i="2"/>
  <c r="AE506" i="2"/>
  <c r="AE505" i="2"/>
  <c r="AE504" i="2"/>
  <c r="AE503" i="2"/>
  <c r="AE502" i="2"/>
  <c r="AE501" i="2"/>
  <c r="AE500" i="2"/>
  <c r="AE499" i="2"/>
  <c r="AE498" i="2"/>
  <c r="AE497" i="2"/>
  <c r="AE496" i="2"/>
  <c r="AE495" i="2"/>
  <c r="AE494" i="2"/>
  <c r="AE493" i="2"/>
  <c r="AE492" i="2"/>
  <c r="AE489" i="2"/>
  <c r="AE488" i="2"/>
  <c r="AE487" i="2"/>
  <c r="AE486" i="2"/>
  <c r="AE485" i="2"/>
  <c r="AE484" i="2"/>
  <c r="AE483"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2" i="2"/>
  <c r="AE431" i="2"/>
  <c r="AE430" i="2"/>
  <c r="AE429" i="2"/>
  <c r="AE428" i="2"/>
  <c r="AE427" i="2"/>
  <c r="AE426" i="2"/>
  <c r="AE425" i="2"/>
  <c r="AE424" i="2"/>
  <c r="AE423" i="2"/>
  <c r="AE422" i="2"/>
  <c r="AE421" i="2"/>
  <c r="AE420" i="2"/>
  <c r="AE419" i="2"/>
  <c r="AE418" i="2"/>
  <c r="AE417" i="2"/>
  <c r="AE416" i="2"/>
  <c r="AE415" i="2"/>
  <c r="AE414" i="2"/>
  <c r="AE413" i="2"/>
  <c r="AE412"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4" i="2"/>
  <c r="AE303" i="2"/>
  <c r="AE302" i="2"/>
  <c r="AE301" i="2"/>
  <c r="AE300" i="2"/>
  <c r="AE297" i="2"/>
  <c r="AE296" i="2"/>
  <c r="AE295" i="2"/>
  <c r="AE294" i="2"/>
  <c r="AE293" i="2"/>
  <c r="AE292" i="2"/>
  <c r="AE291" i="2"/>
  <c r="AE290" i="2"/>
  <c r="AE289" i="2"/>
  <c r="AE287" i="2"/>
  <c r="AE286" i="2"/>
  <c r="AE285" i="2"/>
  <c r="AE284" i="2"/>
  <c r="AE283" i="2"/>
  <c r="AE282"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D1040" i="2"/>
  <c r="AD1039" i="2"/>
  <c r="AD1038" i="2"/>
  <c r="AD1016" i="2"/>
  <c r="AD1015" i="2"/>
  <c r="AD1014" i="2"/>
  <c r="AD1013" i="2"/>
  <c r="AD1012" i="2"/>
  <c r="AD991" i="2"/>
  <c r="AD990" i="2"/>
  <c r="AD989" i="2"/>
  <c r="AD988" i="2"/>
  <c r="AD987" i="2"/>
  <c r="AD968" i="2"/>
  <c r="AD967" i="2"/>
  <c r="AD966" i="2"/>
  <c r="AD962" i="2"/>
  <c r="AD961" i="2"/>
  <c r="AD960" i="2"/>
  <c r="AD959" i="2"/>
  <c r="AD958" i="2"/>
  <c r="AD910" i="2"/>
  <c r="AD909" i="2"/>
  <c r="AD908" i="2"/>
  <c r="AD907" i="2"/>
  <c r="AD893" i="2"/>
  <c r="AD892" i="2"/>
  <c r="AD891" i="2"/>
  <c r="AD890" i="2"/>
  <c r="AD889" i="2"/>
  <c r="AD827" i="2"/>
  <c r="AD826" i="2"/>
  <c r="AD825" i="2"/>
  <c r="AD824" i="2"/>
  <c r="AD823" i="2"/>
  <c r="AD802" i="2"/>
  <c r="AD801" i="2"/>
  <c r="AD800" i="2"/>
  <c r="AD799" i="2"/>
  <c r="AD798" i="2"/>
  <c r="AD765" i="2"/>
  <c r="AD763" i="2"/>
  <c r="AD762" i="2"/>
  <c r="AD761" i="2"/>
  <c r="AD764" i="2" s="1"/>
  <c r="AD624" i="2"/>
  <c r="AD623" i="2"/>
  <c r="AD622" i="2"/>
  <c r="AD621" i="2"/>
  <c r="AD620" i="2"/>
  <c r="AD587" i="2"/>
  <c r="AD586" i="2"/>
  <c r="AD585" i="2"/>
  <c r="AD583" i="2"/>
  <c r="AD571" i="2"/>
  <c r="AD570" i="2"/>
  <c r="AD569" i="2"/>
  <c r="AD568" i="2"/>
  <c r="AD560" i="2"/>
  <c r="AD559" i="2"/>
  <c r="AD558" i="2"/>
  <c r="AD557" i="2"/>
  <c r="AD556" i="2"/>
  <c r="AD548" i="2"/>
  <c r="AD547" i="2"/>
  <c r="AD546" i="2"/>
  <c r="AD545" i="2"/>
  <c r="AD544" i="2"/>
  <c r="AD518" i="2"/>
  <c r="AD517" i="2"/>
  <c r="AD516" i="2"/>
  <c r="AD515" i="2"/>
  <c r="AD514" i="2"/>
  <c r="AD482" i="2"/>
  <c r="AD481" i="2"/>
  <c r="AD480" i="2"/>
  <c r="AD479" i="2"/>
  <c r="AD478" i="2"/>
  <c r="AD437" i="2"/>
  <c r="AD436" i="2"/>
  <c r="AD435" i="2"/>
  <c r="AD434" i="2"/>
  <c r="AD433" i="2"/>
  <c r="AD411" i="2"/>
  <c r="AD410" i="2"/>
  <c r="AD409" i="2"/>
  <c r="AD408" i="2"/>
  <c r="AD407" i="2"/>
  <c r="AD356" i="2"/>
  <c r="AD355" i="2"/>
  <c r="AD354" i="2"/>
  <c r="AD353" i="2"/>
  <c r="AD352" i="2"/>
  <c r="AC1040" i="2"/>
  <c r="AB1040" i="2"/>
  <c r="AA1040" i="2"/>
  <c r="AC1039" i="2"/>
  <c r="AB1039" i="2"/>
  <c r="AA1039" i="2"/>
  <c r="AC1038" i="2"/>
  <c r="AB1038" i="2"/>
  <c r="AA1038" i="2"/>
  <c r="AC1016" i="2"/>
  <c r="AB1016" i="2"/>
  <c r="AA1016" i="2"/>
  <c r="AC1015" i="2"/>
  <c r="AB1015" i="2"/>
  <c r="AA1015" i="2"/>
  <c r="AC1014" i="2"/>
  <c r="AB1014" i="2"/>
  <c r="AA1014" i="2"/>
  <c r="AC1013" i="2"/>
  <c r="AB1013" i="2"/>
  <c r="AA1013" i="2"/>
  <c r="AC1012" i="2"/>
  <c r="AB1012" i="2"/>
  <c r="AC991" i="2"/>
  <c r="AB991" i="2"/>
  <c r="AA991" i="2"/>
  <c r="AC990" i="2"/>
  <c r="AB990" i="2"/>
  <c r="AA990" i="2"/>
  <c r="AC989" i="2"/>
  <c r="AB989" i="2"/>
  <c r="AA989" i="2"/>
  <c r="AC988" i="2"/>
  <c r="AB988" i="2"/>
  <c r="AA988" i="2"/>
  <c r="AC987" i="2"/>
  <c r="AB987" i="2"/>
  <c r="AA987" i="2"/>
  <c r="AC968" i="2"/>
  <c r="AB968" i="2"/>
  <c r="AA968" i="2"/>
  <c r="AC967" i="2"/>
  <c r="AB967" i="2"/>
  <c r="AA967" i="2"/>
  <c r="AC966" i="2"/>
  <c r="AB966" i="2"/>
  <c r="AA966" i="2"/>
  <c r="AC962" i="2"/>
  <c r="AB962" i="2"/>
  <c r="AA962" i="2"/>
  <c r="AC961" i="2"/>
  <c r="AB961" i="2"/>
  <c r="AA961" i="2"/>
  <c r="AC960" i="2"/>
  <c r="AB960" i="2"/>
  <c r="AA960" i="2"/>
  <c r="AC959" i="2"/>
  <c r="AB959" i="2"/>
  <c r="AA959" i="2"/>
  <c r="AC958" i="2"/>
  <c r="AB958" i="2"/>
  <c r="AA958" i="2"/>
  <c r="AC910" i="2"/>
  <c r="AB910" i="2"/>
  <c r="AA910" i="2"/>
  <c r="AC909" i="2"/>
  <c r="AB909" i="2"/>
  <c r="AA909" i="2"/>
  <c r="AC908" i="2"/>
  <c r="AB908" i="2"/>
  <c r="AA908" i="2"/>
  <c r="AC907" i="2"/>
  <c r="AB907" i="2"/>
  <c r="AA907" i="2"/>
  <c r="AC893" i="2"/>
  <c r="AB893" i="2"/>
  <c r="AA893" i="2"/>
  <c r="AC892" i="2"/>
  <c r="AB892" i="2"/>
  <c r="AA892" i="2"/>
  <c r="AC891" i="2"/>
  <c r="AB891" i="2"/>
  <c r="AA891" i="2"/>
  <c r="AC890" i="2"/>
  <c r="AB890" i="2"/>
  <c r="AA890" i="2"/>
  <c r="AC889" i="2"/>
  <c r="AB889" i="2"/>
  <c r="AA889" i="2"/>
  <c r="AC827" i="2"/>
  <c r="AB827" i="2"/>
  <c r="AA827" i="2"/>
  <c r="AC826" i="2"/>
  <c r="AB826" i="2"/>
  <c r="AA826" i="2"/>
  <c r="AC825" i="2"/>
  <c r="AB825" i="2"/>
  <c r="AA825" i="2"/>
  <c r="AC824" i="2"/>
  <c r="AB824" i="2"/>
  <c r="AA824" i="2"/>
  <c r="AC823" i="2"/>
  <c r="AB823" i="2"/>
  <c r="AA823" i="2"/>
  <c r="AC802" i="2"/>
  <c r="AB802" i="2"/>
  <c r="AA802" i="2"/>
  <c r="AC801" i="2"/>
  <c r="AB801" i="2"/>
  <c r="AA801" i="2"/>
  <c r="AC800" i="2"/>
  <c r="AB800" i="2"/>
  <c r="AA800" i="2"/>
  <c r="AC799" i="2"/>
  <c r="AB799" i="2"/>
  <c r="AA799" i="2"/>
  <c r="AC798" i="2"/>
  <c r="AB798" i="2"/>
  <c r="AA798" i="2"/>
  <c r="AC765" i="2"/>
  <c r="AB765" i="2"/>
  <c r="AA765" i="2"/>
  <c r="AC763" i="2"/>
  <c r="AB763" i="2"/>
  <c r="AA763" i="2"/>
  <c r="AC762" i="2"/>
  <c r="AB762" i="2"/>
  <c r="AA762" i="2"/>
  <c r="AC761" i="2"/>
  <c r="AC764" i="2" s="1"/>
  <c r="AB761" i="2"/>
  <c r="AB764" i="2" s="1"/>
  <c r="AA761" i="2"/>
  <c r="AC624" i="2"/>
  <c r="AB624" i="2"/>
  <c r="AA624" i="2"/>
  <c r="AC623" i="2"/>
  <c r="AB623" i="2"/>
  <c r="AA623" i="2"/>
  <c r="AC622" i="2"/>
  <c r="AB622" i="2"/>
  <c r="AA622" i="2"/>
  <c r="AC621" i="2"/>
  <c r="AB621" i="2"/>
  <c r="AA621" i="2"/>
  <c r="AC620" i="2"/>
  <c r="AB620" i="2"/>
  <c r="AA620" i="2"/>
  <c r="AC587" i="2"/>
  <c r="AB587" i="2"/>
  <c r="AA587" i="2"/>
  <c r="AC586" i="2"/>
  <c r="AB586" i="2"/>
  <c r="AA586" i="2"/>
  <c r="AC585" i="2"/>
  <c r="AB585" i="2"/>
  <c r="AA585" i="2"/>
  <c r="AC583" i="2"/>
  <c r="AB583" i="2"/>
  <c r="AA583" i="2"/>
  <c r="AC571" i="2"/>
  <c r="AB571" i="2"/>
  <c r="AA571" i="2"/>
  <c r="AC570" i="2"/>
  <c r="AB570" i="2"/>
  <c r="AA570" i="2"/>
  <c r="AC569" i="2"/>
  <c r="AB569" i="2"/>
  <c r="AA569" i="2"/>
  <c r="AC568" i="2"/>
  <c r="AB568" i="2"/>
  <c r="AA568" i="2"/>
  <c r="AC560" i="2"/>
  <c r="AB560" i="2"/>
  <c r="AA560" i="2"/>
  <c r="AC559" i="2"/>
  <c r="AB559" i="2"/>
  <c r="AA559" i="2"/>
  <c r="AC558" i="2"/>
  <c r="AB558" i="2"/>
  <c r="AA558" i="2"/>
  <c r="AC557" i="2"/>
  <c r="AB557" i="2"/>
  <c r="AA557" i="2"/>
  <c r="AC556" i="2"/>
  <c r="AB556" i="2"/>
  <c r="AA556" i="2"/>
  <c r="AC548" i="2"/>
  <c r="AB548" i="2"/>
  <c r="AA548" i="2"/>
  <c r="AC547" i="2"/>
  <c r="AB547" i="2"/>
  <c r="AA547" i="2"/>
  <c r="AC546" i="2"/>
  <c r="AB546" i="2"/>
  <c r="AA546" i="2"/>
  <c r="AC545" i="2"/>
  <c r="AB545" i="2"/>
  <c r="AA545" i="2"/>
  <c r="AC544" i="2"/>
  <c r="AB544" i="2"/>
  <c r="AA544" i="2"/>
  <c r="AC518" i="2"/>
  <c r="AB518" i="2"/>
  <c r="AA518" i="2"/>
  <c r="AC517" i="2"/>
  <c r="AB517" i="2"/>
  <c r="AA517" i="2"/>
  <c r="AC516" i="2"/>
  <c r="AB516" i="2"/>
  <c r="AA516" i="2"/>
  <c r="AC515" i="2"/>
  <c r="AB515" i="2"/>
  <c r="AA515" i="2"/>
  <c r="AC514" i="2"/>
  <c r="AB514" i="2"/>
  <c r="AA514" i="2"/>
  <c r="AC482" i="2"/>
  <c r="AB482" i="2"/>
  <c r="AA482" i="2"/>
  <c r="AC481" i="2"/>
  <c r="AB481" i="2"/>
  <c r="AA481" i="2"/>
  <c r="AC480" i="2"/>
  <c r="AB480" i="2"/>
  <c r="AA480" i="2"/>
  <c r="AC479" i="2"/>
  <c r="AB479" i="2"/>
  <c r="AA479" i="2"/>
  <c r="AC478" i="2"/>
  <c r="AB478" i="2"/>
  <c r="AA478" i="2"/>
  <c r="AC437" i="2"/>
  <c r="AB437" i="2"/>
  <c r="AA437" i="2"/>
  <c r="AC436" i="2"/>
  <c r="AB436" i="2"/>
  <c r="AA436" i="2"/>
  <c r="AC435" i="2"/>
  <c r="AB435" i="2"/>
  <c r="AA435" i="2"/>
  <c r="AC434" i="2"/>
  <c r="AB434" i="2"/>
  <c r="AA434" i="2"/>
  <c r="AC433" i="2"/>
  <c r="AB433" i="2"/>
  <c r="AA433" i="2"/>
  <c r="AC411" i="2"/>
  <c r="AB411" i="2"/>
  <c r="AA411" i="2"/>
  <c r="AC410" i="2"/>
  <c r="AB410" i="2"/>
  <c r="AA410" i="2"/>
  <c r="AC409" i="2"/>
  <c r="AB409" i="2"/>
  <c r="AA409" i="2"/>
  <c r="AC408" i="2"/>
  <c r="AB408" i="2"/>
  <c r="AA408" i="2"/>
  <c r="AC407" i="2"/>
  <c r="AB407" i="2"/>
  <c r="AA407" i="2"/>
  <c r="AC356" i="2"/>
  <c r="AB356" i="2"/>
  <c r="AA356" i="2"/>
  <c r="AC355" i="2"/>
  <c r="AB355" i="2"/>
  <c r="AA355" i="2"/>
  <c r="AC354" i="2"/>
  <c r="AB354" i="2"/>
  <c r="AA354" i="2"/>
  <c r="AC353" i="2"/>
  <c r="AB353" i="2"/>
  <c r="AA353" i="2"/>
  <c r="AC352" i="2"/>
  <c r="AB352" i="2"/>
  <c r="AA352" i="2"/>
  <c r="AE396" i="3"/>
  <c r="AE395" i="3"/>
  <c r="AE394" i="3"/>
  <c r="AE393" i="3"/>
  <c r="AE392" i="3"/>
  <c r="AE391" i="3"/>
  <c r="AE390" i="3"/>
  <c r="AE389" i="3"/>
  <c r="AE388" i="3"/>
  <c r="AE387" i="3"/>
  <c r="AE386" i="3"/>
  <c r="AE385" i="3"/>
  <c r="AE384" i="3"/>
  <c r="AE383" i="3"/>
  <c r="AE382" i="3"/>
  <c r="AE381" i="3"/>
  <c r="AE380" i="3"/>
  <c r="AE379" i="3"/>
  <c r="AE378" i="3"/>
  <c r="AE377" i="3"/>
  <c r="AE376" i="3"/>
  <c r="AE375" i="3"/>
  <c r="AE374" i="3"/>
  <c r="AE373" i="3"/>
  <c r="AE372" i="3"/>
  <c r="AE371" i="3"/>
  <c r="AE370" i="3"/>
  <c r="AE369" i="3"/>
  <c r="AE368" i="3"/>
  <c r="AE367" i="3"/>
  <c r="AE366" i="3"/>
  <c r="AE365" i="3"/>
  <c r="AE364" i="3"/>
  <c r="AE363" i="3"/>
  <c r="AE362" i="3"/>
  <c r="AE361" i="3"/>
  <c r="AE360" i="3"/>
  <c r="AE359" i="3"/>
  <c r="AE358" i="3"/>
  <c r="AE357" i="3"/>
  <c r="AE356" i="3"/>
  <c r="AE355" i="3"/>
  <c r="AE354" i="3"/>
  <c r="AE353" i="3"/>
  <c r="AE352" i="3"/>
  <c r="AE351" i="3"/>
  <c r="AE350" i="3"/>
  <c r="AE349" i="3"/>
  <c r="AE348" i="3"/>
  <c r="AE347" i="3"/>
  <c r="AE346" i="3"/>
  <c r="AE345" i="3"/>
  <c r="AE344" i="3"/>
  <c r="AE343" i="3"/>
  <c r="AE342" i="3"/>
  <c r="AE341" i="3"/>
  <c r="AE340" i="3"/>
  <c r="AE339" i="3"/>
  <c r="AE338" i="3"/>
  <c r="AE337" i="3"/>
  <c r="AE336" i="3"/>
  <c r="AE335" i="3"/>
  <c r="AE334" i="3"/>
  <c r="AE333" i="3"/>
  <c r="AE332" i="3"/>
  <c r="AE331" i="3"/>
  <c r="AE330" i="3"/>
  <c r="AE329" i="3"/>
  <c r="AE328" i="3"/>
  <c r="AE327" i="3"/>
  <c r="AE326" i="3"/>
  <c r="AE325" i="3"/>
  <c r="AE324" i="3"/>
  <c r="AE323" i="3"/>
  <c r="AE322" i="3"/>
  <c r="AE321" i="3"/>
  <c r="AE320" i="3"/>
  <c r="AE319" i="3"/>
  <c r="AE318" i="3"/>
  <c r="AE317" i="3"/>
  <c r="AE316" i="3"/>
  <c r="AE315" i="3"/>
  <c r="AE314" i="3"/>
  <c r="AE313" i="3"/>
  <c r="AE312" i="3"/>
  <c r="AE311" i="3"/>
  <c r="AE310" i="3"/>
  <c r="AE309" i="3"/>
  <c r="AE308" i="3"/>
  <c r="AE307" i="3"/>
  <c r="AE306" i="3"/>
  <c r="AE305" i="3"/>
  <c r="AE304" i="3"/>
  <c r="AE303" i="3"/>
  <c r="AE302" i="3"/>
  <c r="AE301" i="3"/>
  <c r="AE300" i="3"/>
  <c r="AE299" i="3"/>
  <c r="AE298" i="3"/>
  <c r="AE297" i="3"/>
  <c r="AE296" i="3"/>
  <c r="AE295" i="3"/>
  <c r="AE294" i="3"/>
  <c r="AE293" i="3"/>
  <c r="AE292" i="3"/>
  <c r="AE291" i="3"/>
  <c r="AE290" i="3"/>
  <c r="AE289" i="3"/>
  <c r="AE288" i="3"/>
  <c r="AE287" i="3"/>
  <c r="AE286" i="3"/>
  <c r="AE285" i="3"/>
  <c r="AE284" i="3"/>
  <c r="AE283" i="3"/>
  <c r="AE282" i="3"/>
  <c r="AE281" i="3"/>
  <c r="AE280" i="3"/>
  <c r="AE279" i="3"/>
  <c r="AE278" i="3"/>
  <c r="AE277" i="3"/>
  <c r="AE276" i="3"/>
  <c r="AE275" i="3"/>
  <c r="AE274" i="3"/>
  <c r="AE273" i="3"/>
  <c r="AE272" i="3"/>
  <c r="AE271" i="3"/>
  <c r="AE270" i="3"/>
  <c r="AE269" i="3"/>
  <c r="AE268" i="3"/>
  <c r="AE267" i="3"/>
  <c r="AE266" i="3"/>
  <c r="AE265" i="3"/>
  <c r="AE264" i="3"/>
  <c r="AE263" i="3"/>
  <c r="AE262" i="3"/>
  <c r="AE261" i="3"/>
  <c r="AE260" i="3"/>
  <c r="AE259" i="3"/>
  <c r="AE258" i="3"/>
  <c r="AE257" i="3"/>
  <c r="AE256" i="3"/>
  <c r="AE255" i="3"/>
  <c r="AE254" i="3"/>
  <c r="AE253" i="3"/>
  <c r="AE252" i="3"/>
  <c r="AE251" i="3"/>
  <c r="AE250" i="3"/>
  <c r="AE249" i="3"/>
  <c r="AE248" i="3"/>
  <c r="AE247" i="3"/>
  <c r="AE246" i="3"/>
  <c r="AE245" i="3"/>
  <c r="AE244" i="3"/>
  <c r="AE243" i="3"/>
  <c r="AE242" i="3"/>
  <c r="AE241" i="3"/>
  <c r="AE240" i="3"/>
  <c r="AE239" i="3"/>
  <c r="AE238" i="3"/>
  <c r="AE237" i="3"/>
  <c r="AE236" i="3"/>
  <c r="AE235" i="3"/>
  <c r="AE234" i="3"/>
  <c r="AE233" i="3"/>
  <c r="AE232" i="3"/>
  <c r="AE231" i="3"/>
  <c r="AE230" i="3"/>
  <c r="AE229" i="3"/>
  <c r="AE228" i="3"/>
  <c r="AE227" i="3"/>
  <c r="AE226" i="3"/>
  <c r="AE225" i="3"/>
  <c r="AE224" i="3"/>
  <c r="AE223" i="3"/>
  <c r="AE222" i="3"/>
  <c r="AE221" i="3"/>
  <c r="AE220" i="3"/>
  <c r="AE219" i="3"/>
  <c r="AE218" i="3"/>
  <c r="AE217" i="3"/>
  <c r="AE216" i="3"/>
  <c r="AE215" i="3"/>
  <c r="AE214" i="3"/>
  <c r="AE213" i="3"/>
  <c r="AE212" i="3"/>
  <c r="AE211" i="3"/>
  <c r="AE210" i="3"/>
  <c r="AE209" i="3"/>
  <c r="AE208" i="3"/>
  <c r="AE207" i="3"/>
  <c r="AE206" i="3"/>
  <c r="AE205" i="3"/>
  <c r="AE204" i="3"/>
  <c r="AE203" i="3"/>
  <c r="AE202" i="3"/>
  <c r="AE201" i="3"/>
  <c r="AE200" i="3"/>
  <c r="AE199" i="3"/>
  <c r="AE198" i="3"/>
  <c r="AE197" i="3"/>
  <c r="AE196" i="3"/>
  <c r="AE195" i="3"/>
  <c r="AE194" i="3"/>
  <c r="AE193" i="3"/>
  <c r="AE192" i="3"/>
  <c r="AE191" i="3"/>
  <c r="AE190" i="3"/>
  <c r="AE189" i="3"/>
  <c r="AE188" i="3"/>
  <c r="AE187" i="3"/>
  <c r="AE186" i="3"/>
  <c r="AE185" i="3"/>
  <c r="AE184" i="3"/>
  <c r="AE183" i="3"/>
  <c r="AE182" i="3"/>
  <c r="AE181" i="3"/>
  <c r="AE180" i="3"/>
  <c r="AE179" i="3"/>
  <c r="AE178" i="3"/>
  <c r="AE177" i="3"/>
  <c r="AE176" i="3"/>
  <c r="AE175" i="3"/>
  <c r="AE174" i="3"/>
  <c r="AE173" i="3"/>
  <c r="AE172" i="3"/>
  <c r="AE171" i="3"/>
  <c r="AE170" i="3"/>
  <c r="AE169" i="3"/>
  <c r="AE168" i="3"/>
  <c r="AE167" i="3"/>
  <c r="AE166" i="3"/>
  <c r="AE165" i="3"/>
  <c r="AE164" i="3"/>
  <c r="AE163" i="3"/>
  <c r="AE162" i="3"/>
  <c r="AE161" i="3"/>
  <c r="AE160" i="3"/>
  <c r="AE159" i="3"/>
  <c r="AE158" i="3"/>
  <c r="AE157" i="3"/>
  <c r="AE156" i="3"/>
  <c r="AE155" i="3"/>
  <c r="AE154" i="3"/>
  <c r="AE153" i="3"/>
  <c r="AE152" i="3"/>
  <c r="AE151" i="3"/>
  <c r="AE150" i="3"/>
  <c r="AE149" i="3"/>
  <c r="AE148" i="3"/>
  <c r="AE147" i="3"/>
  <c r="AE146" i="3"/>
  <c r="AE145" i="3"/>
  <c r="AE144" i="3"/>
  <c r="AE143" i="3"/>
  <c r="AE142" i="3"/>
  <c r="AE141" i="3"/>
  <c r="AE140" i="3"/>
  <c r="AE139" i="3"/>
  <c r="AE138" i="3"/>
  <c r="AE137" i="3"/>
  <c r="AE136" i="3"/>
  <c r="AE135" i="3"/>
  <c r="AE134" i="3"/>
  <c r="AE133" i="3"/>
  <c r="AE132" i="3"/>
  <c r="AE131" i="3"/>
  <c r="AE130" i="3"/>
  <c r="AE129" i="3"/>
  <c r="AE128" i="3"/>
  <c r="AE127" i="3"/>
  <c r="AE126" i="3"/>
  <c r="AE125" i="3"/>
  <c r="AE124" i="3"/>
  <c r="AE123" i="3"/>
  <c r="AE122" i="3"/>
  <c r="AE121" i="3"/>
  <c r="AE120" i="3"/>
  <c r="AE119" i="3"/>
  <c r="AE118" i="3"/>
  <c r="AE117" i="3"/>
  <c r="AE116" i="3"/>
  <c r="AE115" i="3"/>
  <c r="AE114" i="3"/>
  <c r="AE113" i="3"/>
  <c r="AE112" i="3"/>
  <c r="AE111" i="3"/>
  <c r="AE110" i="3"/>
  <c r="AE109" i="3"/>
  <c r="AE108" i="3"/>
  <c r="AE107" i="3"/>
  <c r="AE106" i="3"/>
  <c r="AE105" i="3"/>
  <c r="AE104" i="3"/>
  <c r="AE103" i="3"/>
  <c r="AE102" i="3"/>
  <c r="AE101" i="3"/>
  <c r="AE10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D396" i="3"/>
  <c r="AD395" i="3"/>
  <c r="AD394" i="3"/>
  <c r="AD390" i="3"/>
  <c r="AD389" i="3"/>
  <c r="AD388" i="3"/>
  <c r="AD387" i="3"/>
  <c r="AD378" i="3"/>
  <c r="AD377" i="3"/>
  <c r="AD376" i="3"/>
  <c r="AD372" i="3"/>
  <c r="AD371" i="3"/>
  <c r="AD370" i="3"/>
  <c r="AD369" i="3"/>
  <c r="AD364" i="3"/>
  <c r="AD363" i="3"/>
  <c r="AD362" i="3"/>
  <c r="AD361" i="3"/>
  <c r="AD356" i="3"/>
  <c r="AD355" i="3"/>
  <c r="AD354" i="3"/>
  <c r="AD353" i="3"/>
  <c r="AD348" i="3"/>
  <c r="AD347" i="3"/>
  <c r="AD346" i="3"/>
  <c r="AD345" i="3"/>
  <c r="AD340" i="3"/>
  <c r="AD339" i="3"/>
  <c r="AD338" i="3"/>
  <c r="AD337" i="3"/>
  <c r="AD332" i="3"/>
  <c r="AD331" i="3"/>
  <c r="AD330" i="3"/>
  <c r="AD329" i="3"/>
  <c r="AD324" i="3"/>
  <c r="AD323" i="3"/>
  <c r="AD322" i="3"/>
  <c r="AD321" i="3"/>
  <c r="AD316" i="3"/>
  <c r="AD315" i="3"/>
  <c r="AD314" i="3"/>
  <c r="AD313" i="3"/>
  <c r="AD308" i="3"/>
  <c r="AD307" i="3"/>
  <c r="AD306" i="3"/>
  <c r="AD305" i="3"/>
  <c r="AD300" i="3"/>
  <c r="AD299" i="3"/>
  <c r="AD298" i="3"/>
  <c r="AD297" i="3"/>
  <c r="AD289" i="3"/>
  <c r="AD288" i="3"/>
  <c r="AD287" i="3"/>
  <c r="AD286" i="3"/>
  <c r="AD257" i="3"/>
  <c r="AD256" i="3"/>
  <c r="AD255" i="3"/>
  <c r="AD254" i="3"/>
  <c r="AD253" i="3"/>
  <c r="AD166" i="3"/>
  <c r="AD165" i="3"/>
  <c r="AD164" i="3"/>
  <c r="AD163" i="3"/>
  <c r="AD6" i="3" s="1"/>
  <c r="AD162" i="3"/>
  <c r="AD156" i="3"/>
  <c r="AD155" i="3"/>
  <c r="AD154" i="3"/>
  <c r="AD153" i="3"/>
  <c r="AD152" i="3"/>
  <c r="AD58" i="3"/>
  <c r="AD57" i="3"/>
  <c r="AD7" i="3" s="1"/>
  <c r="AD56" i="3"/>
  <c r="AD55" i="3"/>
  <c r="AD23" i="3"/>
  <c r="AD22" i="3"/>
  <c r="AD8" i="3" s="1"/>
  <c r="AD21" i="3"/>
  <c r="AD20" i="3"/>
  <c r="AD19" i="3"/>
  <c r="AD9" i="3"/>
  <c r="AD5" i="3"/>
  <c r="AE987" i="2" l="1"/>
  <c r="AE991" i="2"/>
  <c r="AE571" i="2"/>
  <c r="AE587" i="2"/>
  <c r="AE910" i="2"/>
  <c r="AE968" i="2"/>
  <c r="AE988" i="2"/>
  <c r="AE990" i="2"/>
  <c r="AE1013" i="2"/>
  <c r="AE1015" i="2"/>
  <c r="AE1038" i="2"/>
  <c r="AE892" i="2"/>
  <c r="AE967" i="2"/>
  <c r="AE908" i="2"/>
  <c r="AE959" i="2"/>
  <c r="AE961" i="2"/>
  <c r="AE798" i="2"/>
  <c r="AE800" i="2"/>
  <c r="AE802" i="2"/>
  <c r="AE824" i="2"/>
  <c r="AE826" i="2"/>
  <c r="AE889" i="2"/>
  <c r="AE893" i="2"/>
  <c r="AE558" i="2"/>
  <c r="AE556" i="2"/>
  <c r="AE560" i="2"/>
  <c r="AE353" i="2"/>
  <c r="AE354" i="2"/>
  <c r="AE355" i="2"/>
  <c r="AE409" i="2"/>
  <c r="AE411" i="2"/>
  <c r="AE515" i="2"/>
  <c r="AE516" i="2"/>
  <c r="AE517" i="2"/>
  <c r="AE544" i="2"/>
  <c r="AE545" i="2"/>
  <c r="AE548" i="2"/>
  <c r="AE559" i="2"/>
  <c r="AE568" i="2"/>
  <c r="AE570" i="2"/>
  <c r="AE586" i="2"/>
  <c r="AE622" i="2"/>
  <c r="AE623" i="2"/>
  <c r="AE762" i="2"/>
  <c r="AE763" i="2"/>
  <c r="AE799" i="2"/>
  <c r="AE823" i="2"/>
  <c r="AE827" i="2"/>
  <c r="AE909" i="2"/>
  <c r="AE960" i="2"/>
  <c r="AE989" i="2"/>
  <c r="AE1016" i="2"/>
  <c r="AE1012" i="2"/>
  <c r="AE356" i="2"/>
  <c r="AE479" i="2"/>
  <c r="AE514" i="2"/>
  <c r="AE518" i="2"/>
  <c r="AE547" i="2"/>
  <c r="AE585" i="2"/>
  <c r="AE621" i="2"/>
  <c r="AE1040" i="2"/>
  <c r="AE352" i="2"/>
  <c r="AE410" i="2"/>
  <c r="AE435" i="2"/>
  <c r="AE569" i="2"/>
  <c r="AE761" i="2"/>
  <c r="AE891" i="2"/>
  <c r="AE966" i="2"/>
  <c r="AE546" i="2"/>
  <c r="AE557" i="2"/>
  <c r="AE583" i="2"/>
  <c r="AE620" i="2"/>
  <c r="AE624" i="2"/>
  <c r="AE765" i="2"/>
  <c r="AE801" i="2"/>
  <c r="AE825" i="2"/>
  <c r="AE890" i="2"/>
  <c r="AE907" i="2"/>
  <c r="AE958" i="2"/>
  <c r="AE962" i="2"/>
  <c r="AE1014" i="2"/>
  <c r="AE1039" i="2"/>
  <c r="AE478" i="2"/>
  <c r="AB6" i="2"/>
  <c r="AE482" i="2"/>
  <c r="AA764" i="2"/>
  <c r="AE764" i="2" s="1"/>
  <c r="AE408" i="2"/>
  <c r="AB5" i="2"/>
  <c r="AC6" i="2"/>
  <c r="AA7" i="2"/>
  <c r="AE433" i="2"/>
  <c r="AC7" i="2"/>
  <c r="AE437" i="2"/>
  <c r="AE481" i="2"/>
  <c r="AA6" i="2"/>
  <c r="AB7" i="2"/>
  <c r="AC8" i="2"/>
  <c r="AE480" i="2"/>
  <c r="AA5" i="2"/>
  <c r="AE407" i="2"/>
  <c r="AD7" i="2"/>
  <c r="AE434" i="2"/>
  <c r="AE436" i="2"/>
  <c r="AC5" i="2"/>
  <c r="AD6" i="2"/>
  <c r="AD5" i="2"/>
  <c r="AD8" i="2"/>
  <c r="O5" i="17"/>
  <c r="P5" i="17" s="1"/>
  <c r="AE5" i="18"/>
  <c r="AE6" i="18"/>
  <c r="AE7" i="18"/>
  <c r="AE6" i="16"/>
  <c r="AE9" i="16"/>
  <c r="AE5" i="16"/>
  <c r="AE340" i="16"/>
  <c r="AE344" i="16"/>
  <c r="AE8" i="16"/>
  <c r="AE7" i="16"/>
  <c r="AB8" i="2"/>
  <c r="AE7" i="2" l="1"/>
  <c r="AE6" i="2"/>
  <c r="AA8" i="2"/>
  <c r="AE8" i="2" s="1"/>
  <c r="AE5" i="2"/>
  <c r="AC396" i="3"/>
  <c r="AB396" i="3"/>
  <c r="AA396" i="3"/>
  <c r="AC395" i="3"/>
  <c r="AB395" i="3"/>
  <c r="AA395" i="3"/>
  <c r="AC394" i="3"/>
  <c r="AB394" i="3"/>
  <c r="AA394" i="3"/>
  <c r="AC390" i="3"/>
  <c r="AB390" i="3"/>
  <c r="AA390" i="3"/>
  <c r="AC389" i="3"/>
  <c r="AB389" i="3"/>
  <c r="AA389" i="3"/>
  <c r="AC388" i="3"/>
  <c r="AB388" i="3"/>
  <c r="AA388" i="3"/>
  <c r="AC387" i="3"/>
  <c r="AB387" i="3"/>
  <c r="AA387" i="3"/>
  <c r="AC378" i="3"/>
  <c r="AB378" i="3"/>
  <c r="AA378" i="3"/>
  <c r="AC377" i="3"/>
  <c r="AB377" i="3"/>
  <c r="AA377" i="3"/>
  <c r="AC376" i="3"/>
  <c r="AB376" i="3"/>
  <c r="AA376" i="3"/>
  <c r="AC372" i="3"/>
  <c r="AB372" i="3"/>
  <c r="AA372" i="3"/>
  <c r="AC371" i="3"/>
  <c r="AB371" i="3"/>
  <c r="AA371" i="3"/>
  <c r="AC370" i="3"/>
  <c r="AB370" i="3"/>
  <c r="AA370" i="3"/>
  <c r="AC369" i="3"/>
  <c r="AB369" i="3"/>
  <c r="AA369" i="3"/>
  <c r="AC364" i="3"/>
  <c r="AB364" i="3"/>
  <c r="AA364" i="3"/>
  <c r="AC363" i="3"/>
  <c r="AB363" i="3"/>
  <c r="AA363" i="3"/>
  <c r="AC362" i="3"/>
  <c r="AB362" i="3"/>
  <c r="AA362" i="3"/>
  <c r="AC361" i="3"/>
  <c r="AB361" i="3"/>
  <c r="AA361" i="3"/>
  <c r="AC356" i="3"/>
  <c r="AB356" i="3"/>
  <c r="AA356" i="3"/>
  <c r="AC355" i="3"/>
  <c r="AB355" i="3"/>
  <c r="AA355" i="3"/>
  <c r="AC354" i="3"/>
  <c r="AB354" i="3"/>
  <c r="AA354" i="3"/>
  <c r="AC353" i="3"/>
  <c r="AB353" i="3"/>
  <c r="AA353" i="3"/>
  <c r="AC348" i="3"/>
  <c r="AB348" i="3"/>
  <c r="AA348" i="3"/>
  <c r="AC347" i="3"/>
  <c r="AB347" i="3"/>
  <c r="AA347" i="3"/>
  <c r="AC346" i="3"/>
  <c r="AB346" i="3"/>
  <c r="AA346" i="3"/>
  <c r="AC345" i="3"/>
  <c r="AB345" i="3"/>
  <c r="AA345" i="3"/>
  <c r="AC340" i="3"/>
  <c r="AB340" i="3"/>
  <c r="AA340" i="3"/>
  <c r="AC339" i="3"/>
  <c r="AB339" i="3"/>
  <c r="AA339" i="3"/>
  <c r="AC338" i="3"/>
  <c r="AB338" i="3"/>
  <c r="AA338" i="3"/>
  <c r="AC337" i="3"/>
  <c r="AB337" i="3"/>
  <c r="AA337" i="3"/>
  <c r="AC332" i="3"/>
  <c r="AB332" i="3"/>
  <c r="AA332" i="3"/>
  <c r="AC331" i="3"/>
  <c r="AB331" i="3"/>
  <c r="AA331" i="3"/>
  <c r="AC330" i="3"/>
  <c r="AB330" i="3"/>
  <c r="AA330" i="3"/>
  <c r="AC329" i="3"/>
  <c r="AB329" i="3"/>
  <c r="AA329" i="3"/>
  <c r="AC324" i="3"/>
  <c r="AB324" i="3"/>
  <c r="AA324" i="3"/>
  <c r="AC323" i="3"/>
  <c r="AB323" i="3"/>
  <c r="AA323" i="3"/>
  <c r="AC322" i="3"/>
  <c r="AB322" i="3"/>
  <c r="AA322" i="3"/>
  <c r="AC321" i="3"/>
  <c r="AB321" i="3"/>
  <c r="AA321" i="3"/>
  <c r="AC316" i="3"/>
  <c r="AB316" i="3"/>
  <c r="AA316" i="3"/>
  <c r="AC315" i="3"/>
  <c r="AB315" i="3"/>
  <c r="AA315" i="3"/>
  <c r="AC314" i="3"/>
  <c r="AB314" i="3"/>
  <c r="AA314" i="3"/>
  <c r="AC313" i="3"/>
  <c r="AB313" i="3"/>
  <c r="AA313" i="3"/>
  <c r="AC308" i="3"/>
  <c r="AB308" i="3"/>
  <c r="AA308" i="3"/>
  <c r="AC307" i="3"/>
  <c r="AB307" i="3"/>
  <c r="AA307" i="3"/>
  <c r="AC306" i="3"/>
  <c r="AB306" i="3"/>
  <c r="AA306" i="3"/>
  <c r="AC305" i="3"/>
  <c r="AB305" i="3"/>
  <c r="AA305" i="3"/>
  <c r="AC300" i="3"/>
  <c r="AB300" i="3"/>
  <c r="AA300" i="3"/>
  <c r="AC299" i="3"/>
  <c r="AB299" i="3"/>
  <c r="AA299" i="3"/>
  <c r="AC298" i="3"/>
  <c r="AB298" i="3"/>
  <c r="AA298" i="3"/>
  <c r="AC297" i="3"/>
  <c r="AB297" i="3"/>
  <c r="AA297" i="3"/>
  <c r="AC289" i="3"/>
  <c r="AB289" i="3"/>
  <c r="AA289" i="3"/>
  <c r="AC288" i="3"/>
  <c r="AB288" i="3"/>
  <c r="AA288" i="3"/>
  <c r="AC287" i="3"/>
  <c r="AB287" i="3"/>
  <c r="AA287" i="3"/>
  <c r="AC286" i="3"/>
  <c r="AB286" i="3"/>
  <c r="AA286" i="3"/>
  <c r="AC257" i="3"/>
  <c r="AB257" i="3"/>
  <c r="AA257" i="3"/>
  <c r="AC256" i="3"/>
  <c r="AB256" i="3"/>
  <c r="AA256" i="3"/>
  <c r="AC255" i="3"/>
  <c r="AB255" i="3"/>
  <c r="AA255" i="3"/>
  <c r="AC254" i="3"/>
  <c r="AB254" i="3"/>
  <c r="AA254" i="3"/>
  <c r="AC253" i="3"/>
  <c r="AB253" i="3"/>
  <c r="AA253" i="3"/>
  <c r="AC166" i="3"/>
  <c r="AC9" i="3" s="1"/>
  <c r="AB166" i="3"/>
  <c r="AA166" i="3"/>
  <c r="AC165" i="3"/>
  <c r="AC8" i="3" s="1"/>
  <c r="AB165" i="3"/>
  <c r="AA165" i="3"/>
  <c r="AC164" i="3"/>
  <c r="AB164" i="3"/>
  <c r="AB7" i="3" s="1"/>
  <c r="AA164" i="3"/>
  <c r="AC163" i="3"/>
  <c r="AB163" i="3"/>
  <c r="AA163" i="3"/>
  <c r="AA6" i="3" s="1"/>
  <c r="AC162" i="3"/>
  <c r="AB162" i="3"/>
  <c r="AA162" i="3"/>
  <c r="AC156" i="3"/>
  <c r="AB156" i="3"/>
  <c r="AA156" i="3"/>
  <c r="AC155" i="3"/>
  <c r="AB155" i="3"/>
  <c r="AA155" i="3"/>
  <c r="AC154" i="3"/>
  <c r="AB154" i="3"/>
  <c r="AA154" i="3"/>
  <c r="AC153" i="3"/>
  <c r="AB153" i="3"/>
  <c r="AA153" i="3"/>
  <c r="AC152" i="3"/>
  <c r="AB152" i="3"/>
  <c r="AA152" i="3"/>
  <c r="AC58" i="3"/>
  <c r="AB58" i="3"/>
  <c r="AB9" i="3" s="1"/>
  <c r="AA58" i="3"/>
  <c r="AC57" i="3"/>
  <c r="AB57" i="3"/>
  <c r="AA57" i="3"/>
  <c r="AC56" i="3"/>
  <c r="AB56" i="3"/>
  <c r="AA56" i="3"/>
  <c r="AC55" i="3"/>
  <c r="AB55" i="3"/>
  <c r="AA55" i="3"/>
  <c r="AC23" i="3"/>
  <c r="AB23" i="3"/>
  <c r="AA23" i="3"/>
  <c r="AC22" i="3"/>
  <c r="AB22" i="3"/>
  <c r="AB8" i="3" s="1"/>
  <c r="AA22" i="3"/>
  <c r="AA8" i="3" s="1"/>
  <c r="AC21" i="3"/>
  <c r="AB21" i="3"/>
  <c r="AA21" i="3"/>
  <c r="AA7" i="3" s="1"/>
  <c r="AC20" i="3"/>
  <c r="AC6" i="3" s="1"/>
  <c r="AB20" i="3"/>
  <c r="AA20" i="3"/>
  <c r="AC19" i="3"/>
  <c r="AC5" i="3" s="1"/>
  <c r="AB19" i="3"/>
  <c r="AB5" i="3" s="1"/>
  <c r="AA19" i="3"/>
  <c r="AA9" i="3"/>
  <c r="AC7" i="3"/>
  <c r="AB6" i="3"/>
  <c r="AA5" i="3"/>
  <c r="K274" i="3" l="1"/>
  <c r="P274" i="3"/>
  <c r="U274" i="3"/>
  <c r="Z274" i="3"/>
  <c r="X21" i="4" l="1"/>
  <c r="X58" i="4" l="1"/>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0" i="4"/>
  <c r="X19" i="4"/>
  <c r="X18" i="4"/>
  <c r="X17" i="4"/>
  <c r="X16" i="4"/>
  <c r="X15" i="4"/>
  <c r="X14" i="4"/>
  <c r="X13" i="4"/>
  <c r="X12" i="4"/>
  <c r="X11" i="4"/>
  <c r="X10" i="4"/>
  <c r="X9" i="4"/>
  <c r="X8" i="4"/>
  <c r="X7" i="4"/>
  <c r="X6" i="4"/>
  <c r="M13" i="17"/>
  <c r="M12" i="17"/>
  <c r="M6" i="17" s="1"/>
  <c r="M11" i="17"/>
  <c r="M5" i="17" s="1"/>
  <c r="M7" i="17"/>
  <c r="Z45" i="18"/>
  <c r="Z44" i="18"/>
  <c r="Z43" i="18"/>
  <c r="Z41" i="18"/>
  <c r="Z40" i="18"/>
  <c r="Z39" i="18"/>
  <c r="Z37" i="18"/>
  <c r="Z36" i="18"/>
  <c r="Z35" i="18"/>
  <c r="Z33" i="18"/>
  <c r="Z32" i="18"/>
  <c r="Z31" i="18"/>
  <c r="Z29" i="18"/>
  <c r="Z28" i="18"/>
  <c r="Z27" i="18"/>
  <c r="Z25" i="18"/>
  <c r="Z24" i="18"/>
  <c r="Z23" i="18"/>
  <c r="Z21" i="18"/>
  <c r="Z20" i="18"/>
  <c r="Z19" i="18"/>
  <c r="Z17" i="18"/>
  <c r="Z16" i="18"/>
  <c r="Z15" i="18"/>
  <c r="Z11" i="18"/>
  <c r="Z10" i="18"/>
  <c r="Z9" i="18"/>
  <c r="Y48" i="18"/>
  <c r="X48" i="18"/>
  <c r="W48" i="18"/>
  <c r="V48" i="18"/>
  <c r="Z48" i="18" s="1"/>
  <c r="Y47" i="18"/>
  <c r="X47" i="18"/>
  <c r="W47" i="18"/>
  <c r="V47" i="18"/>
  <c r="Z47" i="18" s="1"/>
  <c r="Y46" i="18"/>
  <c r="X46" i="18"/>
  <c r="W46" i="18"/>
  <c r="V46" i="18"/>
  <c r="Z46" i="18" s="1"/>
  <c r="Y14" i="18"/>
  <c r="X14" i="18"/>
  <c r="W14" i="18"/>
  <c r="V14" i="18"/>
  <c r="Z14" i="18" s="1"/>
  <c r="Y13" i="18"/>
  <c r="X13" i="18"/>
  <c r="W13" i="18"/>
  <c r="V13" i="18"/>
  <c r="Z13" i="18" s="1"/>
  <c r="Y12" i="18"/>
  <c r="X12" i="18"/>
  <c r="W12" i="18"/>
  <c r="V12" i="18"/>
  <c r="Z12" i="18" s="1"/>
  <c r="Z420" i="16"/>
  <c r="Z419" i="16"/>
  <c r="Z418" i="16"/>
  <c r="Z417" i="16"/>
  <c r="Z416" i="16"/>
  <c r="Z415" i="16"/>
  <c r="Z414" i="16"/>
  <c r="Z413" i="16"/>
  <c r="Z412" i="16"/>
  <c r="Z411" i="16"/>
  <c r="Z410" i="16"/>
  <c r="Z409" i="16"/>
  <c r="Z408" i="16"/>
  <c r="Z407" i="16"/>
  <c r="Z406" i="16"/>
  <c r="Z405" i="16"/>
  <c r="Z404" i="16"/>
  <c r="Z403" i="16"/>
  <c r="Z402" i="16"/>
  <c r="Z401" i="16"/>
  <c r="Z400" i="16"/>
  <c r="Z399" i="16"/>
  <c r="Z398" i="16"/>
  <c r="Z397" i="16"/>
  <c r="Z396" i="16"/>
  <c r="Z395" i="16"/>
  <c r="Z394" i="16"/>
  <c r="Z393" i="16"/>
  <c r="Z392" i="16"/>
  <c r="Z391" i="16"/>
  <c r="Z390" i="16"/>
  <c r="Z389" i="16"/>
  <c r="Z388" i="16"/>
  <c r="Z387" i="16"/>
  <c r="Z386" i="16"/>
  <c r="Z385" i="16"/>
  <c r="Z384" i="16"/>
  <c r="Z383" i="16"/>
  <c r="Z382" i="16"/>
  <c r="Z381" i="16"/>
  <c r="Z380" i="16"/>
  <c r="Z379" i="16"/>
  <c r="Z378" i="16"/>
  <c r="Z377" i="16"/>
  <c r="Z376" i="16"/>
  <c r="Z375" i="16"/>
  <c r="Z374" i="16"/>
  <c r="Z373" i="16"/>
  <c r="Z372" i="16"/>
  <c r="Z371" i="16"/>
  <c r="Z370" i="16"/>
  <c r="Z369" i="16"/>
  <c r="Z368" i="16"/>
  <c r="Z367" i="16"/>
  <c r="Z366" i="16"/>
  <c r="Z365" i="16"/>
  <c r="Z364" i="16"/>
  <c r="Z363" i="16"/>
  <c r="Z362" i="16"/>
  <c r="Z361" i="16"/>
  <c r="Z360" i="16"/>
  <c r="Z359" i="16"/>
  <c r="Z358" i="16"/>
  <c r="Z357" i="16"/>
  <c r="Z356" i="16"/>
  <c r="Z355" i="16"/>
  <c r="Z354" i="16"/>
  <c r="Z353" i="16"/>
  <c r="Z352" i="16"/>
  <c r="Z351" i="16"/>
  <c r="Z350" i="16"/>
  <c r="Z349" i="16"/>
  <c r="Z348" i="16"/>
  <c r="Z347" i="16"/>
  <c r="Z346" i="16"/>
  <c r="Z345" i="16"/>
  <c r="Z344" i="16"/>
  <c r="Z343" i="16"/>
  <c r="Z342" i="16"/>
  <c r="Z341" i="16"/>
  <c r="Z340" i="16"/>
  <c r="Z339" i="16"/>
  <c r="Z338" i="16"/>
  <c r="Z337" i="16"/>
  <c r="Z336" i="16"/>
  <c r="Z335" i="16"/>
  <c r="Z334" i="16"/>
  <c r="Z333" i="16"/>
  <c r="Z332" i="16"/>
  <c r="Z331" i="16"/>
  <c r="Z330" i="16"/>
  <c r="Z329" i="16"/>
  <c r="Z328" i="16"/>
  <c r="Z327" i="16"/>
  <c r="Z326" i="16"/>
  <c r="Z325" i="16"/>
  <c r="Z324" i="16"/>
  <c r="Z323" i="16"/>
  <c r="Z322" i="16"/>
  <c r="Z321" i="16"/>
  <c r="Z320" i="16"/>
  <c r="Z319" i="16"/>
  <c r="Z318" i="16"/>
  <c r="Z317" i="16"/>
  <c r="Z316" i="16"/>
  <c r="Z315" i="16"/>
  <c r="Z314" i="16"/>
  <c r="Z313" i="16"/>
  <c r="Z312" i="16"/>
  <c r="Z311" i="16"/>
  <c r="Z310" i="16"/>
  <c r="Z309" i="16"/>
  <c r="Z308" i="16"/>
  <c r="Z307" i="16"/>
  <c r="Z306" i="16"/>
  <c r="Z305" i="16"/>
  <c r="Z304" i="16"/>
  <c r="Z303" i="16"/>
  <c r="Z302" i="16"/>
  <c r="Z301" i="16"/>
  <c r="Z300" i="16"/>
  <c r="Z299" i="16"/>
  <c r="Z298" i="16"/>
  <c r="Z297" i="16"/>
  <c r="Z296" i="16"/>
  <c r="Z295" i="16"/>
  <c r="Z294" i="16"/>
  <c r="Z293" i="16"/>
  <c r="Z292" i="16"/>
  <c r="Z291" i="16"/>
  <c r="Z290" i="16"/>
  <c r="Z289" i="16"/>
  <c r="Z288" i="16"/>
  <c r="Z287" i="16"/>
  <c r="Z286" i="16"/>
  <c r="Z285" i="16"/>
  <c r="Z284" i="16"/>
  <c r="Z283" i="16"/>
  <c r="Z282" i="16"/>
  <c r="Z281" i="16"/>
  <c r="Z280" i="16"/>
  <c r="Z279" i="16"/>
  <c r="Z278" i="16"/>
  <c r="Z277" i="16"/>
  <c r="Z276" i="16"/>
  <c r="Z275" i="16"/>
  <c r="Z274" i="16"/>
  <c r="Z273" i="16"/>
  <c r="Z272" i="16"/>
  <c r="Z271" i="16"/>
  <c r="Z270" i="16"/>
  <c r="Z269" i="16"/>
  <c r="Z268" i="16"/>
  <c r="Z267" i="16"/>
  <c r="Z266" i="16"/>
  <c r="Z265" i="16"/>
  <c r="Z264" i="16"/>
  <c r="Z263" i="16"/>
  <c r="Z262" i="16"/>
  <c r="Z261" i="16"/>
  <c r="Z260" i="16"/>
  <c r="Z259" i="16"/>
  <c r="Z258" i="16"/>
  <c r="Z257" i="16"/>
  <c r="Z256" i="16"/>
  <c r="Z255" i="16"/>
  <c r="Z254" i="16"/>
  <c r="Z253" i="16"/>
  <c r="Z252" i="16"/>
  <c r="Z251" i="16"/>
  <c r="Z250" i="16"/>
  <c r="Z249" i="16"/>
  <c r="Z248" i="16"/>
  <c r="Z247" i="16"/>
  <c r="Z246" i="16"/>
  <c r="Z245" i="16"/>
  <c r="Z244" i="16"/>
  <c r="Z243" i="16"/>
  <c r="Z242" i="16"/>
  <c r="Z241" i="16"/>
  <c r="Z240" i="16"/>
  <c r="Z239" i="16"/>
  <c r="Z238" i="16"/>
  <c r="Z237" i="16"/>
  <c r="Z236" i="16"/>
  <c r="Z235" i="16"/>
  <c r="Z234" i="16"/>
  <c r="Z233" i="16"/>
  <c r="Z232" i="16"/>
  <c r="Z231" i="16"/>
  <c r="Z230" i="16"/>
  <c r="Z229" i="16"/>
  <c r="Z228" i="16"/>
  <c r="Z227" i="16"/>
  <c r="Z226" i="16"/>
  <c r="Z225" i="16"/>
  <c r="Z224" i="16"/>
  <c r="Z223" i="16"/>
  <c r="Z222" i="16"/>
  <c r="Z221" i="16"/>
  <c r="Z220" i="16"/>
  <c r="Z219" i="16"/>
  <c r="Z218" i="16"/>
  <c r="Z217" i="16"/>
  <c r="Z216" i="16"/>
  <c r="Z215" i="16"/>
  <c r="Z214" i="16"/>
  <c r="Z213" i="16"/>
  <c r="Z212" i="16"/>
  <c r="Z211" i="16"/>
  <c r="Z210" i="16"/>
  <c r="Z209" i="16"/>
  <c r="Z208" i="16"/>
  <c r="Z207" i="16"/>
  <c r="Z206" i="16"/>
  <c r="Z205" i="16"/>
  <c r="Z204" i="16"/>
  <c r="Z203" i="16"/>
  <c r="Z202" i="16"/>
  <c r="Z201" i="16"/>
  <c r="Z200" i="16"/>
  <c r="Z199" i="16"/>
  <c r="Z198" i="16"/>
  <c r="Z197" i="16"/>
  <c r="Z196" i="16"/>
  <c r="Z195" i="16"/>
  <c r="Z194" i="16"/>
  <c r="Z193" i="16"/>
  <c r="Z192" i="16"/>
  <c r="Z191" i="16"/>
  <c r="Z190" i="16"/>
  <c r="Z189" i="16"/>
  <c r="Z188" i="16"/>
  <c r="Z187" i="16"/>
  <c r="Z186" i="16"/>
  <c r="Z185" i="16"/>
  <c r="Z184" i="16"/>
  <c r="Z183" i="16"/>
  <c r="Z182" i="16"/>
  <c r="Z181" i="16"/>
  <c r="Z180" i="16"/>
  <c r="Z179" i="16"/>
  <c r="Z178" i="16"/>
  <c r="Z177" i="16"/>
  <c r="Z176" i="16"/>
  <c r="Z175" i="16"/>
  <c r="Z174" i="16"/>
  <c r="Z173" i="16"/>
  <c r="Z172" i="16"/>
  <c r="Z171" i="16"/>
  <c r="Z170" i="16"/>
  <c r="Z169" i="16"/>
  <c r="Z167" i="16"/>
  <c r="Z166" i="16"/>
  <c r="Z165" i="16"/>
  <c r="Z163" i="16"/>
  <c r="Z162" i="16"/>
  <c r="Z161" i="16"/>
  <c r="Z159" i="16"/>
  <c r="Z158" i="16"/>
  <c r="Z157" i="16"/>
  <c r="Z155" i="16"/>
  <c r="Z154" i="16"/>
  <c r="Z153" i="16"/>
  <c r="Z151" i="16"/>
  <c r="Z150" i="16"/>
  <c r="Z149" i="16"/>
  <c r="Z147" i="16"/>
  <c r="Z146" i="16"/>
  <c r="Z145" i="16"/>
  <c r="Z143" i="16"/>
  <c r="Z142" i="16"/>
  <c r="Z141" i="16"/>
  <c r="Z140" i="16"/>
  <c r="Z139" i="16"/>
  <c r="Z138" i="16"/>
  <c r="Z137" i="16"/>
  <c r="Z136" i="16"/>
  <c r="Z135" i="16"/>
  <c r="Z134" i="16"/>
  <c r="Z133" i="16"/>
  <c r="Z132" i="16"/>
  <c r="Z131" i="16"/>
  <c r="Z130" i="16"/>
  <c r="Z129" i="16"/>
  <c r="Z128" i="16"/>
  <c r="Z127" i="16"/>
  <c r="Z126" i="16"/>
  <c r="Z125" i="16"/>
  <c r="Z124" i="16"/>
  <c r="Z123" i="16"/>
  <c r="Z122" i="16"/>
  <c r="Z121" i="16"/>
  <c r="Z120" i="16"/>
  <c r="Z119" i="16"/>
  <c r="Z118" i="16"/>
  <c r="Z117" i="16"/>
  <c r="Z116" i="16"/>
  <c r="Z115" i="16"/>
  <c r="Z114" i="16"/>
  <c r="Z112" i="16"/>
  <c r="Z111" i="16"/>
  <c r="Z110" i="16"/>
  <c r="Z109" i="16"/>
  <c r="Z108" i="16"/>
  <c r="Z107" i="16"/>
  <c r="Z106" i="16"/>
  <c r="Z105" i="16"/>
  <c r="Z104" i="16"/>
  <c r="Z103" i="16"/>
  <c r="Z102" i="16"/>
  <c r="Z101" i="16"/>
  <c r="Z100" i="16"/>
  <c r="Z99" i="16"/>
  <c r="Z98" i="16"/>
  <c r="Z97" i="16"/>
  <c r="Z96" i="16"/>
  <c r="Z95" i="16"/>
  <c r="Z94" i="16"/>
  <c r="Z93" i="16"/>
  <c r="Z92" i="16"/>
  <c r="Z91" i="16"/>
  <c r="Z90" i="16"/>
  <c r="Z89" i="16"/>
  <c r="Z88" i="16"/>
  <c r="Z87" i="16"/>
  <c r="Z86" i="16"/>
  <c r="Z85" i="16"/>
  <c r="Z84" i="16"/>
  <c r="Z83" i="16"/>
  <c r="Z82" i="16"/>
  <c r="Z81" i="16"/>
  <c r="Z80" i="16"/>
  <c r="Z79" i="16"/>
  <c r="Z78" i="16"/>
  <c r="Z77" i="16"/>
  <c r="Z76" i="16"/>
  <c r="Z75" i="16"/>
  <c r="Z74" i="16"/>
  <c r="Z73" i="16"/>
  <c r="Z72" i="16"/>
  <c r="Z71" i="16"/>
  <c r="Z70" i="16"/>
  <c r="Z69" i="16"/>
  <c r="Z68" i="16"/>
  <c r="Z67" i="16"/>
  <c r="Z66" i="16"/>
  <c r="Z65" i="16"/>
  <c r="Z64" i="16"/>
  <c r="Z63" i="16"/>
  <c r="Z62" i="16"/>
  <c r="Z61" i="16"/>
  <c r="Z60" i="16"/>
  <c r="Z59" i="16"/>
  <c r="Z58" i="16"/>
  <c r="Z57" i="16"/>
  <c r="Z56" i="16"/>
  <c r="Z55" i="16"/>
  <c r="Z54" i="16"/>
  <c r="Z53" i="16"/>
  <c r="Z52" i="16"/>
  <c r="Z51" i="16"/>
  <c r="Z50" i="16"/>
  <c r="Z49" i="16"/>
  <c r="Z48" i="16"/>
  <c r="Z47" i="16"/>
  <c r="Z46" i="16"/>
  <c r="Z45" i="16"/>
  <c r="Z44" i="16"/>
  <c r="Z43" i="16"/>
  <c r="Z42" i="16"/>
  <c r="Z41" i="16"/>
  <c r="Z40" i="16"/>
  <c r="Z39" i="16"/>
  <c r="Z38" i="16"/>
  <c r="Z37" i="16"/>
  <c r="Z36" i="16"/>
  <c r="Z35" i="16"/>
  <c r="Z34" i="16"/>
  <c r="Z33" i="16"/>
  <c r="Z32" i="16"/>
  <c r="Z31" i="16"/>
  <c r="Z30" i="16"/>
  <c r="Z29" i="16"/>
  <c r="Z28" i="16"/>
  <c r="Z27" i="16"/>
  <c r="Z26" i="16"/>
  <c r="Z25" i="16"/>
  <c r="Z24" i="16"/>
  <c r="Z23" i="16"/>
  <c r="Z22" i="16"/>
  <c r="Z21" i="16"/>
  <c r="Z20" i="16"/>
  <c r="Z19" i="16"/>
  <c r="Z18" i="16"/>
  <c r="Z17" i="16"/>
  <c r="Z16" i="16"/>
  <c r="Z15" i="16"/>
  <c r="Z14" i="16"/>
  <c r="Z12" i="16"/>
  <c r="Z11" i="16"/>
  <c r="Z10" i="16"/>
  <c r="Z911" i="2"/>
  <c r="Z1031" i="2"/>
  <c r="Z1030" i="2"/>
  <c r="Z1029" i="2"/>
  <c r="Z1028" i="2"/>
  <c r="Z1027" i="2"/>
  <c r="Z1026" i="2"/>
  <c r="Z1025" i="2"/>
  <c r="Z1024" i="2"/>
  <c r="Z1023" i="2"/>
  <c r="Z1022" i="2"/>
  <c r="Z1021" i="2"/>
  <c r="Z1020" i="2"/>
  <c r="Z1019" i="2"/>
  <c r="Z1018" i="2"/>
  <c r="Z1017" i="2"/>
  <c r="Z1011" i="2"/>
  <c r="Z1010" i="2"/>
  <c r="Z1009" i="2"/>
  <c r="Z1008" i="2"/>
  <c r="Z1007" i="2"/>
  <c r="Z1006" i="2"/>
  <c r="Z1005" i="2"/>
  <c r="Z1004" i="2"/>
  <c r="Z1003" i="2"/>
  <c r="Z1002" i="2"/>
  <c r="Z1001" i="2"/>
  <c r="Z1000" i="2"/>
  <c r="Z999" i="2"/>
  <c r="Z998" i="2"/>
  <c r="Z997" i="2"/>
  <c r="Z996" i="2"/>
  <c r="Z995" i="2"/>
  <c r="Z994" i="2"/>
  <c r="Z993" i="2"/>
  <c r="Z992" i="2"/>
  <c r="Z986" i="2"/>
  <c r="Z985" i="2"/>
  <c r="Z984" i="2"/>
  <c r="Z983" i="2"/>
  <c r="Z982" i="2"/>
  <c r="Z981" i="2"/>
  <c r="Z980" i="2"/>
  <c r="Z979" i="2"/>
  <c r="Z978" i="2"/>
  <c r="Z977" i="2"/>
  <c r="Z976" i="2"/>
  <c r="Z975" i="2"/>
  <c r="Z974" i="2"/>
  <c r="Z973" i="2"/>
  <c r="Z972" i="2"/>
  <c r="Z971" i="2"/>
  <c r="Z970" i="2"/>
  <c r="Z969" i="2"/>
  <c r="Z965" i="2"/>
  <c r="Z964" i="2"/>
  <c r="Z963"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06" i="2"/>
  <c r="Z905" i="2"/>
  <c r="Z904" i="2"/>
  <c r="Z903" i="2"/>
  <c r="Z902" i="2"/>
  <c r="Z901" i="2"/>
  <c r="Z900" i="2"/>
  <c r="Z899" i="2"/>
  <c r="Z898" i="2"/>
  <c r="Z897" i="2"/>
  <c r="Z896" i="2"/>
  <c r="Z895" i="2"/>
  <c r="Z894"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2" i="2"/>
  <c r="Z821" i="2"/>
  <c r="Z820" i="2"/>
  <c r="Z819" i="2"/>
  <c r="Z818" i="2"/>
  <c r="Z817" i="2"/>
  <c r="Z816" i="2"/>
  <c r="Z815" i="2"/>
  <c r="Z814" i="2"/>
  <c r="Z813" i="2"/>
  <c r="Z812" i="2"/>
  <c r="Z811" i="2"/>
  <c r="Z810" i="2"/>
  <c r="Z809" i="2"/>
  <c r="Z808" i="2"/>
  <c r="Z807" i="2"/>
  <c r="Z806" i="2"/>
  <c r="Z805" i="2"/>
  <c r="Z804" i="2"/>
  <c r="Z803"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4" i="2"/>
  <c r="Z582" i="2"/>
  <c r="Z581" i="2"/>
  <c r="Z580" i="2"/>
  <c r="Z579" i="2"/>
  <c r="Z578" i="2"/>
  <c r="Z577" i="2"/>
  <c r="Z576" i="2"/>
  <c r="Z575" i="2"/>
  <c r="Z574" i="2"/>
  <c r="Z573" i="2"/>
  <c r="Z572" i="2"/>
  <c r="Z565" i="2"/>
  <c r="Z564" i="2"/>
  <c r="Z563" i="2"/>
  <c r="Z562" i="2"/>
  <c r="Z561" i="2"/>
  <c r="Z553" i="2"/>
  <c r="Z552" i="2"/>
  <c r="Z551" i="2"/>
  <c r="Z550" i="2"/>
  <c r="Z549"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07" i="2"/>
  <c r="Z506" i="2"/>
  <c r="Z505" i="2"/>
  <c r="Z504" i="2"/>
  <c r="Z503" i="2"/>
  <c r="Z502" i="2"/>
  <c r="Z501" i="2"/>
  <c r="Z500" i="2"/>
  <c r="Z499" i="2"/>
  <c r="Z498" i="2"/>
  <c r="Z497" i="2"/>
  <c r="Z496" i="2"/>
  <c r="Z495" i="2"/>
  <c r="Z494" i="2"/>
  <c r="Z493" i="2"/>
  <c r="Z492" i="2"/>
  <c r="Z489" i="2"/>
  <c r="Z488" i="2"/>
  <c r="Z487" i="2"/>
  <c r="Z486" i="2"/>
  <c r="Z485" i="2"/>
  <c r="Z484" i="2"/>
  <c r="Z483"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2" i="2"/>
  <c r="Z431" i="2"/>
  <c r="Z430" i="2"/>
  <c r="Z429" i="2"/>
  <c r="Z428" i="2"/>
  <c r="Z427" i="2"/>
  <c r="Z426" i="2"/>
  <c r="Z425" i="2"/>
  <c r="Z424" i="2"/>
  <c r="Z423" i="2"/>
  <c r="Z422" i="2"/>
  <c r="Z421" i="2"/>
  <c r="Z420" i="2"/>
  <c r="Z419" i="2"/>
  <c r="Z418" i="2"/>
  <c r="Z417" i="2"/>
  <c r="Z416" i="2"/>
  <c r="Z415" i="2"/>
  <c r="Z414" i="2"/>
  <c r="Z413" i="2"/>
  <c r="Z412"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4" i="2"/>
  <c r="Z303" i="2"/>
  <c r="Z302" i="2"/>
  <c r="Z301" i="2"/>
  <c r="Z300" i="2"/>
  <c r="Z297" i="2"/>
  <c r="Z296" i="2"/>
  <c r="Z295" i="2"/>
  <c r="Z294" i="2"/>
  <c r="Z293" i="2"/>
  <c r="Z292" i="2"/>
  <c r="Z291" i="2"/>
  <c r="Z290" i="2"/>
  <c r="Z289" i="2"/>
  <c r="Z287" i="2"/>
  <c r="Z286" i="2"/>
  <c r="Z285" i="2"/>
  <c r="Z284" i="2"/>
  <c r="Z283" i="2"/>
  <c r="Z282"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Y1040" i="2"/>
  <c r="Y1039" i="2"/>
  <c r="Y1038" i="2"/>
  <c r="Y1016" i="2"/>
  <c r="Y1015" i="2"/>
  <c r="Y1014" i="2"/>
  <c r="Y1013" i="2"/>
  <c r="Y1012" i="2"/>
  <c r="Y991" i="2"/>
  <c r="Y990" i="2"/>
  <c r="Y989" i="2"/>
  <c r="Y988" i="2"/>
  <c r="Y987" i="2"/>
  <c r="Y968" i="2"/>
  <c r="Y967" i="2"/>
  <c r="Y966" i="2"/>
  <c r="Y962" i="2"/>
  <c r="Y961" i="2"/>
  <c r="Y960" i="2"/>
  <c r="Y959" i="2"/>
  <c r="Y958" i="2"/>
  <c r="Y910" i="2"/>
  <c r="Y909" i="2"/>
  <c r="Y908" i="2"/>
  <c r="Y907" i="2"/>
  <c r="Y893" i="2"/>
  <c r="Y892" i="2"/>
  <c r="Y891" i="2"/>
  <c r="Y890" i="2"/>
  <c r="Y889" i="2"/>
  <c r="Y827" i="2"/>
  <c r="Y826" i="2"/>
  <c r="Y825" i="2"/>
  <c r="Y824" i="2"/>
  <c r="Y823" i="2"/>
  <c r="Y802" i="2"/>
  <c r="Y801" i="2"/>
  <c r="Y800" i="2"/>
  <c r="Y799" i="2"/>
  <c r="Y798" i="2"/>
  <c r="Y765" i="2"/>
  <c r="Y763" i="2"/>
  <c r="Y762" i="2"/>
  <c r="Y761" i="2"/>
  <c r="Y764" i="2" s="1"/>
  <c r="Y624" i="2"/>
  <c r="Y623" i="2"/>
  <c r="Y622" i="2"/>
  <c r="Y621" i="2"/>
  <c r="Y620" i="2"/>
  <c r="Y587" i="2"/>
  <c r="Y586" i="2"/>
  <c r="Y585" i="2"/>
  <c r="Y583" i="2"/>
  <c r="Y571" i="2"/>
  <c r="Y570" i="2"/>
  <c r="Y569" i="2"/>
  <c r="Y568" i="2"/>
  <c r="Y560" i="2"/>
  <c r="Y559" i="2"/>
  <c r="Y558" i="2"/>
  <c r="Y557" i="2"/>
  <c r="Y556" i="2"/>
  <c r="Y548" i="2"/>
  <c r="Y547" i="2"/>
  <c r="Y546" i="2"/>
  <c r="Y545" i="2"/>
  <c r="Y544" i="2"/>
  <c r="Y518" i="2"/>
  <c r="Y517" i="2"/>
  <c r="Y516" i="2"/>
  <c r="Y515" i="2"/>
  <c r="Y514" i="2"/>
  <c r="Y482" i="2"/>
  <c r="Y481" i="2"/>
  <c r="Y480" i="2"/>
  <c r="Y479" i="2"/>
  <c r="Y478" i="2"/>
  <c r="Y437" i="2"/>
  <c r="Y436" i="2"/>
  <c r="Y435" i="2"/>
  <c r="Y434" i="2"/>
  <c r="Y433" i="2"/>
  <c r="Y411" i="2"/>
  <c r="Y410" i="2"/>
  <c r="Y409" i="2"/>
  <c r="Y408" i="2"/>
  <c r="Y407" i="2"/>
  <c r="Y356" i="2"/>
  <c r="Y355" i="2"/>
  <c r="Y354" i="2"/>
  <c r="Y353" i="2"/>
  <c r="Y352" i="2"/>
  <c r="X1040" i="2"/>
  <c r="W1040" i="2"/>
  <c r="V1040" i="2"/>
  <c r="X1039" i="2"/>
  <c r="W1039" i="2"/>
  <c r="V1039" i="2"/>
  <c r="X1038" i="2"/>
  <c r="W1038" i="2"/>
  <c r="V1038" i="2"/>
  <c r="X1016" i="2"/>
  <c r="W1016" i="2"/>
  <c r="V1016" i="2"/>
  <c r="X1015" i="2"/>
  <c r="W1015" i="2"/>
  <c r="V1015" i="2"/>
  <c r="X1014" i="2"/>
  <c r="W1014" i="2"/>
  <c r="V1014" i="2"/>
  <c r="X1013" i="2"/>
  <c r="W1013" i="2"/>
  <c r="V1013" i="2"/>
  <c r="X1012" i="2"/>
  <c r="W1012" i="2"/>
  <c r="V1012" i="2"/>
  <c r="X991" i="2"/>
  <c r="W991" i="2"/>
  <c r="V991" i="2"/>
  <c r="X990" i="2"/>
  <c r="W990" i="2"/>
  <c r="V990" i="2"/>
  <c r="X989" i="2"/>
  <c r="W989" i="2"/>
  <c r="V989" i="2"/>
  <c r="X988" i="2"/>
  <c r="W988" i="2"/>
  <c r="V988" i="2"/>
  <c r="X987" i="2"/>
  <c r="W987" i="2"/>
  <c r="V987" i="2"/>
  <c r="X968" i="2"/>
  <c r="W968" i="2"/>
  <c r="V968" i="2"/>
  <c r="X967" i="2"/>
  <c r="W967" i="2"/>
  <c r="V967" i="2"/>
  <c r="X966" i="2"/>
  <c r="W966" i="2"/>
  <c r="V966" i="2"/>
  <c r="X962" i="2"/>
  <c r="W962" i="2"/>
  <c r="V962" i="2"/>
  <c r="X961" i="2"/>
  <c r="W961" i="2"/>
  <c r="V961" i="2"/>
  <c r="X960" i="2"/>
  <c r="W960" i="2"/>
  <c r="V960" i="2"/>
  <c r="X959" i="2"/>
  <c r="W959" i="2"/>
  <c r="V959" i="2"/>
  <c r="X958" i="2"/>
  <c r="W958" i="2"/>
  <c r="V958" i="2"/>
  <c r="X910" i="2"/>
  <c r="W910" i="2"/>
  <c r="V910" i="2"/>
  <c r="X909" i="2"/>
  <c r="W909" i="2"/>
  <c r="V909" i="2"/>
  <c r="X908" i="2"/>
  <c r="W908" i="2"/>
  <c r="V908" i="2"/>
  <c r="X907" i="2"/>
  <c r="W907" i="2"/>
  <c r="V907" i="2"/>
  <c r="X893" i="2"/>
  <c r="W893" i="2"/>
  <c r="V893" i="2"/>
  <c r="X892" i="2"/>
  <c r="W892" i="2"/>
  <c r="V892" i="2"/>
  <c r="X891" i="2"/>
  <c r="W891" i="2"/>
  <c r="V891" i="2"/>
  <c r="X890" i="2"/>
  <c r="W890" i="2"/>
  <c r="V890" i="2"/>
  <c r="X889" i="2"/>
  <c r="W889" i="2"/>
  <c r="V889" i="2"/>
  <c r="X827" i="2"/>
  <c r="W827" i="2"/>
  <c r="V827" i="2"/>
  <c r="X826" i="2"/>
  <c r="W826" i="2"/>
  <c r="V826" i="2"/>
  <c r="X825" i="2"/>
  <c r="W825" i="2"/>
  <c r="V825" i="2"/>
  <c r="X824" i="2"/>
  <c r="W824" i="2"/>
  <c r="V824" i="2"/>
  <c r="X823" i="2"/>
  <c r="W823" i="2"/>
  <c r="V823" i="2"/>
  <c r="X802" i="2"/>
  <c r="W802" i="2"/>
  <c r="V802" i="2"/>
  <c r="X801" i="2"/>
  <c r="W801" i="2"/>
  <c r="V801" i="2"/>
  <c r="X800" i="2"/>
  <c r="W800" i="2"/>
  <c r="V800" i="2"/>
  <c r="X799" i="2"/>
  <c r="W799" i="2"/>
  <c r="V799" i="2"/>
  <c r="X798" i="2"/>
  <c r="W798" i="2"/>
  <c r="V798" i="2"/>
  <c r="X765" i="2"/>
  <c r="W765" i="2"/>
  <c r="V765" i="2"/>
  <c r="X763" i="2"/>
  <c r="W763" i="2"/>
  <c r="V763" i="2"/>
  <c r="X762" i="2"/>
  <c r="W762" i="2"/>
  <c r="V762" i="2"/>
  <c r="X761" i="2"/>
  <c r="X764" i="2" s="1"/>
  <c r="W761" i="2"/>
  <c r="W764" i="2" s="1"/>
  <c r="V761" i="2"/>
  <c r="V764" i="2" s="1"/>
  <c r="X624" i="2"/>
  <c r="W624" i="2"/>
  <c r="V624" i="2"/>
  <c r="X623" i="2"/>
  <c r="W623" i="2"/>
  <c r="V623" i="2"/>
  <c r="X622" i="2"/>
  <c r="W622" i="2"/>
  <c r="V622" i="2"/>
  <c r="X621" i="2"/>
  <c r="W621" i="2"/>
  <c r="V621" i="2"/>
  <c r="X620" i="2"/>
  <c r="W620" i="2"/>
  <c r="X587" i="2"/>
  <c r="W587" i="2"/>
  <c r="V587" i="2"/>
  <c r="X586" i="2"/>
  <c r="W586" i="2"/>
  <c r="V586" i="2"/>
  <c r="X585" i="2"/>
  <c r="W585" i="2"/>
  <c r="V585" i="2"/>
  <c r="X583" i="2"/>
  <c r="W583" i="2"/>
  <c r="V583" i="2"/>
  <c r="X571" i="2"/>
  <c r="W571" i="2"/>
  <c r="V571" i="2"/>
  <c r="X570" i="2"/>
  <c r="W570" i="2"/>
  <c r="V570" i="2"/>
  <c r="X569" i="2"/>
  <c r="W569" i="2"/>
  <c r="V569" i="2"/>
  <c r="X568" i="2"/>
  <c r="W568" i="2"/>
  <c r="V568" i="2"/>
  <c r="X560" i="2"/>
  <c r="W560" i="2"/>
  <c r="V560" i="2"/>
  <c r="X559" i="2"/>
  <c r="W559" i="2"/>
  <c r="V559" i="2"/>
  <c r="X558" i="2"/>
  <c r="W558" i="2"/>
  <c r="V558" i="2"/>
  <c r="X557" i="2"/>
  <c r="W557" i="2"/>
  <c r="V557" i="2"/>
  <c r="X556" i="2"/>
  <c r="W556" i="2"/>
  <c r="V556" i="2"/>
  <c r="X548" i="2"/>
  <c r="W548" i="2"/>
  <c r="V548" i="2"/>
  <c r="X547" i="2"/>
  <c r="W547" i="2"/>
  <c r="V547" i="2"/>
  <c r="X546" i="2"/>
  <c r="W546" i="2"/>
  <c r="V546" i="2"/>
  <c r="X545" i="2"/>
  <c r="W545" i="2"/>
  <c r="V545" i="2"/>
  <c r="X544" i="2"/>
  <c r="W544" i="2"/>
  <c r="V544" i="2"/>
  <c r="X518" i="2"/>
  <c r="W518" i="2"/>
  <c r="V518" i="2"/>
  <c r="X517" i="2"/>
  <c r="W517" i="2"/>
  <c r="V517" i="2"/>
  <c r="X516" i="2"/>
  <c r="W516" i="2"/>
  <c r="V516" i="2"/>
  <c r="X515" i="2"/>
  <c r="W515" i="2"/>
  <c r="V515" i="2"/>
  <c r="X514" i="2"/>
  <c r="W514" i="2"/>
  <c r="V514" i="2"/>
  <c r="X482" i="2"/>
  <c r="W482" i="2"/>
  <c r="V482" i="2"/>
  <c r="X481" i="2"/>
  <c r="W481" i="2"/>
  <c r="V481" i="2"/>
  <c r="X480" i="2"/>
  <c r="W480" i="2"/>
  <c r="V480" i="2"/>
  <c r="X479" i="2"/>
  <c r="W479" i="2"/>
  <c r="V479" i="2"/>
  <c r="X478" i="2"/>
  <c r="W478" i="2"/>
  <c r="V478" i="2"/>
  <c r="X437" i="2"/>
  <c r="W437" i="2"/>
  <c r="V437" i="2"/>
  <c r="X436" i="2"/>
  <c r="W436" i="2"/>
  <c r="V436" i="2"/>
  <c r="X435" i="2"/>
  <c r="W435" i="2"/>
  <c r="V435" i="2"/>
  <c r="X434" i="2"/>
  <c r="W434" i="2"/>
  <c r="V434" i="2"/>
  <c r="X433" i="2"/>
  <c r="W433" i="2"/>
  <c r="V433" i="2"/>
  <c r="X411" i="2"/>
  <c r="W411" i="2"/>
  <c r="V411" i="2"/>
  <c r="X410" i="2"/>
  <c r="W410" i="2"/>
  <c r="V410" i="2"/>
  <c r="X409" i="2"/>
  <c r="W409" i="2"/>
  <c r="V409" i="2"/>
  <c r="X408" i="2"/>
  <c r="W408" i="2"/>
  <c r="V408" i="2"/>
  <c r="X407" i="2"/>
  <c r="W407" i="2"/>
  <c r="V407" i="2"/>
  <c r="X356" i="2"/>
  <c r="W356" i="2"/>
  <c r="V356" i="2"/>
  <c r="X355" i="2"/>
  <c r="W355" i="2"/>
  <c r="V355" i="2"/>
  <c r="X354" i="2"/>
  <c r="W354" i="2"/>
  <c r="V354" i="2"/>
  <c r="X353" i="2"/>
  <c r="W353" i="2"/>
  <c r="V353" i="2"/>
  <c r="X352" i="2"/>
  <c r="W352" i="2"/>
  <c r="V352" i="2"/>
  <c r="Z393" i="3"/>
  <c r="Z392" i="3"/>
  <c r="Z391" i="3"/>
  <c r="Z385" i="3"/>
  <c r="Z384" i="3"/>
  <c r="Z383" i="3"/>
  <c r="Z381" i="3"/>
  <c r="Z380" i="3"/>
  <c r="Z379" i="3"/>
  <c r="Z375" i="3"/>
  <c r="Z374" i="3"/>
  <c r="Z373" i="3"/>
  <c r="Z367" i="3"/>
  <c r="Z366" i="3"/>
  <c r="Z365" i="3"/>
  <c r="Z359" i="3"/>
  <c r="Z358" i="3"/>
  <c r="Z357" i="3"/>
  <c r="Z351" i="3"/>
  <c r="Z350" i="3"/>
  <c r="Z349" i="3"/>
  <c r="Z343" i="3"/>
  <c r="Z342" i="3"/>
  <c r="Z341" i="3"/>
  <c r="Z335" i="3"/>
  <c r="Z334" i="3"/>
  <c r="Z333" i="3"/>
  <c r="Z327" i="3"/>
  <c r="Z326" i="3"/>
  <c r="Z325" i="3"/>
  <c r="Z319" i="3"/>
  <c r="Z318" i="3"/>
  <c r="Z317" i="3"/>
  <c r="Z311" i="3"/>
  <c r="Z310" i="3"/>
  <c r="Z309" i="3"/>
  <c r="Z303" i="3"/>
  <c r="Z302" i="3"/>
  <c r="Z301" i="3"/>
  <c r="Z296" i="3"/>
  <c r="Z295" i="3"/>
  <c r="Z294" i="3"/>
  <c r="Z292" i="3"/>
  <c r="Z291" i="3"/>
  <c r="Z290" i="3"/>
  <c r="Z284" i="3"/>
  <c r="Z283" i="3"/>
  <c r="Z282" i="3"/>
  <c r="Z280" i="3"/>
  <c r="Z279" i="3"/>
  <c r="Z278" i="3"/>
  <c r="Z276" i="3"/>
  <c r="Z275" i="3"/>
  <c r="Z272" i="3"/>
  <c r="Z271" i="3"/>
  <c r="Z270" i="3"/>
  <c r="Z268" i="3"/>
  <c r="Z267" i="3"/>
  <c r="Z266" i="3"/>
  <c r="Z264" i="3"/>
  <c r="Z263" i="3"/>
  <c r="Z262" i="3"/>
  <c r="Z260" i="3"/>
  <c r="Z259" i="3"/>
  <c r="Z258" i="3"/>
  <c r="Z251" i="3"/>
  <c r="Z250" i="3"/>
  <c r="Z249" i="3"/>
  <c r="Z248" i="3"/>
  <c r="Z247" i="3"/>
  <c r="Z246" i="3"/>
  <c r="Z245" i="3"/>
  <c r="Z244" i="3"/>
  <c r="Z243" i="3"/>
  <c r="Z242" i="3"/>
  <c r="Z241" i="3"/>
  <c r="Z240" i="3"/>
  <c r="Z239" i="3"/>
  <c r="Z238" i="3"/>
  <c r="Z237" i="3"/>
  <c r="Z236" i="3"/>
  <c r="Z235" i="3"/>
  <c r="Z234" i="3"/>
  <c r="Z231" i="3"/>
  <c r="Z230" i="3"/>
  <c r="Z229" i="3"/>
  <c r="Z226" i="3"/>
  <c r="Z225" i="3"/>
  <c r="Z224" i="3"/>
  <c r="Z221" i="3"/>
  <c r="Z220" i="3"/>
  <c r="Z219" i="3"/>
  <c r="Z217" i="3"/>
  <c r="Z216" i="3"/>
  <c r="Z215" i="3"/>
  <c r="Z212" i="3"/>
  <c r="Z211" i="3"/>
  <c r="Z210" i="3"/>
  <c r="Z207" i="3"/>
  <c r="Z206" i="3"/>
  <c r="Z205" i="3"/>
  <c r="Z202" i="3"/>
  <c r="Z201" i="3"/>
  <c r="Z200" i="3"/>
  <c r="Z197" i="3"/>
  <c r="Z196" i="3"/>
  <c r="Z195" i="3"/>
  <c r="Z192" i="3"/>
  <c r="Z191" i="3"/>
  <c r="Z190" i="3"/>
  <c r="Z188" i="3"/>
  <c r="Z187" i="3"/>
  <c r="Z186" i="3"/>
  <c r="Z184" i="3"/>
  <c r="Z183" i="3"/>
  <c r="Z182" i="3"/>
  <c r="Z179" i="3"/>
  <c r="Z178" i="3"/>
  <c r="Z177" i="3"/>
  <c r="Z174" i="3"/>
  <c r="Z173" i="3"/>
  <c r="Z172" i="3"/>
  <c r="Z169" i="3"/>
  <c r="Z168" i="3"/>
  <c r="Z167" i="3"/>
  <c r="Z159" i="3"/>
  <c r="Z158" i="3"/>
  <c r="Z157" i="3"/>
  <c r="Z151" i="3"/>
  <c r="Z150" i="3"/>
  <c r="Z149" i="3"/>
  <c r="Z147" i="3"/>
  <c r="Z146" i="3"/>
  <c r="Z145" i="3"/>
  <c r="Z143" i="3"/>
  <c r="Z142" i="3"/>
  <c r="Z141" i="3"/>
  <c r="Z139" i="3"/>
  <c r="Z138" i="3"/>
  <c r="Z137" i="3"/>
  <c r="Z135" i="3"/>
  <c r="Z134" i="3"/>
  <c r="Z133" i="3"/>
  <c r="Z131" i="3"/>
  <c r="Z130" i="3"/>
  <c r="Z129" i="3"/>
  <c r="Z127" i="3"/>
  <c r="Z126" i="3"/>
  <c r="Z125" i="3"/>
  <c r="Z123" i="3"/>
  <c r="Z122" i="3"/>
  <c r="Z121" i="3"/>
  <c r="Z119" i="3"/>
  <c r="Z118" i="3"/>
  <c r="Z117" i="3"/>
  <c r="Z114" i="3"/>
  <c r="Z113" i="3"/>
  <c r="Z112" i="3"/>
  <c r="Z110" i="3"/>
  <c r="Z109" i="3"/>
  <c r="Z108" i="3"/>
  <c r="Z106" i="3"/>
  <c r="Z105" i="3"/>
  <c r="Z104" i="3"/>
  <c r="Z102" i="3"/>
  <c r="Z101" i="3"/>
  <c r="Z100" i="3"/>
  <c r="Z98" i="3"/>
  <c r="Z97" i="3"/>
  <c r="Z96" i="3"/>
  <c r="Z94" i="3"/>
  <c r="Z93" i="3"/>
  <c r="Z92" i="3"/>
  <c r="Z90" i="3"/>
  <c r="Z89" i="3"/>
  <c r="Z88" i="3"/>
  <c r="Z87" i="3"/>
  <c r="Z86" i="3"/>
  <c r="Z85" i="3"/>
  <c r="Z82" i="3"/>
  <c r="Z81" i="3"/>
  <c r="Z80" i="3"/>
  <c r="Z78" i="3"/>
  <c r="Z77" i="3"/>
  <c r="Z76" i="3"/>
  <c r="Z73" i="3"/>
  <c r="Z72" i="3"/>
  <c r="Z71" i="3"/>
  <c r="Z70" i="3"/>
  <c r="Z69" i="3"/>
  <c r="Z68" i="3"/>
  <c r="Z66" i="3"/>
  <c r="Z65" i="3"/>
  <c r="Z64" i="3"/>
  <c r="Z61" i="3"/>
  <c r="Z60" i="3"/>
  <c r="Z59" i="3"/>
  <c r="Z53" i="3"/>
  <c r="Z52" i="3"/>
  <c r="Z51" i="3"/>
  <c r="Z49" i="3"/>
  <c r="Z48" i="3"/>
  <c r="Z47" i="3"/>
  <c r="Z45" i="3"/>
  <c r="Z44" i="3"/>
  <c r="Z43" i="3"/>
  <c r="Z42" i="3"/>
  <c r="Z41" i="3"/>
  <c r="Z40" i="3"/>
  <c r="Z38" i="3"/>
  <c r="Z37" i="3"/>
  <c r="Z36" i="3"/>
  <c r="Z34" i="3"/>
  <c r="Z33" i="3"/>
  <c r="Z32" i="3"/>
  <c r="Z30" i="3"/>
  <c r="Z29" i="3"/>
  <c r="Z28" i="3"/>
  <c r="Z26" i="3"/>
  <c r="Z25" i="3"/>
  <c r="Z24" i="3"/>
  <c r="Z16" i="3"/>
  <c r="Z15" i="3"/>
  <c r="Z14" i="3"/>
  <c r="Z12" i="3"/>
  <c r="Z11" i="3"/>
  <c r="Z10" i="3"/>
  <c r="Y396" i="3"/>
  <c r="Y395" i="3"/>
  <c r="Y394" i="3"/>
  <c r="Y389" i="3"/>
  <c r="Y388" i="3"/>
  <c r="Y387" i="3"/>
  <c r="Y378" i="3"/>
  <c r="Y377" i="3"/>
  <c r="Y376" i="3"/>
  <c r="Y371" i="3"/>
  <c r="Y370" i="3"/>
  <c r="Y369" i="3"/>
  <c r="Y363" i="3"/>
  <c r="Y362" i="3"/>
  <c r="Y361" i="3"/>
  <c r="Y355" i="3"/>
  <c r="Y354" i="3"/>
  <c r="Y353" i="3"/>
  <c r="Y347" i="3"/>
  <c r="Y346" i="3"/>
  <c r="Y345" i="3"/>
  <c r="Y339" i="3"/>
  <c r="Y338" i="3"/>
  <c r="Y337" i="3"/>
  <c r="Y331" i="3"/>
  <c r="Y330" i="3"/>
  <c r="Y329" i="3"/>
  <c r="Y323" i="3"/>
  <c r="Y322" i="3"/>
  <c r="Y321" i="3"/>
  <c r="Y315" i="3"/>
  <c r="Y314" i="3"/>
  <c r="Y313" i="3"/>
  <c r="Y307" i="3"/>
  <c r="Y306" i="3"/>
  <c r="Y305" i="3"/>
  <c r="Y299" i="3"/>
  <c r="Y298" i="3"/>
  <c r="Y297" i="3"/>
  <c r="Y288" i="3"/>
  <c r="Y287" i="3"/>
  <c r="Y286" i="3"/>
  <c r="Y255" i="3"/>
  <c r="Y254" i="3"/>
  <c r="Y253" i="3"/>
  <c r="Y164" i="3"/>
  <c r="Y163" i="3"/>
  <c r="Y162" i="3"/>
  <c r="Y154" i="3"/>
  <c r="Y153" i="3"/>
  <c r="Y152" i="3"/>
  <c r="Y57" i="3"/>
  <c r="Y56" i="3"/>
  <c r="Y55" i="3"/>
  <c r="Y21" i="3"/>
  <c r="Y20" i="3"/>
  <c r="Y19" i="3"/>
  <c r="X396" i="3"/>
  <c r="W396" i="3"/>
  <c r="V396" i="3"/>
  <c r="X395" i="3"/>
  <c r="W395" i="3"/>
  <c r="V395" i="3"/>
  <c r="X394" i="3"/>
  <c r="W394" i="3"/>
  <c r="V394" i="3"/>
  <c r="X389" i="3"/>
  <c r="W389" i="3"/>
  <c r="V389" i="3"/>
  <c r="X388" i="3"/>
  <c r="W388" i="3"/>
  <c r="V388" i="3"/>
  <c r="X387" i="3"/>
  <c r="W387" i="3"/>
  <c r="V387" i="3"/>
  <c r="X378" i="3"/>
  <c r="W378" i="3"/>
  <c r="V378" i="3"/>
  <c r="X377" i="3"/>
  <c r="W377" i="3"/>
  <c r="V377" i="3"/>
  <c r="X376" i="3"/>
  <c r="W376" i="3"/>
  <c r="V376" i="3"/>
  <c r="X371" i="3"/>
  <c r="W371" i="3"/>
  <c r="V371" i="3"/>
  <c r="X370" i="3"/>
  <c r="W370" i="3"/>
  <c r="V370" i="3"/>
  <c r="X369" i="3"/>
  <c r="W369" i="3"/>
  <c r="V369" i="3"/>
  <c r="X363" i="3"/>
  <c r="W363" i="3"/>
  <c r="V363" i="3"/>
  <c r="X362" i="3"/>
  <c r="W362" i="3"/>
  <c r="V362" i="3"/>
  <c r="X361" i="3"/>
  <c r="W361" i="3"/>
  <c r="V361" i="3"/>
  <c r="X355" i="3"/>
  <c r="W355" i="3"/>
  <c r="V355" i="3"/>
  <c r="X354" i="3"/>
  <c r="W354" i="3"/>
  <c r="V354" i="3"/>
  <c r="X353" i="3"/>
  <c r="W353" i="3"/>
  <c r="V353" i="3"/>
  <c r="X347" i="3"/>
  <c r="W347" i="3"/>
  <c r="V347" i="3"/>
  <c r="X346" i="3"/>
  <c r="W346" i="3"/>
  <c r="V346" i="3"/>
  <c r="X345" i="3"/>
  <c r="W345" i="3"/>
  <c r="V345" i="3"/>
  <c r="X339" i="3"/>
  <c r="W339" i="3"/>
  <c r="V339" i="3"/>
  <c r="X338" i="3"/>
  <c r="W338" i="3"/>
  <c r="V338" i="3"/>
  <c r="X337" i="3"/>
  <c r="W337" i="3"/>
  <c r="V337" i="3"/>
  <c r="X331" i="3"/>
  <c r="W331" i="3"/>
  <c r="V331" i="3"/>
  <c r="X330" i="3"/>
  <c r="W330" i="3"/>
  <c r="V330" i="3"/>
  <c r="X329" i="3"/>
  <c r="W329" i="3"/>
  <c r="V329" i="3"/>
  <c r="X323" i="3"/>
  <c r="W323" i="3"/>
  <c r="V323" i="3"/>
  <c r="X322" i="3"/>
  <c r="W322" i="3"/>
  <c r="V322" i="3"/>
  <c r="X321" i="3"/>
  <c r="W321" i="3"/>
  <c r="V321" i="3"/>
  <c r="X315" i="3"/>
  <c r="W315" i="3"/>
  <c r="V315" i="3"/>
  <c r="X314" i="3"/>
  <c r="W314" i="3"/>
  <c r="V314" i="3"/>
  <c r="X313" i="3"/>
  <c r="W313" i="3"/>
  <c r="V313" i="3"/>
  <c r="X307" i="3"/>
  <c r="W307" i="3"/>
  <c r="V307" i="3"/>
  <c r="X306" i="3"/>
  <c r="W306" i="3"/>
  <c r="V306" i="3"/>
  <c r="X305" i="3"/>
  <c r="W305" i="3"/>
  <c r="V305" i="3"/>
  <c r="X299" i="3"/>
  <c r="W299" i="3"/>
  <c r="V299" i="3"/>
  <c r="X298" i="3"/>
  <c r="W298" i="3"/>
  <c r="V298" i="3"/>
  <c r="X297" i="3"/>
  <c r="W297" i="3"/>
  <c r="V297" i="3"/>
  <c r="X288" i="3"/>
  <c r="W288" i="3"/>
  <c r="V288" i="3"/>
  <c r="X287" i="3"/>
  <c r="W287" i="3"/>
  <c r="V287" i="3"/>
  <c r="X286" i="3"/>
  <c r="W286" i="3"/>
  <c r="V286" i="3"/>
  <c r="X255" i="3"/>
  <c r="W255" i="3"/>
  <c r="V255" i="3"/>
  <c r="X254" i="3"/>
  <c r="W254" i="3"/>
  <c r="V254" i="3"/>
  <c r="X253" i="3"/>
  <c r="W253" i="3"/>
  <c r="V253" i="3"/>
  <c r="X164" i="3"/>
  <c r="W164" i="3"/>
  <c r="V164" i="3"/>
  <c r="X163" i="3"/>
  <c r="W163" i="3"/>
  <c r="V163" i="3"/>
  <c r="X162" i="3"/>
  <c r="W162" i="3"/>
  <c r="V162" i="3"/>
  <c r="X154" i="3"/>
  <c r="W154" i="3"/>
  <c r="V154" i="3"/>
  <c r="X153" i="3"/>
  <c r="W153" i="3"/>
  <c r="V153" i="3"/>
  <c r="X152" i="3"/>
  <c r="W152" i="3"/>
  <c r="V152" i="3"/>
  <c r="X57" i="3"/>
  <c r="W57" i="3"/>
  <c r="V57" i="3"/>
  <c r="X56" i="3"/>
  <c r="W56" i="3"/>
  <c r="V56" i="3"/>
  <c r="X55" i="3"/>
  <c r="W55" i="3"/>
  <c r="V55" i="3"/>
  <c r="X21" i="3"/>
  <c r="W21" i="3"/>
  <c r="V21" i="3"/>
  <c r="X20" i="3"/>
  <c r="W20" i="3"/>
  <c r="V20" i="3"/>
  <c r="X19" i="3"/>
  <c r="W19" i="3"/>
  <c r="V19" i="3"/>
  <c r="Z546" i="2" l="1"/>
  <c r="Z355" i="2"/>
  <c r="Z409" i="2"/>
  <c r="Z620" i="2"/>
  <c r="Z352" i="2"/>
  <c r="Z353" i="2"/>
  <c r="Z356" i="2"/>
  <c r="Z410" i="2"/>
  <c r="Z411" i="2"/>
  <c r="Z518" i="2"/>
  <c r="Z570" i="2"/>
  <c r="Z585" i="2"/>
  <c r="Z586" i="2"/>
  <c r="Z762" i="2"/>
  <c r="Z891" i="2"/>
  <c r="Z959" i="2"/>
  <c r="Z966" i="2"/>
  <c r="Z988" i="2"/>
  <c r="Z1012" i="2"/>
  <c r="Z1016" i="2"/>
  <c r="Z798" i="2"/>
  <c r="Z802" i="2"/>
  <c r="Z826" i="2"/>
  <c r="Z908" i="2"/>
  <c r="Z624" i="2"/>
  <c r="Z622" i="2"/>
  <c r="Z544" i="2"/>
  <c r="Z547" i="2"/>
  <c r="Z548" i="2"/>
  <c r="Z558" i="2"/>
  <c r="Z569" i="2"/>
  <c r="Z514" i="2"/>
  <c r="Z517" i="2"/>
  <c r="Z557" i="2"/>
  <c r="Z583" i="2"/>
  <c r="Z623" i="2"/>
  <c r="Z763" i="2"/>
  <c r="Z765" i="2"/>
  <c r="Z801" i="2"/>
  <c r="Z825" i="2"/>
  <c r="Z890" i="2"/>
  <c r="Z907" i="2"/>
  <c r="Z958" i="2"/>
  <c r="Z962" i="2"/>
  <c r="Z1040" i="2"/>
  <c r="Z764" i="2"/>
  <c r="Z354" i="2"/>
  <c r="Z545" i="2"/>
  <c r="Z556" i="2"/>
  <c r="Z560" i="2"/>
  <c r="Z571" i="2"/>
  <c r="Z587" i="2"/>
  <c r="Z889" i="2"/>
  <c r="Z893" i="2"/>
  <c r="Z968" i="2"/>
  <c r="Z990" i="2"/>
  <c r="Z1014" i="2"/>
  <c r="Z559" i="2"/>
  <c r="Z621" i="2"/>
  <c r="Z761" i="2"/>
  <c r="Z799" i="2"/>
  <c r="Z800" i="2"/>
  <c r="Z823" i="2"/>
  <c r="Z824" i="2"/>
  <c r="Z827" i="2"/>
  <c r="Z892" i="2"/>
  <c r="Z909" i="2"/>
  <c r="Z910" i="2"/>
  <c r="Z960" i="2"/>
  <c r="Z961" i="2"/>
  <c r="Z967" i="2"/>
  <c r="Z987" i="2"/>
  <c r="Z989" i="2"/>
  <c r="Z991" i="2"/>
  <c r="Z1013" i="2"/>
  <c r="Z1015" i="2"/>
  <c r="Z1038" i="2"/>
  <c r="Z1039" i="2"/>
  <c r="Z568" i="2"/>
  <c r="Z516" i="2"/>
  <c r="Z515" i="2"/>
  <c r="Z434" i="2"/>
  <c r="W7" i="2"/>
  <c r="X8" i="2"/>
  <c r="Z478" i="2"/>
  <c r="Z482" i="2"/>
  <c r="Z436" i="2"/>
  <c r="Z480" i="2"/>
  <c r="Y6" i="2"/>
  <c r="W5" i="2"/>
  <c r="X6" i="2"/>
  <c r="X5" i="2"/>
  <c r="V7" i="2"/>
  <c r="W8" i="2"/>
  <c r="V6" i="2"/>
  <c r="Z433" i="2"/>
  <c r="W6" i="2"/>
  <c r="X7" i="2"/>
  <c r="Z437" i="2"/>
  <c r="Z479" i="2"/>
  <c r="Z481" i="2"/>
  <c r="Z407" i="2"/>
  <c r="Y8" i="2"/>
  <c r="Y7" i="2"/>
  <c r="Y5" i="2"/>
  <c r="Z435" i="2"/>
  <c r="V8" i="2"/>
  <c r="Z408" i="2"/>
  <c r="V5" i="2"/>
  <c r="Z287" i="3"/>
  <c r="Z299" i="3"/>
  <c r="Z331" i="3"/>
  <c r="Z363" i="3"/>
  <c r="Z321" i="3"/>
  <c r="Z353" i="3"/>
  <c r="Z315" i="3"/>
  <c r="Z347" i="3"/>
  <c r="Z378" i="3"/>
  <c r="Z152" i="3"/>
  <c r="Z162" i="3"/>
  <c r="Z254" i="3"/>
  <c r="Z297" i="3"/>
  <c r="Z305" i="3"/>
  <c r="Z323" i="3"/>
  <c r="Z329" i="3"/>
  <c r="Z337" i="3"/>
  <c r="Z355" i="3"/>
  <c r="Z361" i="3"/>
  <c r="Z369" i="3"/>
  <c r="Z154" i="3"/>
  <c r="Z253" i="3"/>
  <c r="Z322" i="3"/>
  <c r="Z354" i="3"/>
  <c r="Z396" i="3"/>
  <c r="Z153" i="3"/>
  <c r="Z164" i="3"/>
  <c r="Z286" i="3"/>
  <c r="Z298" i="3"/>
  <c r="Z307" i="3"/>
  <c r="Z313" i="3"/>
  <c r="Z330" i="3"/>
  <c r="Z339" i="3"/>
  <c r="Z345" i="3"/>
  <c r="Z362" i="3"/>
  <c r="Z371" i="3"/>
  <c r="Z376" i="3"/>
  <c r="Z387" i="3"/>
  <c r="Z388" i="3"/>
  <c r="Z395" i="3"/>
  <c r="Z163" i="3"/>
  <c r="Z255" i="3"/>
  <c r="Z306" i="3"/>
  <c r="Z338" i="3"/>
  <c r="Z370" i="3"/>
  <c r="Z394" i="3"/>
  <c r="Z57" i="3"/>
  <c r="Z288" i="3"/>
  <c r="Z314" i="3"/>
  <c r="Z346" i="3"/>
  <c r="Z377" i="3"/>
  <c r="Z389" i="3"/>
  <c r="Z19" i="3"/>
  <c r="Z20" i="3"/>
  <c r="Z21" i="3"/>
  <c r="Z55" i="3"/>
  <c r="Z56" i="3"/>
  <c r="T255" i="3"/>
  <c r="S255" i="3"/>
  <c r="R255" i="3"/>
  <c r="Q255" i="3"/>
  <c r="T254" i="3"/>
  <c r="S254" i="3"/>
  <c r="R254" i="3"/>
  <c r="Q254" i="3"/>
  <c r="T253" i="3"/>
  <c r="S253" i="3"/>
  <c r="R253" i="3"/>
  <c r="Q253" i="3"/>
  <c r="O255" i="3"/>
  <c r="N255" i="3"/>
  <c r="M255" i="3"/>
  <c r="L255" i="3"/>
  <c r="O254" i="3"/>
  <c r="N254" i="3"/>
  <c r="M254" i="3"/>
  <c r="L254" i="3"/>
  <c r="O253" i="3"/>
  <c r="N253" i="3"/>
  <c r="M253" i="3"/>
  <c r="L253" i="3"/>
  <c r="J255" i="3"/>
  <c r="I255" i="3"/>
  <c r="H255" i="3"/>
  <c r="J254" i="3"/>
  <c r="I254" i="3"/>
  <c r="H254" i="3"/>
  <c r="J253" i="3"/>
  <c r="I253" i="3"/>
  <c r="H253" i="3"/>
  <c r="G255" i="3"/>
  <c r="G254" i="3"/>
  <c r="G253" i="3"/>
  <c r="Y7" i="18" l="1"/>
  <c r="X7" i="18"/>
  <c r="W7" i="18"/>
  <c r="V7" i="18"/>
  <c r="Y6" i="18"/>
  <c r="X6" i="18"/>
  <c r="W6" i="18"/>
  <c r="V6" i="18"/>
  <c r="Y5" i="18"/>
  <c r="X5" i="18"/>
  <c r="W5" i="18"/>
  <c r="V5" i="18"/>
  <c r="W5" i="4"/>
  <c r="V5" i="4"/>
  <c r="U5" i="4"/>
  <c r="T5" i="4"/>
  <c r="K5" i="5"/>
  <c r="Y9" i="16"/>
  <c r="X9" i="16"/>
  <c r="W9" i="16"/>
  <c r="V9" i="16"/>
  <c r="Y8" i="16"/>
  <c r="X8" i="16"/>
  <c r="W8" i="16"/>
  <c r="V8" i="16"/>
  <c r="Y7" i="16"/>
  <c r="X7" i="16"/>
  <c r="W7" i="16"/>
  <c r="V7" i="16"/>
  <c r="Y6" i="16"/>
  <c r="X6" i="16"/>
  <c r="W6" i="16"/>
  <c r="V6" i="16"/>
  <c r="Y5" i="16"/>
  <c r="X5" i="16"/>
  <c r="W5" i="16"/>
  <c r="V5" i="16"/>
  <c r="Y7" i="3"/>
  <c r="X7" i="3"/>
  <c r="W7" i="3"/>
  <c r="V7" i="3"/>
  <c r="Y6" i="3"/>
  <c r="X6" i="3"/>
  <c r="W6" i="3"/>
  <c r="V6" i="3"/>
  <c r="Y5" i="3"/>
  <c r="X5" i="3"/>
  <c r="W5" i="3"/>
  <c r="V5" i="3"/>
  <c r="Z7" i="3" l="1"/>
  <c r="X5" i="4"/>
  <c r="Z5" i="18"/>
  <c r="Z6" i="18"/>
  <c r="Z7" i="18"/>
  <c r="Z5" i="16"/>
  <c r="Z6" i="16"/>
  <c r="Z7" i="16"/>
  <c r="Z8" i="16"/>
  <c r="Z9" i="16"/>
  <c r="Z5" i="2"/>
  <c r="Z6" i="2"/>
  <c r="Z7" i="2"/>
  <c r="Z8" i="2"/>
  <c r="Z5" i="3"/>
  <c r="Z6" i="3"/>
  <c r="S58" i="4" l="1"/>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U46" i="18"/>
  <c r="U45" i="18"/>
  <c r="U44" i="18"/>
  <c r="U43" i="18"/>
  <c r="U41" i="18"/>
  <c r="U40" i="18"/>
  <c r="U39" i="18"/>
  <c r="U37" i="18"/>
  <c r="U36" i="18"/>
  <c r="U35" i="18"/>
  <c r="U33" i="18"/>
  <c r="U32" i="18"/>
  <c r="U31" i="18"/>
  <c r="U29" i="18"/>
  <c r="U28" i="18"/>
  <c r="U27" i="18"/>
  <c r="U25" i="18"/>
  <c r="U24" i="18"/>
  <c r="U23" i="18"/>
  <c r="U21" i="18"/>
  <c r="U20" i="18"/>
  <c r="U19" i="18"/>
  <c r="U17" i="18"/>
  <c r="U16" i="18"/>
  <c r="U15" i="18"/>
  <c r="U11" i="18"/>
  <c r="U10" i="18"/>
  <c r="U9" i="18"/>
  <c r="T48" i="18"/>
  <c r="S48" i="18"/>
  <c r="R48" i="18"/>
  <c r="T47" i="18"/>
  <c r="S47" i="18"/>
  <c r="R47" i="18"/>
  <c r="T46" i="18"/>
  <c r="S46" i="18"/>
  <c r="R46" i="18"/>
  <c r="T14" i="18"/>
  <c r="S14" i="18"/>
  <c r="R14" i="18"/>
  <c r="T13" i="18"/>
  <c r="S13" i="18"/>
  <c r="R13" i="18"/>
  <c r="T12" i="18"/>
  <c r="S12" i="18"/>
  <c r="R12" i="18"/>
  <c r="U911" i="2"/>
  <c r="K911" i="2"/>
  <c r="U1031" i="2"/>
  <c r="U1030" i="2"/>
  <c r="U1029" i="2"/>
  <c r="U1028" i="2"/>
  <c r="U1027" i="2"/>
  <c r="U1026" i="2"/>
  <c r="U1025" i="2"/>
  <c r="U1024" i="2"/>
  <c r="U1023" i="2"/>
  <c r="U1022" i="2"/>
  <c r="U1021" i="2"/>
  <c r="U1020" i="2"/>
  <c r="U1019" i="2"/>
  <c r="U1018" i="2"/>
  <c r="U1017" i="2"/>
  <c r="U1011" i="2"/>
  <c r="U1010" i="2"/>
  <c r="U1009" i="2"/>
  <c r="U1008" i="2"/>
  <c r="U1007" i="2"/>
  <c r="U1006" i="2"/>
  <c r="U1005" i="2"/>
  <c r="U1004" i="2"/>
  <c r="U1003" i="2"/>
  <c r="U1002" i="2"/>
  <c r="U1001" i="2"/>
  <c r="U1000" i="2"/>
  <c r="U999" i="2"/>
  <c r="U998" i="2"/>
  <c r="U997" i="2"/>
  <c r="U996" i="2"/>
  <c r="U995" i="2"/>
  <c r="U994" i="2"/>
  <c r="U993" i="2"/>
  <c r="U992" i="2"/>
  <c r="U986" i="2"/>
  <c r="U985" i="2"/>
  <c r="U984" i="2"/>
  <c r="U983" i="2"/>
  <c r="U982" i="2"/>
  <c r="U981" i="2"/>
  <c r="U980" i="2"/>
  <c r="U979" i="2"/>
  <c r="U978" i="2"/>
  <c r="U977" i="2"/>
  <c r="U976" i="2"/>
  <c r="U975" i="2"/>
  <c r="U974" i="2"/>
  <c r="U973" i="2"/>
  <c r="U972" i="2"/>
  <c r="U971" i="2"/>
  <c r="U970" i="2"/>
  <c r="U969" i="2"/>
  <c r="U965" i="2"/>
  <c r="U964" i="2"/>
  <c r="U963" i="2"/>
  <c r="U950" i="2"/>
  <c r="U949" i="2"/>
  <c r="U948" i="2"/>
  <c r="U947" i="2"/>
  <c r="U946" i="2"/>
  <c r="U945" i="2"/>
  <c r="U944" i="2"/>
  <c r="U943" i="2"/>
  <c r="U942" i="2"/>
  <c r="U941" i="2"/>
  <c r="U940" i="2"/>
  <c r="U939" i="2"/>
  <c r="U938" i="2"/>
  <c r="U937" i="2"/>
  <c r="U936" i="2"/>
  <c r="U935" i="2"/>
  <c r="U934" i="2"/>
  <c r="U933" i="2"/>
  <c r="U932" i="2"/>
  <c r="U931" i="2"/>
  <c r="U930" i="2"/>
  <c r="U929" i="2"/>
  <c r="U928" i="2"/>
  <c r="U927" i="2"/>
  <c r="U926" i="2"/>
  <c r="U925" i="2"/>
  <c r="U924" i="2"/>
  <c r="U923" i="2"/>
  <c r="U922" i="2"/>
  <c r="U921" i="2"/>
  <c r="U920" i="2"/>
  <c r="U919" i="2"/>
  <c r="U918" i="2"/>
  <c r="U917" i="2"/>
  <c r="U916" i="2"/>
  <c r="U915" i="2"/>
  <c r="U914" i="2"/>
  <c r="U913" i="2"/>
  <c r="U912" i="2"/>
  <c r="U906" i="2"/>
  <c r="U905" i="2"/>
  <c r="U904" i="2"/>
  <c r="U903" i="2"/>
  <c r="U902" i="2"/>
  <c r="U901" i="2"/>
  <c r="U900" i="2"/>
  <c r="U899" i="2"/>
  <c r="U898" i="2"/>
  <c r="U897" i="2"/>
  <c r="U896" i="2"/>
  <c r="U895" i="2"/>
  <c r="U894" i="2"/>
  <c r="U886" i="2"/>
  <c r="U885" i="2"/>
  <c r="U884" i="2"/>
  <c r="U883" i="2"/>
  <c r="U882" i="2"/>
  <c r="U881" i="2"/>
  <c r="U880" i="2"/>
  <c r="U879" i="2"/>
  <c r="U878" i="2"/>
  <c r="U877" i="2"/>
  <c r="U876" i="2"/>
  <c r="U875" i="2"/>
  <c r="U874" i="2"/>
  <c r="U873" i="2"/>
  <c r="U872" i="2"/>
  <c r="U871" i="2"/>
  <c r="U870" i="2"/>
  <c r="U869" i="2"/>
  <c r="U868" i="2"/>
  <c r="U867" i="2"/>
  <c r="U866" i="2"/>
  <c r="U865" i="2"/>
  <c r="U864" i="2"/>
  <c r="U863" i="2"/>
  <c r="U862" i="2"/>
  <c r="U861" i="2"/>
  <c r="U860" i="2"/>
  <c r="U859" i="2"/>
  <c r="U858" i="2"/>
  <c r="U857" i="2"/>
  <c r="U856" i="2"/>
  <c r="U855" i="2"/>
  <c r="U854" i="2"/>
  <c r="U853" i="2"/>
  <c r="U852" i="2"/>
  <c r="U851" i="2"/>
  <c r="U850" i="2"/>
  <c r="U849" i="2"/>
  <c r="U848" i="2"/>
  <c r="U847" i="2"/>
  <c r="U846" i="2"/>
  <c r="U845" i="2"/>
  <c r="U844" i="2"/>
  <c r="U843" i="2"/>
  <c r="U842" i="2"/>
  <c r="U841" i="2"/>
  <c r="U840" i="2"/>
  <c r="U839" i="2"/>
  <c r="U838" i="2"/>
  <c r="U837" i="2"/>
  <c r="U836" i="2"/>
  <c r="U835" i="2"/>
  <c r="U834" i="2"/>
  <c r="U833" i="2"/>
  <c r="U832" i="2"/>
  <c r="U831" i="2"/>
  <c r="U830" i="2"/>
  <c r="U829" i="2"/>
  <c r="U828" i="2"/>
  <c r="U822" i="2"/>
  <c r="U821" i="2"/>
  <c r="U820" i="2"/>
  <c r="U819" i="2"/>
  <c r="U818" i="2"/>
  <c r="U817" i="2"/>
  <c r="U816" i="2"/>
  <c r="U815" i="2"/>
  <c r="U814" i="2"/>
  <c r="U813" i="2"/>
  <c r="U812" i="2"/>
  <c r="U811" i="2"/>
  <c r="U810" i="2"/>
  <c r="U809" i="2"/>
  <c r="U808" i="2"/>
  <c r="U807" i="2"/>
  <c r="U806" i="2"/>
  <c r="U805" i="2"/>
  <c r="U804" i="2"/>
  <c r="U803" i="2"/>
  <c r="U797" i="2"/>
  <c r="U796" i="2"/>
  <c r="U795" i="2"/>
  <c r="U794" i="2"/>
  <c r="U793" i="2"/>
  <c r="U792" i="2"/>
  <c r="U791" i="2"/>
  <c r="U790" i="2"/>
  <c r="U789" i="2"/>
  <c r="U788" i="2"/>
  <c r="U787" i="2"/>
  <c r="U786" i="2"/>
  <c r="U785" i="2"/>
  <c r="U784" i="2"/>
  <c r="U783" i="2"/>
  <c r="U782" i="2"/>
  <c r="U781" i="2"/>
  <c r="U780" i="2"/>
  <c r="U779" i="2"/>
  <c r="U778" i="2"/>
  <c r="U777" i="2"/>
  <c r="U776" i="2"/>
  <c r="U775" i="2"/>
  <c r="U774" i="2"/>
  <c r="U773" i="2"/>
  <c r="U772" i="2"/>
  <c r="U771" i="2"/>
  <c r="U770" i="2"/>
  <c r="U769" i="2"/>
  <c r="U768" i="2"/>
  <c r="U767" i="2"/>
  <c r="U766" i="2"/>
  <c r="U752" i="2"/>
  <c r="U751" i="2"/>
  <c r="U750" i="2"/>
  <c r="U749" i="2"/>
  <c r="U748" i="2"/>
  <c r="U747" i="2"/>
  <c r="U746" i="2"/>
  <c r="U745" i="2"/>
  <c r="U744" i="2"/>
  <c r="U743" i="2"/>
  <c r="U742" i="2"/>
  <c r="U741" i="2"/>
  <c r="U740" i="2"/>
  <c r="U739" i="2"/>
  <c r="U738" i="2"/>
  <c r="U737" i="2"/>
  <c r="U736" i="2"/>
  <c r="U735" i="2"/>
  <c r="U734" i="2"/>
  <c r="U733" i="2"/>
  <c r="U732" i="2"/>
  <c r="U731" i="2"/>
  <c r="U730" i="2"/>
  <c r="U729" i="2"/>
  <c r="U728" i="2"/>
  <c r="U727" i="2"/>
  <c r="U726" i="2"/>
  <c r="U725" i="2"/>
  <c r="U724" i="2"/>
  <c r="U723" i="2"/>
  <c r="U722" i="2"/>
  <c r="U721" i="2"/>
  <c r="U720" i="2"/>
  <c r="U719" i="2"/>
  <c r="U718" i="2"/>
  <c r="U717" i="2"/>
  <c r="U716" i="2"/>
  <c r="U715" i="2"/>
  <c r="U714" i="2"/>
  <c r="U713" i="2"/>
  <c r="U712" i="2"/>
  <c r="U711" i="2"/>
  <c r="U710" i="2"/>
  <c r="U709" i="2"/>
  <c r="U708" i="2"/>
  <c r="U707" i="2"/>
  <c r="U706" i="2"/>
  <c r="U705" i="2"/>
  <c r="U704" i="2"/>
  <c r="U703" i="2"/>
  <c r="U702" i="2"/>
  <c r="U701" i="2"/>
  <c r="U700" i="2"/>
  <c r="U699" i="2"/>
  <c r="U698" i="2"/>
  <c r="U697" i="2"/>
  <c r="U696" i="2"/>
  <c r="U695" i="2"/>
  <c r="U694" i="2"/>
  <c r="U693" i="2"/>
  <c r="U692" i="2"/>
  <c r="U691" i="2"/>
  <c r="U690" i="2"/>
  <c r="U689" i="2"/>
  <c r="U688" i="2"/>
  <c r="U687" i="2"/>
  <c r="U686" i="2"/>
  <c r="U685" i="2"/>
  <c r="U684" i="2"/>
  <c r="U683" i="2"/>
  <c r="U682" i="2"/>
  <c r="U681" i="2"/>
  <c r="U680" i="2"/>
  <c r="U679" i="2"/>
  <c r="U678" i="2"/>
  <c r="U677" i="2"/>
  <c r="U676" i="2"/>
  <c r="U675" i="2"/>
  <c r="U674" i="2"/>
  <c r="U673" i="2"/>
  <c r="U672" i="2"/>
  <c r="U671" i="2"/>
  <c r="U670" i="2"/>
  <c r="U669" i="2"/>
  <c r="U668" i="2"/>
  <c r="U667" i="2"/>
  <c r="U666" i="2"/>
  <c r="U665" i="2"/>
  <c r="U664" i="2"/>
  <c r="U663" i="2"/>
  <c r="U662" i="2"/>
  <c r="U661" i="2"/>
  <c r="U660" i="2"/>
  <c r="U659" i="2"/>
  <c r="U658" i="2"/>
  <c r="U657" i="2"/>
  <c r="U656" i="2"/>
  <c r="U655" i="2"/>
  <c r="U654" i="2"/>
  <c r="U653" i="2"/>
  <c r="U652" i="2"/>
  <c r="U651" i="2"/>
  <c r="U650" i="2"/>
  <c r="U649" i="2"/>
  <c r="U648" i="2"/>
  <c r="U647" i="2"/>
  <c r="U646" i="2"/>
  <c r="U645" i="2"/>
  <c r="U644" i="2"/>
  <c r="U643" i="2"/>
  <c r="U642" i="2"/>
  <c r="U641" i="2"/>
  <c r="U640" i="2"/>
  <c r="U639" i="2"/>
  <c r="U638" i="2"/>
  <c r="U637" i="2"/>
  <c r="U636" i="2"/>
  <c r="U635" i="2"/>
  <c r="U634" i="2"/>
  <c r="U633" i="2"/>
  <c r="U632" i="2"/>
  <c r="U631" i="2"/>
  <c r="U630" i="2"/>
  <c r="U629" i="2"/>
  <c r="U628" i="2"/>
  <c r="U627" i="2"/>
  <c r="U626" i="2"/>
  <c r="U625" i="2"/>
  <c r="U617" i="2"/>
  <c r="U616" i="2"/>
  <c r="U615" i="2"/>
  <c r="U614" i="2"/>
  <c r="U613" i="2"/>
  <c r="U612" i="2"/>
  <c r="U611" i="2"/>
  <c r="U610" i="2"/>
  <c r="U609" i="2"/>
  <c r="U608" i="2"/>
  <c r="U607" i="2"/>
  <c r="U606" i="2"/>
  <c r="U605" i="2"/>
  <c r="U604" i="2"/>
  <c r="U603" i="2"/>
  <c r="U602" i="2"/>
  <c r="U601" i="2"/>
  <c r="U600" i="2"/>
  <c r="U599" i="2"/>
  <c r="U598" i="2"/>
  <c r="U597" i="2"/>
  <c r="U596" i="2"/>
  <c r="U595" i="2"/>
  <c r="U594" i="2"/>
  <c r="U593" i="2"/>
  <c r="U592" i="2"/>
  <c r="U591" i="2"/>
  <c r="U590" i="2"/>
  <c r="U589" i="2"/>
  <c r="U588" i="2"/>
  <c r="U577" i="2"/>
  <c r="U576" i="2"/>
  <c r="U575" i="2"/>
  <c r="U574" i="2"/>
  <c r="U573" i="2"/>
  <c r="U572" i="2"/>
  <c r="U565" i="2"/>
  <c r="U564" i="2"/>
  <c r="U563" i="2"/>
  <c r="U562" i="2"/>
  <c r="U561" i="2"/>
  <c r="U553" i="2"/>
  <c r="U552" i="2"/>
  <c r="U551" i="2"/>
  <c r="U550" i="2"/>
  <c r="U549" i="2"/>
  <c r="U543" i="2"/>
  <c r="U542" i="2"/>
  <c r="U541" i="2"/>
  <c r="U540" i="2"/>
  <c r="U539" i="2"/>
  <c r="U538" i="2"/>
  <c r="U537" i="2"/>
  <c r="U536" i="2"/>
  <c r="U535" i="2"/>
  <c r="U534" i="2"/>
  <c r="U533" i="2"/>
  <c r="U532" i="2"/>
  <c r="U531" i="2"/>
  <c r="U530" i="2"/>
  <c r="U529" i="2"/>
  <c r="U528" i="2"/>
  <c r="U527" i="2"/>
  <c r="U526" i="2"/>
  <c r="U525" i="2"/>
  <c r="U524" i="2"/>
  <c r="U523" i="2"/>
  <c r="U522" i="2"/>
  <c r="U521" i="2"/>
  <c r="U520" i="2"/>
  <c r="U519" i="2"/>
  <c r="U507" i="2"/>
  <c r="U506" i="2"/>
  <c r="U505" i="2"/>
  <c r="U504" i="2"/>
  <c r="U503" i="2"/>
  <c r="U502" i="2"/>
  <c r="U501" i="2"/>
  <c r="U500" i="2"/>
  <c r="U499" i="2"/>
  <c r="U498" i="2"/>
  <c r="U497" i="2"/>
  <c r="U496" i="2"/>
  <c r="U495" i="2"/>
  <c r="U494" i="2"/>
  <c r="U493" i="2"/>
  <c r="U492" i="2"/>
  <c r="U489" i="2"/>
  <c r="U488" i="2"/>
  <c r="U487" i="2"/>
  <c r="U486" i="2"/>
  <c r="U485" i="2"/>
  <c r="U484" i="2"/>
  <c r="U483" i="2"/>
  <c r="U477" i="2"/>
  <c r="U476" i="2"/>
  <c r="U475" i="2"/>
  <c r="U474" i="2"/>
  <c r="U473" i="2"/>
  <c r="U472" i="2"/>
  <c r="U471" i="2"/>
  <c r="U470" i="2"/>
  <c r="U469" i="2"/>
  <c r="U468" i="2"/>
  <c r="U467" i="2"/>
  <c r="U466" i="2"/>
  <c r="U465" i="2"/>
  <c r="U464" i="2"/>
  <c r="U463" i="2"/>
  <c r="U462" i="2"/>
  <c r="U461" i="2"/>
  <c r="U460" i="2"/>
  <c r="U459" i="2"/>
  <c r="U458" i="2"/>
  <c r="U457" i="2"/>
  <c r="U456" i="2"/>
  <c r="U455" i="2"/>
  <c r="U454" i="2"/>
  <c r="U453" i="2"/>
  <c r="U452" i="2"/>
  <c r="U451" i="2"/>
  <c r="U450" i="2"/>
  <c r="U449" i="2"/>
  <c r="U448" i="2"/>
  <c r="U447" i="2"/>
  <c r="U446" i="2"/>
  <c r="U445" i="2"/>
  <c r="U444" i="2"/>
  <c r="U443" i="2"/>
  <c r="U442" i="2"/>
  <c r="U441" i="2"/>
  <c r="U440" i="2"/>
  <c r="U439" i="2"/>
  <c r="U438" i="2"/>
  <c r="U432" i="2"/>
  <c r="U431" i="2"/>
  <c r="U430" i="2"/>
  <c r="U429" i="2"/>
  <c r="U428" i="2"/>
  <c r="U427" i="2"/>
  <c r="U426" i="2"/>
  <c r="U425" i="2"/>
  <c r="U424" i="2"/>
  <c r="U423" i="2"/>
  <c r="U422" i="2"/>
  <c r="U421" i="2"/>
  <c r="U420" i="2"/>
  <c r="U419" i="2"/>
  <c r="U418" i="2"/>
  <c r="U417" i="2"/>
  <c r="U416" i="2"/>
  <c r="U415" i="2"/>
  <c r="U414" i="2"/>
  <c r="U413" i="2"/>
  <c r="U412" i="2"/>
  <c r="U406" i="2"/>
  <c r="U405" i="2"/>
  <c r="U404" i="2"/>
  <c r="U403" i="2"/>
  <c r="U402" i="2"/>
  <c r="U401" i="2"/>
  <c r="U400" i="2"/>
  <c r="U399" i="2"/>
  <c r="U398" i="2"/>
  <c r="U397" i="2"/>
  <c r="U396" i="2"/>
  <c r="U395" i="2"/>
  <c r="U394" i="2"/>
  <c r="U393" i="2"/>
  <c r="U392" i="2"/>
  <c r="U391" i="2"/>
  <c r="U390" i="2"/>
  <c r="U389" i="2"/>
  <c r="U388" i="2"/>
  <c r="U387" i="2"/>
  <c r="U386" i="2"/>
  <c r="U385" i="2"/>
  <c r="U384" i="2"/>
  <c r="U383" i="2"/>
  <c r="U382" i="2"/>
  <c r="U381" i="2"/>
  <c r="U380" i="2"/>
  <c r="U379" i="2"/>
  <c r="U378" i="2"/>
  <c r="U377" i="2"/>
  <c r="U376" i="2"/>
  <c r="U375" i="2"/>
  <c r="U374" i="2"/>
  <c r="U373" i="2"/>
  <c r="U372" i="2"/>
  <c r="U371" i="2"/>
  <c r="U370" i="2"/>
  <c r="U369" i="2"/>
  <c r="U368" i="2"/>
  <c r="U367" i="2"/>
  <c r="U366" i="2"/>
  <c r="U365" i="2"/>
  <c r="U364" i="2"/>
  <c r="U363" i="2"/>
  <c r="U362" i="2"/>
  <c r="U361" i="2"/>
  <c r="U360" i="2"/>
  <c r="U359" i="2"/>
  <c r="U358" i="2"/>
  <c r="U35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4" i="2"/>
  <c r="U303" i="2"/>
  <c r="U302" i="2"/>
  <c r="U301" i="2"/>
  <c r="U300" i="2"/>
  <c r="U297" i="2"/>
  <c r="U296" i="2"/>
  <c r="U295" i="2"/>
  <c r="U294" i="2"/>
  <c r="U293" i="2"/>
  <c r="U292" i="2"/>
  <c r="U291" i="2"/>
  <c r="U290" i="2"/>
  <c r="U289" i="2"/>
  <c r="U287" i="2"/>
  <c r="U286" i="2"/>
  <c r="U285" i="2"/>
  <c r="U284" i="2"/>
  <c r="U283" i="2"/>
  <c r="U282"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420" i="16"/>
  <c r="U419" i="16"/>
  <c r="U418" i="16"/>
  <c r="U417" i="16"/>
  <c r="U416" i="16"/>
  <c r="U415" i="16"/>
  <c r="U414" i="16"/>
  <c r="U413" i="16"/>
  <c r="U412" i="16"/>
  <c r="U411" i="16"/>
  <c r="U410" i="16"/>
  <c r="U409" i="16"/>
  <c r="U408" i="16"/>
  <c r="U407" i="16"/>
  <c r="U406" i="16"/>
  <c r="U405" i="16"/>
  <c r="U404" i="16"/>
  <c r="U403" i="16"/>
  <c r="U402" i="16"/>
  <c r="U401" i="16"/>
  <c r="U400" i="16"/>
  <c r="U399" i="16"/>
  <c r="U398" i="16"/>
  <c r="U397" i="16"/>
  <c r="U396" i="16"/>
  <c r="U395" i="16"/>
  <c r="U394" i="16"/>
  <c r="U393" i="16"/>
  <c r="U392" i="16"/>
  <c r="U391" i="16"/>
  <c r="U390" i="16"/>
  <c r="U389" i="16"/>
  <c r="U388" i="16"/>
  <c r="U387" i="16"/>
  <c r="U386" i="16"/>
  <c r="U385" i="16"/>
  <c r="U384" i="16"/>
  <c r="U383" i="16"/>
  <c r="U382" i="16"/>
  <c r="U381" i="16"/>
  <c r="U380" i="16"/>
  <c r="U379" i="16"/>
  <c r="U378" i="16"/>
  <c r="U377" i="16"/>
  <c r="U376" i="16"/>
  <c r="U375" i="16"/>
  <c r="U374" i="16"/>
  <c r="U373" i="16"/>
  <c r="U372" i="16"/>
  <c r="U371" i="16"/>
  <c r="U370" i="16"/>
  <c r="U369" i="16"/>
  <c r="U368" i="16"/>
  <c r="U367" i="16"/>
  <c r="U366" i="16"/>
  <c r="U365" i="16"/>
  <c r="U364" i="16"/>
  <c r="U363" i="16"/>
  <c r="U362" i="16"/>
  <c r="U361" i="16"/>
  <c r="U360" i="16"/>
  <c r="U359" i="16"/>
  <c r="U358" i="16"/>
  <c r="U357" i="16"/>
  <c r="U356" i="16"/>
  <c r="U355" i="16"/>
  <c r="U354" i="16"/>
  <c r="U353" i="16"/>
  <c r="U352" i="16"/>
  <c r="U351" i="16"/>
  <c r="U350" i="16"/>
  <c r="U349" i="16"/>
  <c r="U348" i="16"/>
  <c r="U347" i="16"/>
  <c r="U346" i="16"/>
  <c r="U345" i="16"/>
  <c r="U344" i="16"/>
  <c r="U343" i="16"/>
  <c r="U342" i="16"/>
  <c r="U341" i="16"/>
  <c r="U340" i="16"/>
  <c r="U339" i="16"/>
  <c r="U338" i="16"/>
  <c r="U337" i="16"/>
  <c r="U336" i="16"/>
  <c r="U335" i="16"/>
  <c r="U334" i="16"/>
  <c r="U333" i="16"/>
  <c r="U332" i="16"/>
  <c r="U331" i="16"/>
  <c r="U330" i="16"/>
  <c r="U329" i="16"/>
  <c r="U328" i="16"/>
  <c r="U327" i="16"/>
  <c r="U326" i="16"/>
  <c r="U325" i="16"/>
  <c r="U324" i="16"/>
  <c r="U323" i="16"/>
  <c r="U322" i="16"/>
  <c r="U321" i="16"/>
  <c r="U320" i="16"/>
  <c r="U319" i="16"/>
  <c r="U318" i="16"/>
  <c r="U317" i="16"/>
  <c r="U316" i="16"/>
  <c r="U315" i="16"/>
  <c r="U314" i="16"/>
  <c r="U313" i="16"/>
  <c r="U312" i="16"/>
  <c r="U311" i="16"/>
  <c r="U310" i="16"/>
  <c r="U309" i="16"/>
  <c r="U308" i="16"/>
  <c r="U307" i="16"/>
  <c r="U306" i="16"/>
  <c r="U305" i="16"/>
  <c r="U304" i="16"/>
  <c r="U303" i="16"/>
  <c r="U302" i="16"/>
  <c r="U301" i="16"/>
  <c r="U300" i="16"/>
  <c r="U299" i="16"/>
  <c r="U298" i="16"/>
  <c r="U297" i="16"/>
  <c r="U296" i="16"/>
  <c r="U295" i="16"/>
  <c r="U294" i="16"/>
  <c r="U293" i="16"/>
  <c r="U292" i="16"/>
  <c r="U291" i="16"/>
  <c r="U290" i="16"/>
  <c r="U289" i="16"/>
  <c r="U288" i="16"/>
  <c r="U287" i="16"/>
  <c r="U286" i="16"/>
  <c r="U285" i="16"/>
  <c r="U284" i="16"/>
  <c r="U283" i="16"/>
  <c r="U282" i="16"/>
  <c r="U281" i="16"/>
  <c r="U280" i="16"/>
  <c r="U279" i="16"/>
  <c r="U278" i="16"/>
  <c r="U277" i="16"/>
  <c r="U276" i="16"/>
  <c r="U275" i="16"/>
  <c r="U274" i="16"/>
  <c r="U273" i="16"/>
  <c r="U272" i="16"/>
  <c r="U271" i="16"/>
  <c r="U270" i="16"/>
  <c r="U269" i="16"/>
  <c r="U268" i="16"/>
  <c r="U267" i="16"/>
  <c r="U266" i="16"/>
  <c r="U265" i="16"/>
  <c r="U264" i="16"/>
  <c r="U263" i="16"/>
  <c r="U262" i="16"/>
  <c r="U261" i="16"/>
  <c r="U260" i="16"/>
  <c r="U259" i="16"/>
  <c r="U258" i="16"/>
  <c r="U257" i="16"/>
  <c r="U256" i="16"/>
  <c r="U255" i="16"/>
  <c r="U254" i="16"/>
  <c r="U253" i="16"/>
  <c r="U252" i="16"/>
  <c r="U251" i="16"/>
  <c r="U250" i="16"/>
  <c r="U249" i="16"/>
  <c r="U248" i="16"/>
  <c r="U247" i="16"/>
  <c r="U246" i="16"/>
  <c r="U245" i="16"/>
  <c r="U244" i="16"/>
  <c r="U243" i="16"/>
  <c r="U242" i="16"/>
  <c r="U241" i="16"/>
  <c r="U240" i="16"/>
  <c r="U239" i="16"/>
  <c r="U238" i="16"/>
  <c r="U237" i="16"/>
  <c r="U236" i="16"/>
  <c r="U235" i="16"/>
  <c r="U234" i="16"/>
  <c r="U233" i="16"/>
  <c r="U232" i="16"/>
  <c r="U231" i="16"/>
  <c r="U230" i="16"/>
  <c r="U229" i="16"/>
  <c r="U228" i="16"/>
  <c r="U227" i="16"/>
  <c r="U226" i="16"/>
  <c r="U225" i="16"/>
  <c r="U224" i="16"/>
  <c r="U223" i="16"/>
  <c r="U222" i="16"/>
  <c r="U221" i="16"/>
  <c r="U220" i="16"/>
  <c r="U219" i="16"/>
  <c r="U218" i="16"/>
  <c r="U217" i="16"/>
  <c r="U216" i="16"/>
  <c r="U215" i="16"/>
  <c r="U214" i="16"/>
  <c r="U213" i="16"/>
  <c r="U212" i="16"/>
  <c r="U211" i="16"/>
  <c r="U210" i="16"/>
  <c r="U209" i="16"/>
  <c r="U208" i="16"/>
  <c r="U207" i="16"/>
  <c r="U206" i="16"/>
  <c r="U205" i="16"/>
  <c r="U204" i="16"/>
  <c r="U203" i="16"/>
  <c r="U202" i="16"/>
  <c r="U201" i="16"/>
  <c r="U200" i="16"/>
  <c r="U199" i="16"/>
  <c r="U198" i="16"/>
  <c r="U197" i="16"/>
  <c r="U196" i="16"/>
  <c r="U195" i="16"/>
  <c r="U194" i="16"/>
  <c r="U193" i="16"/>
  <c r="U192" i="16"/>
  <c r="U191" i="16"/>
  <c r="U190" i="16"/>
  <c r="U189" i="16"/>
  <c r="U188" i="16"/>
  <c r="U187" i="16"/>
  <c r="U186" i="16"/>
  <c r="U185" i="16"/>
  <c r="U184" i="16"/>
  <c r="U183" i="16"/>
  <c r="U182" i="16"/>
  <c r="U181" i="16"/>
  <c r="U180" i="16"/>
  <c r="U179" i="16"/>
  <c r="U178" i="16"/>
  <c r="U177" i="16"/>
  <c r="U176" i="16"/>
  <c r="U175" i="16"/>
  <c r="U174" i="16"/>
  <c r="U173" i="16"/>
  <c r="U172" i="16"/>
  <c r="U171" i="16"/>
  <c r="U170" i="16"/>
  <c r="U169" i="16"/>
  <c r="U167" i="16"/>
  <c r="U166" i="16"/>
  <c r="U165" i="16"/>
  <c r="U163" i="16"/>
  <c r="U162" i="16"/>
  <c r="U161" i="16"/>
  <c r="U159" i="16"/>
  <c r="U158" i="16"/>
  <c r="U157" i="16"/>
  <c r="U155" i="16"/>
  <c r="U154" i="16"/>
  <c r="U153" i="16"/>
  <c r="U151" i="16"/>
  <c r="U150" i="16"/>
  <c r="U149" i="16"/>
  <c r="U147" i="16"/>
  <c r="U146" i="16"/>
  <c r="U145" i="16"/>
  <c r="U143" i="16"/>
  <c r="U142" i="16"/>
  <c r="U141" i="16"/>
  <c r="U140" i="16"/>
  <c r="U139" i="16"/>
  <c r="U138" i="16"/>
  <c r="U137" i="16"/>
  <c r="U136" i="16"/>
  <c r="U135" i="16"/>
  <c r="U134" i="16"/>
  <c r="U133" i="16"/>
  <c r="U132" i="16"/>
  <c r="U131" i="16"/>
  <c r="U130" i="16"/>
  <c r="U129" i="16"/>
  <c r="U128" i="16"/>
  <c r="U127" i="16"/>
  <c r="U126" i="16"/>
  <c r="U125" i="16"/>
  <c r="U124" i="16"/>
  <c r="U123" i="16"/>
  <c r="U122" i="16"/>
  <c r="U121" i="16"/>
  <c r="U120" i="16"/>
  <c r="U119" i="16"/>
  <c r="U118" i="16"/>
  <c r="U117" i="16"/>
  <c r="U116" i="16"/>
  <c r="U115" i="16"/>
  <c r="U114" i="16"/>
  <c r="U112" i="16"/>
  <c r="U111" i="16"/>
  <c r="U110" i="16"/>
  <c r="U109" i="16"/>
  <c r="U108" i="16"/>
  <c r="U107" i="16"/>
  <c r="U106" i="16"/>
  <c r="U105" i="16"/>
  <c r="U104" i="16"/>
  <c r="U103" i="16"/>
  <c r="U102" i="16"/>
  <c r="U101" i="16"/>
  <c r="U100" i="16"/>
  <c r="U99" i="16"/>
  <c r="U98" i="16"/>
  <c r="U97" i="16"/>
  <c r="U96" i="16"/>
  <c r="U95" i="16"/>
  <c r="U94" i="16"/>
  <c r="U93" i="16"/>
  <c r="U92" i="16"/>
  <c r="U91" i="16"/>
  <c r="U90" i="16"/>
  <c r="U89" i="16"/>
  <c r="U88" i="16"/>
  <c r="U87" i="16"/>
  <c r="U86" i="16"/>
  <c r="U85" i="16"/>
  <c r="U84" i="16"/>
  <c r="U83" i="16"/>
  <c r="U82" i="16"/>
  <c r="U81" i="16"/>
  <c r="U80" i="16"/>
  <c r="U79" i="16"/>
  <c r="U78" i="16"/>
  <c r="U77" i="16"/>
  <c r="U76" i="16"/>
  <c r="U75" i="16"/>
  <c r="U74" i="16"/>
  <c r="U73" i="16"/>
  <c r="U72" i="16"/>
  <c r="U71" i="16"/>
  <c r="U70" i="16"/>
  <c r="U69" i="16"/>
  <c r="U68" i="16"/>
  <c r="U67" i="16"/>
  <c r="U66" i="16"/>
  <c r="U65" i="16"/>
  <c r="U64" i="16"/>
  <c r="U63" i="16"/>
  <c r="U62" i="16"/>
  <c r="U61" i="16"/>
  <c r="U60" i="16"/>
  <c r="U59" i="16"/>
  <c r="U58" i="16"/>
  <c r="U57" i="16"/>
  <c r="U56" i="16"/>
  <c r="U55" i="16"/>
  <c r="U54" i="16"/>
  <c r="U53" i="16"/>
  <c r="U52" i="16"/>
  <c r="U51" i="16"/>
  <c r="U50" i="16"/>
  <c r="U49" i="16"/>
  <c r="U48" i="16"/>
  <c r="U47" i="16"/>
  <c r="U46" i="16"/>
  <c r="U45" i="16"/>
  <c r="U44" i="16"/>
  <c r="U43" i="16"/>
  <c r="U42" i="16"/>
  <c r="U41"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2" i="16"/>
  <c r="U11" i="16"/>
  <c r="U10" i="16"/>
  <c r="U10" i="2"/>
  <c r="T1040" i="2"/>
  <c r="S1040" i="2"/>
  <c r="R1040" i="2"/>
  <c r="T1039" i="2"/>
  <c r="S1039" i="2"/>
  <c r="R1039" i="2"/>
  <c r="T1038" i="2"/>
  <c r="S1038" i="2"/>
  <c r="R1038" i="2"/>
  <c r="T1016" i="2"/>
  <c r="S1016" i="2"/>
  <c r="R1016" i="2"/>
  <c r="T1015" i="2"/>
  <c r="S1015" i="2"/>
  <c r="R1015" i="2"/>
  <c r="T1014" i="2"/>
  <c r="S1014" i="2"/>
  <c r="R1014" i="2"/>
  <c r="T1013" i="2"/>
  <c r="S1013" i="2"/>
  <c r="R1013" i="2"/>
  <c r="T1012" i="2"/>
  <c r="S1012" i="2"/>
  <c r="R1012" i="2"/>
  <c r="T991" i="2"/>
  <c r="S991" i="2"/>
  <c r="R991" i="2"/>
  <c r="T990" i="2"/>
  <c r="S990" i="2"/>
  <c r="R990" i="2"/>
  <c r="T989" i="2"/>
  <c r="S989" i="2"/>
  <c r="R989" i="2"/>
  <c r="T988" i="2"/>
  <c r="S988" i="2"/>
  <c r="R988" i="2"/>
  <c r="T987" i="2"/>
  <c r="S987" i="2"/>
  <c r="R987" i="2"/>
  <c r="T968" i="2"/>
  <c r="S968" i="2"/>
  <c r="R968" i="2"/>
  <c r="T967" i="2"/>
  <c r="S967" i="2"/>
  <c r="R967" i="2"/>
  <c r="T966" i="2"/>
  <c r="S966" i="2"/>
  <c r="R966" i="2"/>
  <c r="T962" i="2"/>
  <c r="S962" i="2"/>
  <c r="R962" i="2"/>
  <c r="T961" i="2"/>
  <c r="S961" i="2"/>
  <c r="R961" i="2"/>
  <c r="T960" i="2"/>
  <c r="S960" i="2"/>
  <c r="R960" i="2"/>
  <c r="T959" i="2"/>
  <c r="S959" i="2"/>
  <c r="R959" i="2"/>
  <c r="T958" i="2"/>
  <c r="S958" i="2"/>
  <c r="R958" i="2"/>
  <c r="T910" i="2"/>
  <c r="S910" i="2"/>
  <c r="R910" i="2"/>
  <c r="T909" i="2"/>
  <c r="S909" i="2"/>
  <c r="R909" i="2"/>
  <c r="T908" i="2"/>
  <c r="S908" i="2"/>
  <c r="R908" i="2"/>
  <c r="T907" i="2"/>
  <c r="S907" i="2"/>
  <c r="R907" i="2"/>
  <c r="T893" i="2"/>
  <c r="S893" i="2"/>
  <c r="R893" i="2"/>
  <c r="T892" i="2"/>
  <c r="S892" i="2"/>
  <c r="R892" i="2"/>
  <c r="T891" i="2"/>
  <c r="S891" i="2"/>
  <c r="R891" i="2"/>
  <c r="T890" i="2"/>
  <c r="S890" i="2"/>
  <c r="R890" i="2"/>
  <c r="T889" i="2"/>
  <c r="S889" i="2"/>
  <c r="R889" i="2"/>
  <c r="T827" i="2"/>
  <c r="S827" i="2"/>
  <c r="R827" i="2"/>
  <c r="T826" i="2"/>
  <c r="S826" i="2"/>
  <c r="R826" i="2"/>
  <c r="T825" i="2"/>
  <c r="S825" i="2"/>
  <c r="R825" i="2"/>
  <c r="T824" i="2"/>
  <c r="S824" i="2"/>
  <c r="R824" i="2"/>
  <c r="T823" i="2"/>
  <c r="S823" i="2"/>
  <c r="R823" i="2"/>
  <c r="T802" i="2"/>
  <c r="S802" i="2"/>
  <c r="R802" i="2"/>
  <c r="T801" i="2"/>
  <c r="S801" i="2"/>
  <c r="R801" i="2"/>
  <c r="T800" i="2"/>
  <c r="S800" i="2"/>
  <c r="R800" i="2"/>
  <c r="T799" i="2"/>
  <c r="S799" i="2"/>
  <c r="R799" i="2"/>
  <c r="T798" i="2"/>
  <c r="S798" i="2"/>
  <c r="R798" i="2"/>
  <c r="T765" i="2"/>
  <c r="S765" i="2"/>
  <c r="R765" i="2"/>
  <c r="T764" i="2"/>
  <c r="S764" i="2"/>
  <c r="R764" i="2"/>
  <c r="T763" i="2"/>
  <c r="S763" i="2"/>
  <c r="R763" i="2"/>
  <c r="T762" i="2"/>
  <c r="S762" i="2"/>
  <c r="R762" i="2"/>
  <c r="T761" i="2"/>
  <c r="S761" i="2"/>
  <c r="R761" i="2"/>
  <c r="T624" i="2"/>
  <c r="S624" i="2"/>
  <c r="R624" i="2"/>
  <c r="T623" i="2"/>
  <c r="S623" i="2"/>
  <c r="R623" i="2"/>
  <c r="T622" i="2"/>
  <c r="S622" i="2"/>
  <c r="R622" i="2"/>
  <c r="T621" i="2"/>
  <c r="S621" i="2"/>
  <c r="R621" i="2"/>
  <c r="T620" i="2"/>
  <c r="S620" i="2"/>
  <c r="R620" i="2"/>
  <c r="T587" i="2"/>
  <c r="S587" i="2"/>
  <c r="R587" i="2"/>
  <c r="T586" i="2"/>
  <c r="S586" i="2"/>
  <c r="R586" i="2"/>
  <c r="T585" i="2"/>
  <c r="S585" i="2"/>
  <c r="R585" i="2"/>
  <c r="T584" i="2"/>
  <c r="S584" i="2"/>
  <c r="R584" i="2"/>
  <c r="T583" i="2"/>
  <c r="S583" i="2"/>
  <c r="R583" i="2"/>
  <c r="T571" i="2"/>
  <c r="S571" i="2"/>
  <c r="R571" i="2"/>
  <c r="T570" i="2"/>
  <c r="S570" i="2"/>
  <c r="R570" i="2"/>
  <c r="T569" i="2"/>
  <c r="S569" i="2"/>
  <c r="R569" i="2"/>
  <c r="T568" i="2"/>
  <c r="S568" i="2"/>
  <c r="R568" i="2"/>
  <c r="T560" i="2"/>
  <c r="S560" i="2"/>
  <c r="R560" i="2"/>
  <c r="T559" i="2"/>
  <c r="S559" i="2"/>
  <c r="R559" i="2"/>
  <c r="T558" i="2"/>
  <c r="S558" i="2"/>
  <c r="R558" i="2"/>
  <c r="T557" i="2"/>
  <c r="S557" i="2"/>
  <c r="R557" i="2"/>
  <c r="T556" i="2"/>
  <c r="S556" i="2"/>
  <c r="R556" i="2"/>
  <c r="T548" i="2"/>
  <c r="S548" i="2"/>
  <c r="R548" i="2"/>
  <c r="T547" i="2"/>
  <c r="S547" i="2"/>
  <c r="R547" i="2"/>
  <c r="T546" i="2"/>
  <c r="S546" i="2"/>
  <c r="R546" i="2"/>
  <c r="T545" i="2"/>
  <c r="S545" i="2"/>
  <c r="R545" i="2"/>
  <c r="T544" i="2"/>
  <c r="S544" i="2"/>
  <c r="R544" i="2"/>
  <c r="T518" i="2"/>
  <c r="S518" i="2"/>
  <c r="R518" i="2"/>
  <c r="T517" i="2"/>
  <c r="S517" i="2"/>
  <c r="R517" i="2"/>
  <c r="T516" i="2"/>
  <c r="S516" i="2"/>
  <c r="R516" i="2"/>
  <c r="T515" i="2"/>
  <c r="S515" i="2"/>
  <c r="R515" i="2"/>
  <c r="T514" i="2"/>
  <c r="S514" i="2"/>
  <c r="R514" i="2"/>
  <c r="T482" i="2"/>
  <c r="S482" i="2"/>
  <c r="R482" i="2"/>
  <c r="T481" i="2"/>
  <c r="S481" i="2"/>
  <c r="R481" i="2"/>
  <c r="T480" i="2"/>
  <c r="S480" i="2"/>
  <c r="R480" i="2"/>
  <c r="T479" i="2"/>
  <c r="S479" i="2"/>
  <c r="R479" i="2"/>
  <c r="T478" i="2"/>
  <c r="S478" i="2"/>
  <c r="R478" i="2"/>
  <c r="T437" i="2"/>
  <c r="S437" i="2"/>
  <c r="R437" i="2"/>
  <c r="T436" i="2"/>
  <c r="S436" i="2"/>
  <c r="R436" i="2"/>
  <c r="T435" i="2"/>
  <c r="S435" i="2"/>
  <c r="R435" i="2"/>
  <c r="T434" i="2"/>
  <c r="S434" i="2"/>
  <c r="R434" i="2"/>
  <c r="T433" i="2"/>
  <c r="S433" i="2"/>
  <c r="R433" i="2"/>
  <c r="T411" i="2"/>
  <c r="S411" i="2"/>
  <c r="R411" i="2"/>
  <c r="T410" i="2"/>
  <c r="S410" i="2"/>
  <c r="R410" i="2"/>
  <c r="T409" i="2"/>
  <c r="S409" i="2"/>
  <c r="R409" i="2"/>
  <c r="T408" i="2"/>
  <c r="S408" i="2"/>
  <c r="R408" i="2"/>
  <c r="T407" i="2"/>
  <c r="S407" i="2"/>
  <c r="R407" i="2"/>
  <c r="T356" i="2"/>
  <c r="S356" i="2"/>
  <c r="R356" i="2"/>
  <c r="T355" i="2"/>
  <c r="S355" i="2"/>
  <c r="R355" i="2"/>
  <c r="T354" i="2"/>
  <c r="S354" i="2"/>
  <c r="R354" i="2"/>
  <c r="T353" i="2"/>
  <c r="S353" i="2"/>
  <c r="R353" i="2"/>
  <c r="T352" i="2"/>
  <c r="S352" i="2"/>
  <c r="R352" i="2"/>
  <c r="U393" i="3"/>
  <c r="U392" i="3"/>
  <c r="U391" i="3"/>
  <c r="U385" i="3"/>
  <c r="U384" i="3"/>
  <c r="U383" i="3"/>
  <c r="U381" i="3"/>
  <c r="U380" i="3"/>
  <c r="U379" i="3"/>
  <c r="U375" i="3"/>
  <c r="U374" i="3"/>
  <c r="U373" i="3"/>
  <c r="U367" i="3"/>
  <c r="U366" i="3"/>
  <c r="U365" i="3"/>
  <c r="U359" i="3"/>
  <c r="U358" i="3"/>
  <c r="U357" i="3"/>
  <c r="U351" i="3"/>
  <c r="U350" i="3"/>
  <c r="U349" i="3"/>
  <c r="U343" i="3"/>
  <c r="U342" i="3"/>
  <c r="U341" i="3"/>
  <c r="U335" i="3"/>
  <c r="U334" i="3"/>
  <c r="U333" i="3"/>
  <c r="U327" i="3"/>
  <c r="U326" i="3"/>
  <c r="U325" i="3"/>
  <c r="U319" i="3"/>
  <c r="U318" i="3"/>
  <c r="U317" i="3"/>
  <c r="U311" i="3"/>
  <c r="U310" i="3"/>
  <c r="U309" i="3"/>
  <c r="U303" i="3"/>
  <c r="U302" i="3"/>
  <c r="U301" i="3"/>
  <c r="U296" i="3"/>
  <c r="U295" i="3"/>
  <c r="U294" i="3"/>
  <c r="U292" i="3"/>
  <c r="U291" i="3"/>
  <c r="U290" i="3"/>
  <c r="U284" i="3"/>
  <c r="U283" i="3"/>
  <c r="U282" i="3"/>
  <c r="U280" i="3"/>
  <c r="U279" i="3"/>
  <c r="U278" i="3"/>
  <c r="U276" i="3"/>
  <c r="U275" i="3"/>
  <c r="U272" i="3"/>
  <c r="U271" i="3"/>
  <c r="U270" i="3"/>
  <c r="U268" i="3"/>
  <c r="U267" i="3"/>
  <c r="U266" i="3"/>
  <c r="U264" i="3"/>
  <c r="U263" i="3"/>
  <c r="U262" i="3"/>
  <c r="U260" i="3"/>
  <c r="U259" i="3"/>
  <c r="U258" i="3"/>
  <c r="U254" i="3"/>
  <c r="U253" i="3"/>
  <c r="U251" i="3"/>
  <c r="U250" i="3"/>
  <c r="U249" i="3"/>
  <c r="U248" i="3"/>
  <c r="U247" i="3"/>
  <c r="U246" i="3"/>
  <c r="U245" i="3"/>
  <c r="U244" i="3"/>
  <c r="U243" i="3"/>
  <c r="U242" i="3"/>
  <c r="U241" i="3"/>
  <c r="U240" i="3"/>
  <c r="U239" i="3"/>
  <c r="U238" i="3"/>
  <c r="U237" i="3"/>
  <c r="U236" i="3"/>
  <c r="U235" i="3"/>
  <c r="U234" i="3"/>
  <c r="U231" i="3"/>
  <c r="U230" i="3"/>
  <c r="U229" i="3"/>
  <c r="U226" i="3"/>
  <c r="U225" i="3"/>
  <c r="U224" i="3"/>
  <c r="U221" i="3"/>
  <c r="U220" i="3"/>
  <c r="U219" i="3"/>
  <c r="U217" i="3"/>
  <c r="U216" i="3"/>
  <c r="U215" i="3"/>
  <c r="U212" i="3"/>
  <c r="U211" i="3"/>
  <c r="U210" i="3"/>
  <c r="U207" i="3"/>
  <c r="U206" i="3"/>
  <c r="U205" i="3"/>
  <c r="U202" i="3"/>
  <c r="U201" i="3"/>
  <c r="U200" i="3"/>
  <c r="U197" i="3"/>
  <c r="U196" i="3"/>
  <c r="U195" i="3"/>
  <c r="U192" i="3"/>
  <c r="U191" i="3"/>
  <c r="U190" i="3"/>
  <c r="U188" i="3"/>
  <c r="U187" i="3"/>
  <c r="U186" i="3"/>
  <c r="U184" i="3"/>
  <c r="U183" i="3"/>
  <c r="U182" i="3"/>
  <c r="U179" i="3"/>
  <c r="U178" i="3"/>
  <c r="U177" i="3"/>
  <c r="U174" i="3"/>
  <c r="U173" i="3"/>
  <c r="U172" i="3"/>
  <c r="U169" i="3"/>
  <c r="U168" i="3"/>
  <c r="U167" i="3"/>
  <c r="U159" i="3"/>
  <c r="U158" i="3"/>
  <c r="U157" i="3"/>
  <c r="U151" i="3"/>
  <c r="U150" i="3"/>
  <c r="U149" i="3"/>
  <c r="U147" i="3"/>
  <c r="U146" i="3"/>
  <c r="U145" i="3"/>
  <c r="U143" i="3"/>
  <c r="U142" i="3"/>
  <c r="U141" i="3"/>
  <c r="U139" i="3"/>
  <c r="U138" i="3"/>
  <c r="U137" i="3"/>
  <c r="U135" i="3"/>
  <c r="U134" i="3"/>
  <c r="U133" i="3"/>
  <c r="U131" i="3"/>
  <c r="U130" i="3"/>
  <c r="U129" i="3"/>
  <c r="U127" i="3"/>
  <c r="U126" i="3"/>
  <c r="U125" i="3"/>
  <c r="U123" i="3"/>
  <c r="U122" i="3"/>
  <c r="U121" i="3"/>
  <c r="U119" i="3"/>
  <c r="U118" i="3"/>
  <c r="U117" i="3"/>
  <c r="U114" i="3"/>
  <c r="U113" i="3"/>
  <c r="U112" i="3"/>
  <c r="U110" i="3"/>
  <c r="U109" i="3"/>
  <c r="U108" i="3"/>
  <c r="U106" i="3"/>
  <c r="U105" i="3"/>
  <c r="U104" i="3"/>
  <c r="U102" i="3"/>
  <c r="U101" i="3"/>
  <c r="U100" i="3"/>
  <c r="U98" i="3"/>
  <c r="U97" i="3"/>
  <c r="U96" i="3"/>
  <c r="U94" i="3"/>
  <c r="U93" i="3"/>
  <c r="U92" i="3"/>
  <c r="U90" i="3"/>
  <c r="U89" i="3"/>
  <c r="U88" i="3"/>
  <c r="U87" i="3"/>
  <c r="U86" i="3"/>
  <c r="U85" i="3"/>
  <c r="U82" i="3"/>
  <c r="U81" i="3"/>
  <c r="U80" i="3"/>
  <c r="U78" i="3"/>
  <c r="U77" i="3"/>
  <c r="U76" i="3"/>
  <c r="U73" i="3"/>
  <c r="U72" i="3"/>
  <c r="U71" i="3"/>
  <c r="U70" i="3"/>
  <c r="U69" i="3"/>
  <c r="U68" i="3"/>
  <c r="U66" i="3"/>
  <c r="U65" i="3"/>
  <c r="U64" i="3"/>
  <c r="U61" i="3"/>
  <c r="U60" i="3"/>
  <c r="U59" i="3"/>
  <c r="U53" i="3"/>
  <c r="U52" i="3"/>
  <c r="U51" i="3"/>
  <c r="U49" i="3"/>
  <c r="U48" i="3"/>
  <c r="U47" i="3"/>
  <c r="U45" i="3"/>
  <c r="U44" i="3"/>
  <c r="U43" i="3"/>
  <c r="U42" i="3"/>
  <c r="U41" i="3"/>
  <c r="U40" i="3"/>
  <c r="U38" i="3"/>
  <c r="U37" i="3"/>
  <c r="U36" i="3"/>
  <c r="U34" i="3"/>
  <c r="U33" i="3"/>
  <c r="U32" i="3"/>
  <c r="U30" i="3"/>
  <c r="U29" i="3"/>
  <c r="U28" i="3"/>
  <c r="U26" i="3"/>
  <c r="U25" i="3"/>
  <c r="U24" i="3"/>
  <c r="U16" i="3"/>
  <c r="U15" i="3"/>
  <c r="U14" i="3"/>
  <c r="U12" i="3"/>
  <c r="U11" i="3"/>
  <c r="U10" i="3"/>
  <c r="T396" i="3"/>
  <c r="S396" i="3"/>
  <c r="R396" i="3"/>
  <c r="T395" i="3"/>
  <c r="S395" i="3"/>
  <c r="R395" i="3"/>
  <c r="T394" i="3"/>
  <c r="S394" i="3"/>
  <c r="R394" i="3"/>
  <c r="T389" i="3"/>
  <c r="S389" i="3"/>
  <c r="R389" i="3"/>
  <c r="T388" i="3"/>
  <c r="S388" i="3"/>
  <c r="R388" i="3"/>
  <c r="T387" i="3"/>
  <c r="S387" i="3"/>
  <c r="R387" i="3"/>
  <c r="T378" i="3"/>
  <c r="S378" i="3"/>
  <c r="R378" i="3"/>
  <c r="T377" i="3"/>
  <c r="S377" i="3"/>
  <c r="R377" i="3"/>
  <c r="T376" i="3"/>
  <c r="S376" i="3"/>
  <c r="R376" i="3"/>
  <c r="T371" i="3"/>
  <c r="S371" i="3"/>
  <c r="R371" i="3"/>
  <c r="T370" i="3"/>
  <c r="S370" i="3"/>
  <c r="R370" i="3"/>
  <c r="T369" i="3"/>
  <c r="S369" i="3"/>
  <c r="R369" i="3"/>
  <c r="T363" i="3"/>
  <c r="S363" i="3"/>
  <c r="R363" i="3"/>
  <c r="T362" i="3"/>
  <c r="S362" i="3"/>
  <c r="R362" i="3"/>
  <c r="T361" i="3"/>
  <c r="S361" i="3"/>
  <c r="R361" i="3"/>
  <c r="T355" i="3"/>
  <c r="S355" i="3"/>
  <c r="R355" i="3"/>
  <c r="T354" i="3"/>
  <c r="S354" i="3"/>
  <c r="R354" i="3"/>
  <c r="T353" i="3"/>
  <c r="S353" i="3"/>
  <c r="R353" i="3"/>
  <c r="T347" i="3"/>
  <c r="S347" i="3"/>
  <c r="R347" i="3"/>
  <c r="T346" i="3"/>
  <c r="S346" i="3"/>
  <c r="R346" i="3"/>
  <c r="T345" i="3"/>
  <c r="S345" i="3"/>
  <c r="R345" i="3"/>
  <c r="T339" i="3"/>
  <c r="S339" i="3"/>
  <c r="R339" i="3"/>
  <c r="T338" i="3"/>
  <c r="S338" i="3"/>
  <c r="R338" i="3"/>
  <c r="T337" i="3"/>
  <c r="S337" i="3"/>
  <c r="R337" i="3"/>
  <c r="T331" i="3"/>
  <c r="S331" i="3"/>
  <c r="R331" i="3"/>
  <c r="T330" i="3"/>
  <c r="S330" i="3"/>
  <c r="R330" i="3"/>
  <c r="T329" i="3"/>
  <c r="S329" i="3"/>
  <c r="R329" i="3"/>
  <c r="T323" i="3"/>
  <c r="S323" i="3"/>
  <c r="R323" i="3"/>
  <c r="T322" i="3"/>
  <c r="S322" i="3"/>
  <c r="R322" i="3"/>
  <c r="T321" i="3"/>
  <c r="S321" i="3"/>
  <c r="R321" i="3"/>
  <c r="T315" i="3"/>
  <c r="S315" i="3"/>
  <c r="R315" i="3"/>
  <c r="T314" i="3"/>
  <c r="S314" i="3"/>
  <c r="R314" i="3"/>
  <c r="T313" i="3"/>
  <c r="S313" i="3"/>
  <c r="R313" i="3"/>
  <c r="T307" i="3"/>
  <c r="S307" i="3"/>
  <c r="R307" i="3"/>
  <c r="T306" i="3"/>
  <c r="S306" i="3"/>
  <c r="R306" i="3"/>
  <c r="T305" i="3"/>
  <c r="S305" i="3"/>
  <c r="R305" i="3"/>
  <c r="T299" i="3"/>
  <c r="S299" i="3"/>
  <c r="R299" i="3"/>
  <c r="T298" i="3"/>
  <c r="S298" i="3"/>
  <c r="R298" i="3"/>
  <c r="T297" i="3"/>
  <c r="S297" i="3"/>
  <c r="R297" i="3"/>
  <c r="T288" i="3"/>
  <c r="S288" i="3"/>
  <c r="R288" i="3"/>
  <c r="T287" i="3"/>
  <c r="S287" i="3"/>
  <c r="R287" i="3"/>
  <c r="T286" i="3"/>
  <c r="S286" i="3"/>
  <c r="R286" i="3"/>
  <c r="T164" i="3"/>
  <c r="S164" i="3"/>
  <c r="R164" i="3"/>
  <c r="T163" i="3"/>
  <c r="S163" i="3"/>
  <c r="R163" i="3"/>
  <c r="T162" i="3"/>
  <c r="S162" i="3"/>
  <c r="R162" i="3"/>
  <c r="T154" i="3"/>
  <c r="S154" i="3"/>
  <c r="R154" i="3"/>
  <c r="T153" i="3"/>
  <c r="S153" i="3"/>
  <c r="R153" i="3"/>
  <c r="T152" i="3"/>
  <c r="S152" i="3"/>
  <c r="R152" i="3"/>
  <c r="T57" i="3"/>
  <c r="S57" i="3"/>
  <c r="R57" i="3"/>
  <c r="T56" i="3"/>
  <c r="S56" i="3"/>
  <c r="R56" i="3"/>
  <c r="T55" i="3"/>
  <c r="S55" i="3"/>
  <c r="R55" i="3"/>
  <c r="T21" i="3"/>
  <c r="S21" i="3"/>
  <c r="R21" i="3"/>
  <c r="T20" i="3"/>
  <c r="S20" i="3"/>
  <c r="R20" i="3"/>
  <c r="T19" i="3"/>
  <c r="S19" i="3"/>
  <c r="R19" i="3"/>
  <c r="K13" i="17"/>
  <c r="K12" i="17"/>
  <c r="K11" i="17"/>
  <c r="Q48" i="18"/>
  <c r="U48" i="18" s="1"/>
  <c r="Q47" i="18"/>
  <c r="U47" i="18" s="1"/>
  <c r="Q46" i="18"/>
  <c r="Q14" i="18"/>
  <c r="U14" i="18" s="1"/>
  <c r="Q13" i="18"/>
  <c r="U13" i="18" s="1"/>
  <c r="Q12" i="18"/>
  <c r="U12" i="18" s="1"/>
  <c r="Q1040" i="2"/>
  <c r="Q1039" i="2"/>
  <c r="Q1038" i="2"/>
  <c r="Q1016" i="2"/>
  <c r="Q1015" i="2"/>
  <c r="Q1014" i="2"/>
  <c r="Q1013" i="2"/>
  <c r="Q1012" i="2"/>
  <c r="Q991" i="2"/>
  <c r="Q990" i="2"/>
  <c r="Q989" i="2"/>
  <c r="Q988" i="2"/>
  <c r="Q987" i="2"/>
  <c r="Q968" i="2"/>
  <c r="Q967" i="2"/>
  <c r="Q966" i="2"/>
  <c r="Q962" i="2"/>
  <c r="Q961" i="2"/>
  <c r="Q960" i="2"/>
  <c r="Q959" i="2"/>
  <c r="Q958" i="2"/>
  <c r="Q910" i="2"/>
  <c r="Q909" i="2"/>
  <c r="Q908" i="2"/>
  <c r="Q907" i="2"/>
  <c r="Q893" i="2"/>
  <c r="Q892" i="2"/>
  <c r="Q891" i="2"/>
  <c r="Q890" i="2"/>
  <c r="Q889" i="2"/>
  <c r="Q827" i="2"/>
  <c r="Q826" i="2"/>
  <c r="Q825" i="2"/>
  <c r="Q824" i="2"/>
  <c r="Q823" i="2"/>
  <c r="Q802" i="2"/>
  <c r="Q801" i="2"/>
  <c r="Q800" i="2"/>
  <c r="Q799" i="2"/>
  <c r="Q798" i="2"/>
  <c r="Q765" i="2"/>
  <c r="Q764" i="2"/>
  <c r="Q763" i="2"/>
  <c r="Q762" i="2"/>
  <c r="Q761" i="2"/>
  <c r="Q624" i="2"/>
  <c r="Q623" i="2"/>
  <c r="Q622" i="2"/>
  <c r="Q621" i="2"/>
  <c r="Q620" i="2"/>
  <c r="Q587" i="2"/>
  <c r="Q586" i="2"/>
  <c r="Q585" i="2"/>
  <c r="Q584" i="2"/>
  <c r="Q583" i="2"/>
  <c r="Q571" i="2"/>
  <c r="Q570" i="2"/>
  <c r="Q569" i="2"/>
  <c r="Q560" i="2"/>
  <c r="Q559" i="2"/>
  <c r="Q558" i="2"/>
  <c r="Q557" i="2"/>
  <c r="Q556" i="2"/>
  <c r="Q548" i="2"/>
  <c r="Q547" i="2"/>
  <c r="Q546" i="2"/>
  <c r="Q545" i="2"/>
  <c r="Q544" i="2"/>
  <c r="Q518" i="2"/>
  <c r="Q517" i="2"/>
  <c r="Q516" i="2"/>
  <c r="Q515" i="2"/>
  <c r="Q514" i="2"/>
  <c r="Q482" i="2"/>
  <c r="Q481" i="2"/>
  <c r="Q480" i="2"/>
  <c r="Q479" i="2"/>
  <c r="Q478" i="2"/>
  <c r="Q437" i="2"/>
  <c r="Q436" i="2"/>
  <c r="Q435" i="2"/>
  <c r="Q434" i="2"/>
  <c r="Q433" i="2"/>
  <c r="Q411" i="2"/>
  <c r="Q410" i="2"/>
  <c r="Q409" i="2"/>
  <c r="Q408" i="2"/>
  <c r="Q407" i="2"/>
  <c r="Q356" i="2"/>
  <c r="Q355" i="2"/>
  <c r="Q354" i="2"/>
  <c r="Q353" i="2"/>
  <c r="Q352" i="2"/>
  <c r="Q396" i="3"/>
  <c r="Q395" i="3"/>
  <c r="Q394" i="3"/>
  <c r="Q389" i="3"/>
  <c r="Q388" i="3"/>
  <c r="Q387" i="3"/>
  <c r="Q378" i="3"/>
  <c r="Q377" i="3"/>
  <c r="Q376" i="3"/>
  <c r="Q371" i="3"/>
  <c r="Q370" i="3"/>
  <c r="Q369" i="3"/>
  <c r="Q363" i="3"/>
  <c r="Q362" i="3"/>
  <c r="Q361" i="3"/>
  <c r="Q355" i="3"/>
  <c r="Q354" i="3"/>
  <c r="Q353" i="3"/>
  <c r="Q347" i="3"/>
  <c r="Q346" i="3"/>
  <c r="Q345" i="3"/>
  <c r="Q339" i="3"/>
  <c r="Q338" i="3"/>
  <c r="Q337" i="3"/>
  <c r="Q331" i="3"/>
  <c r="Q330" i="3"/>
  <c r="Q329" i="3"/>
  <c r="Q323" i="3"/>
  <c r="Q322" i="3"/>
  <c r="Q321" i="3"/>
  <c r="Q315" i="3"/>
  <c r="Q314" i="3"/>
  <c r="Q313" i="3"/>
  <c r="Q307" i="3"/>
  <c r="Q306" i="3"/>
  <c r="Q305" i="3"/>
  <c r="Q299" i="3"/>
  <c r="Q298" i="3"/>
  <c r="Q297" i="3"/>
  <c r="Q288" i="3"/>
  <c r="Q287" i="3"/>
  <c r="Q286" i="3"/>
  <c r="U255" i="3"/>
  <c r="Q164" i="3"/>
  <c r="Q163" i="3"/>
  <c r="Q162" i="3"/>
  <c r="Q154" i="3"/>
  <c r="Q153" i="3"/>
  <c r="Q152" i="3"/>
  <c r="Q57" i="3"/>
  <c r="Q56" i="3"/>
  <c r="Q55" i="3"/>
  <c r="Q21" i="3"/>
  <c r="Q20" i="3"/>
  <c r="Q19" i="3"/>
  <c r="U890" i="2" l="1"/>
  <c r="U910" i="2"/>
  <c r="U961" i="2"/>
  <c r="U798" i="2"/>
  <c r="U826" i="2"/>
  <c r="U411" i="2"/>
  <c r="U354" i="2"/>
  <c r="U587" i="2"/>
  <c r="U763" i="2"/>
  <c r="U799" i="2"/>
  <c r="U823" i="2"/>
  <c r="U827" i="2"/>
  <c r="U892" i="2"/>
  <c r="U909" i="2"/>
  <c r="U960" i="2"/>
  <c r="U967" i="2"/>
  <c r="U989" i="2"/>
  <c r="U1013" i="2"/>
  <c r="U1038" i="2"/>
  <c r="U355" i="2"/>
  <c r="U586" i="2"/>
  <c r="U762" i="2"/>
  <c r="U802" i="2"/>
  <c r="U353" i="3"/>
  <c r="U387" i="3"/>
  <c r="U307" i="3"/>
  <c r="U339" i="3"/>
  <c r="U362" i="3"/>
  <c r="U371" i="3"/>
  <c r="U395" i="3"/>
  <c r="U330" i="3"/>
  <c r="U321" i="3"/>
  <c r="U298" i="3"/>
  <c r="U286" i="3"/>
  <c r="U299" i="3"/>
  <c r="U20" i="3"/>
  <c r="U152" i="3"/>
  <c r="U322" i="3"/>
  <c r="U363" i="3"/>
  <c r="U153" i="3"/>
  <c r="U164" i="3"/>
  <c r="U305" i="3"/>
  <c r="U355" i="3"/>
  <c r="U369" i="3"/>
  <c r="U389" i="3"/>
  <c r="U370" i="3"/>
  <c r="U347" i="3"/>
  <c r="U56" i="3"/>
  <c r="U154" i="3"/>
  <c r="U55" i="3"/>
  <c r="U287" i="3"/>
  <c r="U306" i="3"/>
  <c r="U323" i="3"/>
  <c r="U329" i="3"/>
  <c r="U337" i="3"/>
  <c r="U345" i="3"/>
  <c r="U162" i="3"/>
  <c r="U163" i="3"/>
  <c r="U313" i="3"/>
  <c r="U331" i="3"/>
  <c r="U354" i="3"/>
  <c r="U376" i="3"/>
  <c r="U388" i="3"/>
  <c r="U297" i="3"/>
  <c r="U315" i="3"/>
  <c r="U338" i="3"/>
  <c r="U361" i="3"/>
  <c r="U378" i="3"/>
  <c r="U394" i="3"/>
  <c r="U57" i="3"/>
  <c r="U21" i="3"/>
  <c r="U19" i="3"/>
  <c r="U622" i="2"/>
  <c r="U623" i="2"/>
  <c r="U352" i="2"/>
  <c r="U356" i="2"/>
  <c r="U410" i="2"/>
  <c r="U435" i="2"/>
  <c r="U479" i="2"/>
  <c r="U514" i="2"/>
  <c r="U518" i="2"/>
  <c r="U547" i="2"/>
  <c r="U558" i="2"/>
  <c r="U570" i="2"/>
  <c r="U585" i="2"/>
  <c r="U621" i="2"/>
  <c r="U761" i="2"/>
  <c r="U765" i="2"/>
  <c r="U801" i="2"/>
  <c r="U825" i="2"/>
  <c r="U907" i="2"/>
  <c r="U958" i="2"/>
  <c r="U962" i="2"/>
  <c r="U987" i="2"/>
  <c r="U991" i="2"/>
  <c r="U1015" i="2"/>
  <c r="U1040" i="2"/>
  <c r="U353" i="2"/>
  <c r="U571" i="2"/>
  <c r="U908" i="2"/>
  <c r="U959" i="2"/>
  <c r="U409" i="2"/>
  <c r="U517" i="2"/>
  <c r="U620" i="2"/>
  <c r="U624" i="2"/>
  <c r="U764" i="2"/>
  <c r="U800" i="2"/>
  <c r="U824" i="2"/>
  <c r="U889" i="2"/>
  <c r="U893" i="2"/>
  <c r="U968" i="2"/>
  <c r="U990" i="2"/>
  <c r="U1014" i="2"/>
  <c r="U1039" i="2"/>
  <c r="U891" i="2"/>
  <c r="U966" i="2"/>
  <c r="U988" i="2"/>
  <c r="U1012" i="2"/>
  <c r="U1016" i="2"/>
  <c r="U437" i="2"/>
  <c r="U433" i="2"/>
  <c r="U481" i="2"/>
  <c r="U545" i="2"/>
  <c r="U436" i="2"/>
  <c r="U480" i="2"/>
  <c r="U515" i="2"/>
  <c r="U544" i="2"/>
  <c r="U548" i="2"/>
  <c r="U559" i="2"/>
  <c r="U569" i="2"/>
  <c r="U408" i="2"/>
  <c r="U516" i="2"/>
  <c r="U556" i="2"/>
  <c r="U560" i="2"/>
  <c r="U583" i="2"/>
  <c r="U434" i="2"/>
  <c r="U478" i="2"/>
  <c r="U482" i="2"/>
  <c r="U546" i="2"/>
  <c r="U557" i="2"/>
  <c r="U584" i="2"/>
  <c r="U568" i="2"/>
  <c r="U407" i="2"/>
  <c r="U396" i="3"/>
  <c r="U288" i="3"/>
  <c r="U314" i="3"/>
  <c r="U346" i="3"/>
  <c r="U377" i="3"/>
  <c r="T7" i="18"/>
  <c r="S7" i="18"/>
  <c r="R7" i="18"/>
  <c r="Q7" i="18"/>
  <c r="T6" i="18"/>
  <c r="S6" i="18"/>
  <c r="R6" i="18"/>
  <c r="Q6" i="18"/>
  <c r="T5" i="18"/>
  <c r="S5" i="18"/>
  <c r="R5" i="18"/>
  <c r="Q5" i="18"/>
  <c r="K7" i="17"/>
  <c r="K6" i="17"/>
  <c r="K5" i="17"/>
  <c r="R5" i="4"/>
  <c r="Q5" i="4"/>
  <c r="P5" i="4"/>
  <c r="O5" i="4"/>
  <c r="I5" i="5"/>
  <c r="T9" i="16"/>
  <c r="S9" i="16"/>
  <c r="R9" i="16"/>
  <c r="Q9" i="16"/>
  <c r="T8" i="16"/>
  <c r="S8" i="16"/>
  <c r="R8" i="16"/>
  <c r="Q8" i="16"/>
  <c r="T7" i="16"/>
  <c r="S7" i="16"/>
  <c r="R7" i="16"/>
  <c r="Q7" i="16"/>
  <c r="T6" i="16"/>
  <c r="S6" i="16"/>
  <c r="R6" i="16"/>
  <c r="Q6" i="16"/>
  <c r="T5" i="16"/>
  <c r="S5" i="16"/>
  <c r="R5" i="16"/>
  <c r="Q5" i="16"/>
  <c r="T9" i="2"/>
  <c r="T8" i="2"/>
  <c r="S8" i="2"/>
  <c r="R8" i="2"/>
  <c r="Q8" i="2"/>
  <c r="T7" i="2"/>
  <c r="S7" i="2"/>
  <c r="R7" i="2"/>
  <c r="Q7" i="2"/>
  <c r="T6" i="2"/>
  <c r="S6" i="2"/>
  <c r="R6" i="2"/>
  <c r="Q6" i="2"/>
  <c r="T5" i="2"/>
  <c r="S5" i="2"/>
  <c r="R5" i="2"/>
  <c r="Q5" i="2"/>
  <c r="T7" i="3"/>
  <c r="S7" i="3"/>
  <c r="R7" i="3"/>
  <c r="Q7" i="3"/>
  <c r="T6" i="3"/>
  <c r="S6" i="3"/>
  <c r="R6" i="3"/>
  <c r="Q6" i="3"/>
  <c r="T5" i="3"/>
  <c r="S5" i="3"/>
  <c r="R5" i="3"/>
  <c r="Q5" i="3"/>
  <c r="S5" i="4" l="1"/>
  <c r="U5" i="18"/>
  <c r="U6" i="18"/>
  <c r="U7" i="18"/>
  <c r="U5" i="16"/>
  <c r="U6" i="16"/>
  <c r="U7" i="16"/>
  <c r="U8" i="16"/>
  <c r="U9" i="16"/>
  <c r="U5" i="2"/>
  <c r="U6" i="2"/>
  <c r="U8" i="2"/>
  <c r="U5" i="3"/>
  <c r="U6" i="3"/>
  <c r="U7" i="3"/>
  <c r="U7" i="2"/>
  <c r="J48" i="18"/>
  <c r="I48" i="18"/>
  <c r="H48" i="18"/>
  <c r="J47" i="18"/>
  <c r="I47" i="18"/>
  <c r="H47" i="18"/>
  <c r="J46" i="18"/>
  <c r="I46" i="18"/>
  <c r="H46" i="18"/>
  <c r="J14" i="18"/>
  <c r="I14" i="18"/>
  <c r="H14" i="18"/>
  <c r="J13" i="18"/>
  <c r="I13" i="18"/>
  <c r="H13" i="18"/>
  <c r="J12" i="18"/>
  <c r="I12" i="18"/>
  <c r="H12" i="18"/>
  <c r="N58" i="4" l="1"/>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P45" i="18"/>
  <c r="P44" i="18"/>
  <c r="P43" i="18"/>
  <c r="P41" i="18"/>
  <c r="P40" i="18"/>
  <c r="P39" i="18"/>
  <c r="P37" i="18"/>
  <c r="P36" i="18"/>
  <c r="P35" i="18"/>
  <c r="P33" i="18"/>
  <c r="P32" i="18"/>
  <c r="P31" i="18"/>
  <c r="P29" i="18"/>
  <c r="P28" i="18"/>
  <c r="P27" i="18"/>
  <c r="P25" i="18"/>
  <c r="P24" i="18"/>
  <c r="P23" i="18"/>
  <c r="P21" i="18"/>
  <c r="P20" i="18"/>
  <c r="P19" i="18"/>
  <c r="P17" i="18"/>
  <c r="P16" i="18"/>
  <c r="P15" i="18"/>
  <c r="P11" i="18"/>
  <c r="P10" i="18"/>
  <c r="P9" i="18"/>
  <c r="O48" i="18"/>
  <c r="N48" i="18"/>
  <c r="M48" i="18"/>
  <c r="O47" i="18"/>
  <c r="N47" i="18"/>
  <c r="M47" i="18"/>
  <c r="O46" i="18"/>
  <c r="N46" i="18"/>
  <c r="M46" i="18"/>
  <c r="O14" i="18"/>
  <c r="N14" i="18"/>
  <c r="M14" i="18"/>
  <c r="O13" i="18"/>
  <c r="N13" i="18"/>
  <c r="M13" i="18"/>
  <c r="O12" i="18"/>
  <c r="N12" i="18"/>
  <c r="M12" i="18"/>
  <c r="P420" i="16"/>
  <c r="P419" i="16"/>
  <c r="P418" i="16"/>
  <c r="P417" i="16"/>
  <c r="P416" i="16"/>
  <c r="P415" i="16"/>
  <c r="P414" i="16"/>
  <c r="P413" i="16"/>
  <c r="P412" i="16"/>
  <c r="P411" i="16"/>
  <c r="P410" i="16"/>
  <c r="P409" i="16"/>
  <c r="P408" i="16"/>
  <c r="P407" i="16"/>
  <c r="P406" i="16"/>
  <c r="P405" i="16"/>
  <c r="P404" i="16"/>
  <c r="P403" i="16"/>
  <c r="P402" i="16"/>
  <c r="P401" i="16"/>
  <c r="P400" i="16"/>
  <c r="P399" i="16"/>
  <c r="P398" i="16"/>
  <c r="P397" i="16"/>
  <c r="P396" i="16"/>
  <c r="P395" i="16"/>
  <c r="P394" i="16"/>
  <c r="P393" i="16"/>
  <c r="P392" i="16"/>
  <c r="P391" i="16"/>
  <c r="P390" i="16"/>
  <c r="P389" i="16"/>
  <c r="P388" i="16"/>
  <c r="P387" i="16"/>
  <c r="P386" i="16"/>
  <c r="P385" i="16"/>
  <c r="P384" i="16"/>
  <c r="P383" i="16"/>
  <c r="P382" i="16"/>
  <c r="P381" i="16"/>
  <c r="P380" i="16"/>
  <c r="P379" i="16"/>
  <c r="P378" i="16"/>
  <c r="P377" i="16"/>
  <c r="P376" i="16"/>
  <c r="P375" i="16"/>
  <c r="P374" i="16"/>
  <c r="P373" i="16"/>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7" i="16"/>
  <c r="P166" i="16"/>
  <c r="P165" i="16"/>
  <c r="P163" i="16"/>
  <c r="P162" i="16"/>
  <c r="P161" i="16"/>
  <c r="P159" i="16"/>
  <c r="P158" i="16"/>
  <c r="P157" i="16"/>
  <c r="P155" i="16"/>
  <c r="P154" i="16"/>
  <c r="P153" i="16"/>
  <c r="P151" i="16"/>
  <c r="P150" i="16"/>
  <c r="P149" i="16"/>
  <c r="P147" i="16"/>
  <c r="P146" i="16"/>
  <c r="P145"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2" i="16"/>
  <c r="P11" i="16"/>
  <c r="P10" i="16"/>
  <c r="P1031" i="2"/>
  <c r="P1030" i="2"/>
  <c r="P1029" i="2"/>
  <c r="P1028" i="2"/>
  <c r="P1027" i="2"/>
  <c r="P1026" i="2"/>
  <c r="P1025" i="2"/>
  <c r="P1024" i="2"/>
  <c r="P1023" i="2"/>
  <c r="P1022" i="2"/>
  <c r="P1021" i="2"/>
  <c r="P1020" i="2"/>
  <c r="P1019" i="2"/>
  <c r="P1018" i="2"/>
  <c r="P1017" i="2"/>
  <c r="P1011" i="2"/>
  <c r="P1010" i="2"/>
  <c r="P1009" i="2"/>
  <c r="P1008" i="2"/>
  <c r="P1007" i="2"/>
  <c r="P1006" i="2"/>
  <c r="P1005" i="2"/>
  <c r="P1004" i="2"/>
  <c r="P1003" i="2"/>
  <c r="P1002" i="2"/>
  <c r="P1001" i="2"/>
  <c r="P1000" i="2"/>
  <c r="P999" i="2"/>
  <c r="P998" i="2"/>
  <c r="P997" i="2"/>
  <c r="P996" i="2"/>
  <c r="P995" i="2"/>
  <c r="P994" i="2"/>
  <c r="P993" i="2"/>
  <c r="P992" i="2"/>
  <c r="P986" i="2"/>
  <c r="P985" i="2"/>
  <c r="P984" i="2"/>
  <c r="P983" i="2"/>
  <c r="P982" i="2"/>
  <c r="P981" i="2"/>
  <c r="P980" i="2"/>
  <c r="P979" i="2"/>
  <c r="P978" i="2"/>
  <c r="P977" i="2"/>
  <c r="P976" i="2"/>
  <c r="P975" i="2"/>
  <c r="P974" i="2"/>
  <c r="P973" i="2"/>
  <c r="P972" i="2"/>
  <c r="P971" i="2"/>
  <c r="P970" i="2"/>
  <c r="P969" i="2"/>
  <c r="P965" i="2"/>
  <c r="P964" i="2"/>
  <c r="P963" i="2"/>
  <c r="P950" i="2"/>
  <c r="P949" i="2"/>
  <c r="P948" i="2"/>
  <c r="P947" i="2"/>
  <c r="P946" i="2"/>
  <c r="P945" i="2"/>
  <c r="P944" i="2"/>
  <c r="P943" i="2"/>
  <c r="P942" i="2"/>
  <c r="P941" i="2"/>
  <c r="P940" i="2"/>
  <c r="P939" i="2"/>
  <c r="P938" i="2"/>
  <c r="P937" i="2"/>
  <c r="P936" i="2"/>
  <c r="P935" i="2"/>
  <c r="P934" i="2"/>
  <c r="P933" i="2"/>
  <c r="P932" i="2"/>
  <c r="P931" i="2"/>
  <c r="P930" i="2"/>
  <c r="P929" i="2"/>
  <c r="P928" i="2"/>
  <c r="P927" i="2"/>
  <c r="P926" i="2"/>
  <c r="P925" i="2"/>
  <c r="P924" i="2"/>
  <c r="P923" i="2"/>
  <c r="P922" i="2"/>
  <c r="P921" i="2"/>
  <c r="P920" i="2"/>
  <c r="P919" i="2"/>
  <c r="P918" i="2"/>
  <c r="P917" i="2"/>
  <c r="P916" i="2"/>
  <c r="P915" i="2"/>
  <c r="P914" i="2"/>
  <c r="P913" i="2"/>
  <c r="P912" i="2"/>
  <c r="P911" i="2"/>
  <c r="P906" i="2"/>
  <c r="P905" i="2"/>
  <c r="P904" i="2"/>
  <c r="P903" i="2"/>
  <c r="P902" i="2"/>
  <c r="P901" i="2"/>
  <c r="P900" i="2"/>
  <c r="P899" i="2"/>
  <c r="P898" i="2"/>
  <c r="P897" i="2"/>
  <c r="P896" i="2"/>
  <c r="P895" i="2"/>
  <c r="P894" i="2"/>
  <c r="P886" i="2"/>
  <c r="P885" i="2"/>
  <c r="P884" i="2"/>
  <c r="P883" i="2"/>
  <c r="P882" i="2"/>
  <c r="P881" i="2"/>
  <c r="P880" i="2"/>
  <c r="P879" i="2"/>
  <c r="P878" i="2"/>
  <c r="P877" i="2"/>
  <c r="P876" i="2"/>
  <c r="P875" i="2"/>
  <c r="P874" i="2"/>
  <c r="P873" i="2"/>
  <c r="P872" i="2"/>
  <c r="P871" i="2"/>
  <c r="P870" i="2"/>
  <c r="P869" i="2"/>
  <c r="P868" i="2"/>
  <c r="P867" i="2"/>
  <c r="P866" i="2"/>
  <c r="P865" i="2"/>
  <c r="P864" i="2"/>
  <c r="P863" i="2"/>
  <c r="P862" i="2"/>
  <c r="P861" i="2"/>
  <c r="P860" i="2"/>
  <c r="P859" i="2"/>
  <c r="P858" i="2"/>
  <c r="P857" i="2"/>
  <c r="P856" i="2"/>
  <c r="P855" i="2"/>
  <c r="P854" i="2"/>
  <c r="P853" i="2"/>
  <c r="P852" i="2"/>
  <c r="P851" i="2"/>
  <c r="P850" i="2"/>
  <c r="P849" i="2"/>
  <c r="P848" i="2"/>
  <c r="P847" i="2"/>
  <c r="P846" i="2"/>
  <c r="P845" i="2"/>
  <c r="P844" i="2"/>
  <c r="P843" i="2"/>
  <c r="P842" i="2"/>
  <c r="P841" i="2"/>
  <c r="P840" i="2"/>
  <c r="P839" i="2"/>
  <c r="P838" i="2"/>
  <c r="P837" i="2"/>
  <c r="P836" i="2"/>
  <c r="P835" i="2"/>
  <c r="P834" i="2"/>
  <c r="P833" i="2"/>
  <c r="P832" i="2"/>
  <c r="P831" i="2"/>
  <c r="P830" i="2"/>
  <c r="P829" i="2"/>
  <c r="P828" i="2"/>
  <c r="P822" i="2"/>
  <c r="P821" i="2"/>
  <c r="P820" i="2"/>
  <c r="P819" i="2"/>
  <c r="P818" i="2"/>
  <c r="P817" i="2"/>
  <c r="P816" i="2"/>
  <c r="P815" i="2"/>
  <c r="P814" i="2"/>
  <c r="P813" i="2"/>
  <c r="P812" i="2"/>
  <c r="P811" i="2"/>
  <c r="P810" i="2"/>
  <c r="P809" i="2"/>
  <c r="P808" i="2"/>
  <c r="P807" i="2"/>
  <c r="P806" i="2"/>
  <c r="P805" i="2"/>
  <c r="P804" i="2"/>
  <c r="P803" i="2"/>
  <c r="P797" i="2"/>
  <c r="P796" i="2"/>
  <c r="P795" i="2"/>
  <c r="P794" i="2"/>
  <c r="P793" i="2"/>
  <c r="P792" i="2"/>
  <c r="P791" i="2"/>
  <c r="P790" i="2"/>
  <c r="P789" i="2"/>
  <c r="P788" i="2"/>
  <c r="P787" i="2"/>
  <c r="P786" i="2"/>
  <c r="P785" i="2"/>
  <c r="P784" i="2"/>
  <c r="P783" i="2"/>
  <c r="P782" i="2"/>
  <c r="P781" i="2"/>
  <c r="P780" i="2"/>
  <c r="P779" i="2"/>
  <c r="P778" i="2"/>
  <c r="P777" i="2"/>
  <c r="P776" i="2"/>
  <c r="P775" i="2"/>
  <c r="P774" i="2"/>
  <c r="P773" i="2"/>
  <c r="P772" i="2"/>
  <c r="P771" i="2"/>
  <c r="P770" i="2"/>
  <c r="P769" i="2"/>
  <c r="P768" i="2"/>
  <c r="P767" i="2"/>
  <c r="P766" i="2"/>
  <c r="P752" i="2"/>
  <c r="P751" i="2"/>
  <c r="P750" i="2"/>
  <c r="P749" i="2"/>
  <c r="P748" i="2"/>
  <c r="P747" i="2"/>
  <c r="P746" i="2"/>
  <c r="P745" i="2"/>
  <c r="P744" i="2"/>
  <c r="P743" i="2"/>
  <c r="P742" i="2"/>
  <c r="P741" i="2"/>
  <c r="P740" i="2"/>
  <c r="P739" i="2"/>
  <c r="P738" i="2"/>
  <c r="P737" i="2"/>
  <c r="P736" i="2"/>
  <c r="P735" i="2"/>
  <c r="P734" i="2"/>
  <c r="P733" i="2"/>
  <c r="P732" i="2"/>
  <c r="P731" i="2"/>
  <c r="P730" i="2"/>
  <c r="P729" i="2"/>
  <c r="P728" i="2"/>
  <c r="P727" i="2"/>
  <c r="P726" i="2"/>
  <c r="P725" i="2"/>
  <c r="P724" i="2"/>
  <c r="P723"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9" i="2"/>
  <c r="P628" i="2"/>
  <c r="P627" i="2"/>
  <c r="P626" i="2"/>
  <c r="P625"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77" i="2"/>
  <c r="P576" i="2"/>
  <c r="P575" i="2"/>
  <c r="P574" i="2"/>
  <c r="P573" i="2"/>
  <c r="P572" i="2"/>
  <c r="P565" i="2"/>
  <c r="P564" i="2"/>
  <c r="P563" i="2"/>
  <c r="P562" i="2"/>
  <c r="P561" i="2"/>
  <c r="P553" i="2"/>
  <c r="P552" i="2"/>
  <c r="P551" i="2"/>
  <c r="P550" i="2"/>
  <c r="P549" i="2"/>
  <c r="P543" i="2"/>
  <c r="P542" i="2"/>
  <c r="P541" i="2"/>
  <c r="P540" i="2"/>
  <c r="P539" i="2"/>
  <c r="P538" i="2"/>
  <c r="P537" i="2"/>
  <c r="P536" i="2"/>
  <c r="P535" i="2"/>
  <c r="P534" i="2"/>
  <c r="P533" i="2"/>
  <c r="P532" i="2"/>
  <c r="P531" i="2"/>
  <c r="P530" i="2"/>
  <c r="P529" i="2"/>
  <c r="P528" i="2"/>
  <c r="P527" i="2"/>
  <c r="P526" i="2"/>
  <c r="P525" i="2"/>
  <c r="P524" i="2"/>
  <c r="P523" i="2"/>
  <c r="P522" i="2"/>
  <c r="P521" i="2"/>
  <c r="P520" i="2"/>
  <c r="P519" i="2"/>
  <c r="P507" i="2"/>
  <c r="P506" i="2"/>
  <c r="P505" i="2"/>
  <c r="P504" i="2"/>
  <c r="P503" i="2"/>
  <c r="P502" i="2"/>
  <c r="P501" i="2"/>
  <c r="P500" i="2"/>
  <c r="P499" i="2"/>
  <c r="P498" i="2"/>
  <c r="P497" i="2"/>
  <c r="P496" i="2"/>
  <c r="P495" i="2"/>
  <c r="P494" i="2"/>
  <c r="P493" i="2"/>
  <c r="P492" i="2"/>
  <c r="P489" i="2"/>
  <c r="P488" i="2"/>
  <c r="P487" i="2"/>
  <c r="P486" i="2"/>
  <c r="P485" i="2"/>
  <c r="P484" i="2"/>
  <c r="P483" i="2"/>
  <c r="P477" i="2"/>
  <c r="P476" i="2"/>
  <c r="P475" i="2"/>
  <c r="P474" i="2"/>
  <c r="P473" i="2"/>
  <c r="P472" i="2"/>
  <c r="P471" i="2"/>
  <c r="P470" i="2"/>
  <c r="P469" i="2"/>
  <c r="P468" i="2"/>
  <c r="P467" i="2"/>
  <c r="P466" i="2"/>
  <c r="P465" i="2"/>
  <c r="P464" i="2"/>
  <c r="P463" i="2"/>
  <c r="P462" i="2"/>
  <c r="P461" i="2"/>
  <c r="P460" i="2"/>
  <c r="P459" i="2"/>
  <c r="P458" i="2"/>
  <c r="P457" i="2"/>
  <c r="P456" i="2"/>
  <c r="P455" i="2"/>
  <c r="P454" i="2"/>
  <c r="P453" i="2"/>
  <c r="P452" i="2"/>
  <c r="P451" i="2"/>
  <c r="P450" i="2"/>
  <c r="P449" i="2"/>
  <c r="P448" i="2"/>
  <c r="P447" i="2"/>
  <c r="P446" i="2"/>
  <c r="P445" i="2"/>
  <c r="P444" i="2"/>
  <c r="P443" i="2"/>
  <c r="P442" i="2"/>
  <c r="P441" i="2"/>
  <c r="P440" i="2"/>
  <c r="P439" i="2"/>
  <c r="P438" i="2"/>
  <c r="P432" i="2"/>
  <c r="P431" i="2"/>
  <c r="P430" i="2"/>
  <c r="P429" i="2"/>
  <c r="P428" i="2"/>
  <c r="P427" i="2"/>
  <c r="P426" i="2"/>
  <c r="P425" i="2"/>
  <c r="P424" i="2"/>
  <c r="P423" i="2"/>
  <c r="P422" i="2"/>
  <c r="P421" i="2"/>
  <c r="P420" i="2"/>
  <c r="P419" i="2"/>
  <c r="P418" i="2"/>
  <c r="P417" i="2"/>
  <c r="P416" i="2"/>
  <c r="P415" i="2"/>
  <c r="P414" i="2"/>
  <c r="P413" i="2"/>
  <c r="P412" i="2"/>
  <c r="P406" i="2"/>
  <c r="P405" i="2"/>
  <c r="P404" i="2"/>
  <c r="P403" i="2"/>
  <c r="P402" i="2"/>
  <c r="P401" i="2"/>
  <c r="P400" i="2"/>
  <c r="P399" i="2"/>
  <c r="P398" i="2"/>
  <c r="P397" i="2"/>
  <c r="P396" i="2"/>
  <c r="P395" i="2"/>
  <c r="P394" i="2"/>
  <c r="P393" i="2"/>
  <c r="P392" i="2"/>
  <c r="P391" i="2"/>
  <c r="P390" i="2"/>
  <c r="P389" i="2"/>
  <c r="P388" i="2"/>
  <c r="P387" i="2"/>
  <c r="P386" i="2"/>
  <c r="P385" i="2"/>
  <c r="P384" i="2"/>
  <c r="P383" i="2"/>
  <c r="P382" i="2"/>
  <c r="P381" i="2"/>
  <c r="P380" i="2"/>
  <c r="P379" i="2"/>
  <c r="P378" i="2"/>
  <c r="P377" i="2"/>
  <c r="P376" i="2"/>
  <c r="P375" i="2"/>
  <c r="P374" i="2"/>
  <c r="P373" i="2"/>
  <c r="P372" i="2"/>
  <c r="P371" i="2"/>
  <c r="P370" i="2"/>
  <c r="P369" i="2"/>
  <c r="P368" i="2"/>
  <c r="P367" i="2"/>
  <c r="P366" i="2"/>
  <c r="P365" i="2"/>
  <c r="P364" i="2"/>
  <c r="P363" i="2"/>
  <c r="P362" i="2"/>
  <c r="P361" i="2"/>
  <c r="P360" i="2"/>
  <c r="P359" i="2"/>
  <c r="P358" i="2"/>
  <c r="P35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4" i="2"/>
  <c r="P303" i="2"/>
  <c r="P302" i="2"/>
  <c r="P301" i="2"/>
  <c r="P300" i="2"/>
  <c r="P297" i="2"/>
  <c r="P296" i="2"/>
  <c r="P295" i="2"/>
  <c r="P294" i="2"/>
  <c r="P293" i="2"/>
  <c r="P292" i="2"/>
  <c r="P291" i="2"/>
  <c r="P290" i="2"/>
  <c r="P289" i="2"/>
  <c r="P287" i="2"/>
  <c r="P286" i="2"/>
  <c r="P285" i="2"/>
  <c r="P284" i="2"/>
  <c r="P283" i="2"/>
  <c r="P282"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O1040" i="2"/>
  <c r="N1040" i="2"/>
  <c r="M1040" i="2"/>
  <c r="O1039" i="2"/>
  <c r="N1039" i="2"/>
  <c r="M1039" i="2"/>
  <c r="O1038" i="2"/>
  <c r="N1038" i="2"/>
  <c r="M1038" i="2"/>
  <c r="O1016" i="2"/>
  <c r="N1016" i="2"/>
  <c r="M1016" i="2"/>
  <c r="O1015" i="2"/>
  <c r="N1015" i="2"/>
  <c r="M1015" i="2"/>
  <c r="O1014" i="2"/>
  <c r="N1014" i="2"/>
  <c r="M1014" i="2"/>
  <c r="O1013" i="2"/>
  <c r="N1013" i="2"/>
  <c r="M1013" i="2"/>
  <c r="O1012" i="2"/>
  <c r="N1012" i="2"/>
  <c r="M1012" i="2"/>
  <c r="O991" i="2"/>
  <c r="N991" i="2"/>
  <c r="M991" i="2"/>
  <c r="O990" i="2"/>
  <c r="N990" i="2"/>
  <c r="M990" i="2"/>
  <c r="O989" i="2"/>
  <c r="N989" i="2"/>
  <c r="M989" i="2"/>
  <c r="O988" i="2"/>
  <c r="N988" i="2"/>
  <c r="M988" i="2"/>
  <c r="O987" i="2"/>
  <c r="N987" i="2"/>
  <c r="M987" i="2"/>
  <c r="O968" i="2"/>
  <c r="N968" i="2"/>
  <c r="M968" i="2"/>
  <c r="O967" i="2"/>
  <c r="N967" i="2"/>
  <c r="M967" i="2"/>
  <c r="O966" i="2"/>
  <c r="N966" i="2"/>
  <c r="M966" i="2"/>
  <c r="O962" i="2"/>
  <c r="N962" i="2"/>
  <c r="M962" i="2"/>
  <c r="O961" i="2"/>
  <c r="N961" i="2"/>
  <c r="M961" i="2"/>
  <c r="O960" i="2"/>
  <c r="N960" i="2"/>
  <c r="M960" i="2"/>
  <c r="O959" i="2"/>
  <c r="N959" i="2"/>
  <c r="M959" i="2"/>
  <c r="O958" i="2"/>
  <c r="N958" i="2"/>
  <c r="M958" i="2"/>
  <c r="O910" i="2"/>
  <c r="N910" i="2"/>
  <c r="M910" i="2"/>
  <c r="O909" i="2"/>
  <c r="N909" i="2"/>
  <c r="M909" i="2"/>
  <c r="O908" i="2"/>
  <c r="N908" i="2"/>
  <c r="M908" i="2"/>
  <c r="O907" i="2"/>
  <c r="N907" i="2"/>
  <c r="M907" i="2"/>
  <c r="O893" i="2"/>
  <c r="N893" i="2"/>
  <c r="M893" i="2"/>
  <c r="O892" i="2"/>
  <c r="N892" i="2"/>
  <c r="M892" i="2"/>
  <c r="O891" i="2"/>
  <c r="N891" i="2"/>
  <c r="M891" i="2"/>
  <c r="O890" i="2"/>
  <c r="N890" i="2"/>
  <c r="M890" i="2"/>
  <c r="O889" i="2"/>
  <c r="N889" i="2"/>
  <c r="M889" i="2"/>
  <c r="O827" i="2"/>
  <c r="N827" i="2"/>
  <c r="M827" i="2"/>
  <c r="O826" i="2"/>
  <c r="N826" i="2"/>
  <c r="M826" i="2"/>
  <c r="O825" i="2"/>
  <c r="N825" i="2"/>
  <c r="M825" i="2"/>
  <c r="O824" i="2"/>
  <c r="N824" i="2"/>
  <c r="M824" i="2"/>
  <c r="O823" i="2"/>
  <c r="N823" i="2"/>
  <c r="M823" i="2"/>
  <c r="O802" i="2"/>
  <c r="N802" i="2"/>
  <c r="M802" i="2"/>
  <c r="O801" i="2"/>
  <c r="N801" i="2"/>
  <c r="M801" i="2"/>
  <c r="O800" i="2"/>
  <c r="N800" i="2"/>
  <c r="M800" i="2"/>
  <c r="O799" i="2"/>
  <c r="N799" i="2"/>
  <c r="M799" i="2"/>
  <c r="O798" i="2"/>
  <c r="N798" i="2"/>
  <c r="M798" i="2"/>
  <c r="O765" i="2"/>
  <c r="N765" i="2"/>
  <c r="M765" i="2"/>
  <c r="O764" i="2"/>
  <c r="N764" i="2"/>
  <c r="M764" i="2"/>
  <c r="O763" i="2"/>
  <c r="N763" i="2"/>
  <c r="M763" i="2"/>
  <c r="O762" i="2"/>
  <c r="N762" i="2"/>
  <c r="M762" i="2"/>
  <c r="O761" i="2"/>
  <c r="N761" i="2"/>
  <c r="M761" i="2"/>
  <c r="O624" i="2"/>
  <c r="N624" i="2"/>
  <c r="M624" i="2"/>
  <c r="O623" i="2"/>
  <c r="N623" i="2"/>
  <c r="M623" i="2"/>
  <c r="O622" i="2"/>
  <c r="N622" i="2"/>
  <c r="M622" i="2"/>
  <c r="O621" i="2"/>
  <c r="N621" i="2"/>
  <c r="M621" i="2"/>
  <c r="O620" i="2"/>
  <c r="N620" i="2"/>
  <c r="M620" i="2"/>
  <c r="O587" i="2"/>
  <c r="N587" i="2"/>
  <c r="M587" i="2"/>
  <c r="O586" i="2"/>
  <c r="N586" i="2"/>
  <c r="M586" i="2"/>
  <c r="O585" i="2"/>
  <c r="N585" i="2"/>
  <c r="M585" i="2"/>
  <c r="O584" i="2"/>
  <c r="N584" i="2"/>
  <c r="M584" i="2"/>
  <c r="O583" i="2"/>
  <c r="N583" i="2"/>
  <c r="M583" i="2"/>
  <c r="O571" i="2"/>
  <c r="N571" i="2"/>
  <c r="M571" i="2"/>
  <c r="O570" i="2"/>
  <c r="N570" i="2"/>
  <c r="M570" i="2"/>
  <c r="O569" i="2"/>
  <c r="N569" i="2"/>
  <c r="M569" i="2"/>
  <c r="O568" i="2"/>
  <c r="N568" i="2"/>
  <c r="M568" i="2"/>
  <c r="O560" i="2"/>
  <c r="N560" i="2"/>
  <c r="M560" i="2"/>
  <c r="O559" i="2"/>
  <c r="N559" i="2"/>
  <c r="M559" i="2"/>
  <c r="O558" i="2"/>
  <c r="N558" i="2"/>
  <c r="M558" i="2"/>
  <c r="O557" i="2"/>
  <c r="N557" i="2"/>
  <c r="M557" i="2"/>
  <c r="O556" i="2"/>
  <c r="N556" i="2"/>
  <c r="M556" i="2"/>
  <c r="O548" i="2"/>
  <c r="N548" i="2"/>
  <c r="M548" i="2"/>
  <c r="O547" i="2"/>
  <c r="N547" i="2"/>
  <c r="M547" i="2"/>
  <c r="O546" i="2"/>
  <c r="N546" i="2"/>
  <c r="M546" i="2"/>
  <c r="O545" i="2"/>
  <c r="N545" i="2"/>
  <c r="M545" i="2"/>
  <c r="O544" i="2"/>
  <c r="N544" i="2"/>
  <c r="M544" i="2"/>
  <c r="O518" i="2"/>
  <c r="N518" i="2"/>
  <c r="M518" i="2"/>
  <c r="O517" i="2"/>
  <c r="N517" i="2"/>
  <c r="M517" i="2"/>
  <c r="O516" i="2"/>
  <c r="N516" i="2"/>
  <c r="M516" i="2"/>
  <c r="O515" i="2"/>
  <c r="N515" i="2"/>
  <c r="M515" i="2"/>
  <c r="O514" i="2"/>
  <c r="N514" i="2"/>
  <c r="M514" i="2"/>
  <c r="O482" i="2"/>
  <c r="N482" i="2"/>
  <c r="M482" i="2"/>
  <c r="O481" i="2"/>
  <c r="N481" i="2"/>
  <c r="M481" i="2"/>
  <c r="O480" i="2"/>
  <c r="N480" i="2"/>
  <c r="M480" i="2"/>
  <c r="O479" i="2"/>
  <c r="N479" i="2"/>
  <c r="M479" i="2"/>
  <c r="O478" i="2"/>
  <c r="N478" i="2"/>
  <c r="M478" i="2"/>
  <c r="O437" i="2"/>
  <c r="N437" i="2"/>
  <c r="M437" i="2"/>
  <c r="O436" i="2"/>
  <c r="N436" i="2"/>
  <c r="M436" i="2"/>
  <c r="O435" i="2"/>
  <c r="N435" i="2"/>
  <c r="M435" i="2"/>
  <c r="O434" i="2"/>
  <c r="N434" i="2"/>
  <c r="M434" i="2"/>
  <c r="O433" i="2"/>
  <c r="N433" i="2"/>
  <c r="M433" i="2"/>
  <c r="O411" i="2"/>
  <c r="N411" i="2"/>
  <c r="M411" i="2"/>
  <c r="O410" i="2"/>
  <c r="N410" i="2"/>
  <c r="M410" i="2"/>
  <c r="O409" i="2"/>
  <c r="N409" i="2"/>
  <c r="M409" i="2"/>
  <c r="O408" i="2"/>
  <c r="N408" i="2"/>
  <c r="M408" i="2"/>
  <c r="O407" i="2"/>
  <c r="N407" i="2"/>
  <c r="M407" i="2"/>
  <c r="O356" i="2"/>
  <c r="N356" i="2"/>
  <c r="M356" i="2"/>
  <c r="O355" i="2"/>
  <c r="N355" i="2"/>
  <c r="M355" i="2"/>
  <c r="O354" i="2"/>
  <c r="N354" i="2"/>
  <c r="M354" i="2"/>
  <c r="O353" i="2"/>
  <c r="N353" i="2"/>
  <c r="M353" i="2"/>
  <c r="O352" i="2"/>
  <c r="N352" i="2"/>
  <c r="M352" i="2"/>
  <c r="P393" i="3"/>
  <c r="P392" i="3"/>
  <c r="P391" i="3"/>
  <c r="P385" i="3"/>
  <c r="P384" i="3"/>
  <c r="P383" i="3"/>
  <c r="P381" i="3"/>
  <c r="P380" i="3"/>
  <c r="P379" i="3"/>
  <c r="P375" i="3"/>
  <c r="P374" i="3"/>
  <c r="P373" i="3"/>
  <c r="P367" i="3"/>
  <c r="P366" i="3"/>
  <c r="P365" i="3"/>
  <c r="P359" i="3"/>
  <c r="P358" i="3"/>
  <c r="P357" i="3"/>
  <c r="P351" i="3"/>
  <c r="P350" i="3"/>
  <c r="P349" i="3"/>
  <c r="P343" i="3"/>
  <c r="P342" i="3"/>
  <c r="P341" i="3"/>
  <c r="P335" i="3"/>
  <c r="P334" i="3"/>
  <c r="P333" i="3"/>
  <c r="P327" i="3"/>
  <c r="P326" i="3"/>
  <c r="P325" i="3"/>
  <c r="P319" i="3"/>
  <c r="P318" i="3"/>
  <c r="P317" i="3"/>
  <c r="P311" i="3"/>
  <c r="P310" i="3"/>
  <c r="P309" i="3"/>
  <c r="P303" i="3"/>
  <c r="P302" i="3"/>
  <c r="P301" i="3"/>
  <c r="P296" i="3"/>
  <c r="P295" i="3"/>
  <c r="P294" i="3"/>
  <c r="P292" i="3"/>
  <c r="P291" i="3"/>
  <c r="P290" i="3"/>
  <c r="P284" i="3"/>
  <c r="P283" i="3"/>
  <c r="P282" i="3"/>
  <c r="P280" i="3"/>
  <c r="P279" i="3"/>
  <c r="P278" i="3"/>
  <c r="P276" i="3"/>
  <c r="P275" i="3"/>
  <c r="P272" i="3"/>
  <c r="P271" i="3"/>
  <c r="P270" i="3"/>
  <c r="P268" i="3"/>
  <c r="P267" i="3"/>
  <c r="P266" i="3"/>
  <c r="P264" i="3"/>
  <c r="P263" i="3"/>
  <c r="P262" i="3"/>
  <c r="P260" i="3"/>
  <c r="P259" i="3"/>
  <c r="P258" i="3"/>
  <c r="P251" i="3"/>
  <c r="P250" i="3"/>
  <c r="P249" i="3"/>
  <c r="P248" i="3"/>
  <c r="P247" i="3"/>
  <c r="P246" i="3"/>
  <c r="P245" i="3"/>
  <c r="P244" i="3"/>
  <c r="P243" i="3"/>
  <c r="P242" i="3"/>
  <c r="P241" i="3"/>
  <c r="P240" i="3"/>
  <c r="P239" i="3"/>
  <c r="P238" i="3"/>
  <c r="P237" i="3"/>
  <c r="P236" i="3"/>
  <c r="P235" i="3"/>
  <c r="P234" i="3"/>
  <c r="P231" i="3"/>
  <c r="P230" i="3"/>
  <c r="P229" i="3"/>
  <c r="P226" i="3"/>
  <c r="P225" i="3"/>
  <c r="P224" i="3"/>
  <c r="P221" i="3"/>
  <c r="P220" i="3"/>
  <c r="P219" i="3"/>
  <c r="P217" i="3"/>
  <c r="P216" i="3"/>
  <c r="P215" i="3"/>
  <c r="P212" i="3"/>
  <c r="P211" i="3"/>
  <c r="P210" i="3"/>
  <c r="P207" i="3"/>
  <c r="P206" i="3"/>
  <c r="P205" i="3"/>
  <c r="P202" i="3"/>
  <c r="P201" i="3"/>
  <c r="P200" i="3"/>
  <c r="P197" i="3"/>
  <c r="P196" i="3"/>
  <c r="P195" i="3"/>
  <c r="P192" i="3"/>
  <c r="P191" i="3"/>
  <c r="P190" i="3"/>
  <c r="P188" i="3"/>
  <c r="P187" i="3"/>
  <c r="P186" i="3"/>
  <c r="P184" i="3"/>
  <c r="P183" i="3"/>
  <c r="P182" i="3"/>
  <c r="P179" i="3"/>
  <c r="P178" i="3"/>
  <c r="P177" i="3"/>
  <c r="P174" i="3"/>
  <c r="P173" i="3"/>
  <c r="P172" i="3"/>
  <c r="P169" i="3"/>
  <c r="P168" i="3"/>
  <c r="P167" i="3"/>
  <c r="P159" i="3"/>
  <c r="P158" i="3"/>
  <c r="P157" i="3"/>
  <c r="P151" i="3"/>
  <c r="P150" i="3"/>
  <c r="P149" i="3"/>
  <c r="P147" i="3"/>
  <c r="P146" i="3"/>
  <c r="P145" i="3"/>
  <c r="P143" i="3"/>
  <c r="P142" i="3"/>
  <c r="P141" i="3"/>
  <c r="P139" i="3"/>
  <c r="P138" i="3"/>
  <c r="P137" i="3"/>
  <c r="P135" i="3"/>
  <c r="P134" i="3"/>
  <c r="P133" i="3"/>
  <c r="P131" i="3"/>
  <c r="P130" i="3"/>
  <c r="P129" i="3"/>
  <c r="P127" i="3"/>
  <c r="P126" i="3"/>
  <c r="P125" i="3"/>
  <c r="P123" i="3"/>
  <c r="P122" i="3"/>
  <c r="P121" i="3"/>
  <c r="P119" i="3"/>
  <c r="P118" i="3"/>
  <c r="P117" i="3"/>
  <c r="P114" i="3"/>
  <c r="P113" i="3"/>
  <c r="P112" i="3"/>
  <c r="P110" i="3"/>
  <c r="P109" i="3"/>
  <c r="P108" i="3"/>
  <c r="P106" i="3"/>
  <c r="P105" i="3"/>
  <c r="P104" i="3"/>
  <c r="P102" i="3"/>
  <c r="P101" i="3"/>
  <c r="P100" i="3"/>
  <c r="P98" i="3"/>
  <c r="P97" i="3"/>
  <c r="P96" i="3"/>
  <c r="P94" i="3"/>
  <c r="P93" i="3"/>
  <c r="P92" i="3"/>
  <c r="P90" i="3"/>
  <c r="P89" i="3"/>
  <c r="P88" i="3"/>
  <c r="P87" i="3"/>
  <c r="P86" i="3"/>
  <c r="P85" i="3"/>
  <c r="P82" i="3"/>
  <c r="P81" i="3"/>
  <c r="P80" i="3"/>
  <c r="P78" i="3"/>
  <c r="P77" i="3"/>
  <c r="P76" i="3"/>
  <c r="P73" i="3"/>
  <c r="P72" i="3"/>
  <c r="P71" i="3"/>
  <c r="P70" i="3"/>
  <c r="P69" i="3"/>
  <c r="P68" i="3"/>
  <c r="P66" i="3"/>
  <c r="P65" i="3"/>
  <c r="P64" i="3"/>
  <c r="P61" i="3"/>
  <c r="P60" i="3"/>
  <c r="P59" i="3"/>
  <c r="P53" i="3"/>
  <c r="P52" i="3"/>
  <c r="P51" i="3"/>
  <c r="P49" i="3"/>
  <c r="P48" i="3"/>
  <c r="P47" i="3"/>
  <c r="P45" i="3"/>
  <c r="P44" i="3"/>
  <c r="P43" i="3"/>
  <c r="P42" i="3"/>
  <c r="P41" i="3"/>
  <c r="P40" i="3"/>
  <c r="P38" i="3"/>
  <c r="P37" i="3"/>
  <c r="P36" i="3"/>
  <c r="P34" i="3"/>
  <c r="P33" i="3"/>
  <c r="P32" i="3"/>
  <c r="P30" i="3"/>
  <c r="P29" i="3"/>
  <c r="P28" i="3"/>
  <c r="P26" i="3"/>
  <c r="P25" i="3"/>
  <c r="P24" i="3"/>
  <c r="P16" i="3"/>
  <c r="P15" i="3"/>
  <c r="P14" i="3"/>
  <c r="P12" i="3"/>
  <c r="P11" i="3"/>
  <c r="P10" i="3"/>
  <c r="O396" i="3"/>
  <c r="N396" i="3"/>
  <c r="M396" i="3"/>
  <c r="O395" i="3"/>
  <c r="N395" i="3"/>
  <c r="M395" i="3"/>
  <c r="O394" i="3"/>
  <c r="N394" i="3"/>
  <c r="M394" i="3"/>
  <c r="O389" i="3"/>
  <c r="N389" i="3"/>
  <c r="M389" i="3"/>
  <c r="O388" i="3"/>
  <c r="N388" i="3"/>
  <c r="M388" i="3"/>
  <c r="O387" i="3"/>
  <c r="N387" i="3"/>
  <c r="M387" i="3"/>
  <c r="O378" i="3"/>
  <c r="N378" i="3"/>
  <c r="M378" i="3"/>
  <c r="O377" i="3"/>
  <c r="N377" i="3"/>
  <c r="M377" i="3"/>
  <c r="O376" i="3"/>
  <c r="N376" i="3"/>
  <c r="M376" i="3"/>
  <c r="O371" i="3"/>
  <c r="N371" i="3"/>
  <c r="M371" i="3"/>
  <c r="O370" i="3"/>
  <c r="N370" i="3"/>
  <c r="M370" i="3"/>
  <c r="O369" i="3"/>
  <c r="N369" i="3"/>
  <c r="M369" i="3"/>
  <c r="O363" i="3"/>
  <c r="N363" i="3"/>
  <c r="M363" i="3"/>
  <c r="O362" i="3"/>
  <c r="N362" i="3"/>
  <c r="M362" i="3"/>
  <c r="O361" i="3"/>
  <c r="N361" i="3"/>
  <c r="M361" i="3"/>
  <c r="O355" i="3"/>
  <c r="N355" i="3"/>
  <c r="M355" i="3"/>
  <c r="O354" i="3"/>
  <c r="N354" i="3"/>
  <c r="M354" i="3"/>
  <c r="O353" i="3"/>
  <c r="N353" i="3"/>
  <c r="M353" i="3"/>
  <c r="O347" i="3"/>
  <c r="N347" i="3"/>
  <c r="M347" i="3"/>
  <c r="O346" i="3"/>
  <c r="N346" i="3"/>
  <c r="M346" i="3"/>
  <c r="O345" i="3"/>
  <c r="N345" i="3"/>
  <c r="M345" i="3"/>
  <c r="O339" i="3"/>
  <c r="N339" i="3"/>
  <c r="M339" i="3"/>
  <c r="O338" i="3"/>
  <c r="N338" i="3"/>
  <c r="M338" i="3"/>
  <c r="O337" i="3"/>
  <c r="N337" i="3"/>
  <c r="M337" i="3"/>
  <c r="O331" i="3"/>
  <c r="N331" i="3"/>
  <c r="M331" i="3"/>
  <c r="O330" i="3"/>
  <c r="N330" i="3"/>
  <c r="M330" i="3"/>
  <c r="O329" i="3"/>
  <c r="N329" i="3"/>
  <c r="M329" i="3"/>
  <c r="O323" i="3"/>
  <c r="N323" i="3"/>
  <c r="M323" i="3"/>
  <c r="O322" i="3"/>
  <c r="N322" i="3"/>
  <c r="M322" i="3"/>
  <c r="O321" i="3"/>
  <c r="N321" i="3"/>
  <c r="M321" i="3"/>
  <c r="O315" i="3"/>
  <c r="N315" i="3"/>
  <c r="M315" i="3"/>
  <c r="O314" i="3"/>
  <c r="N314" i="3"/>
  <c r="M314" i="3"/>
  <c r="O313" i="3"/>
  <c r="N313" i="3"/>
  <c r="M313" i="3"/>
  <c r="O307" i="3"/>
  <c r="N307" i="3"/>
  <c r="M307" i="3"/>
  <c r="O306" i="3"/>
  <c r="N306" i="3"/>
  <c r="M306" i="3"/>
  <c r="O305" i="3"/>
  <c r="N305" i="3"/>
  <c r="M305" i="3"/>
  <c r="O299" i="3"/>
  <c r="N299" i="3"/>
  <c r="M299" i="3"/>
  <c r="O298" i="3"/>
  <c r="N298" i="3"/>
  <c r="M298" i="3"/>
  <c r="O297" i="3"/>
  <c r="N297" i="3"/>
  <c r="M297" i="3"/>
  <c r="O288" i="3"/>
  <c r="N288" i="3"/>
  <c r="M288" i="3"/>
  <c r="O287" i="3"/>
  <c r="N287" i="3"/>
  <c r="M287" i="3"/>
  <c r="O286" i="3"/>
  <c r="N286" i="3"/>
  <c r="M286" i="3"/>
  <c r="O164" i="3"/>
  <c r="N164" i="3"/>
  <c r="M164" i="3"/>
  <c r="O163" i="3"/>
  <c r="N163" i="3"/>
  <c r="M163" i="3"/>
  <c r="O162" i="3"/>
  <c r="N162" i="3"/>
  <c r="M162" i="3"/>
  <c r="O154" i="3"/>
  <c r="N154" i="3"/>
  <c r="M154" i="3"/>
  <c r="O153" i="3"/>
  <c r="N153" i="3"/>
  <c r="M153" i="3"/>
  <c r="O152" i="3"/>
  <c r="N152" i="3"/>
  <c r="M152" i="3"/>
  <c r="O57" i="3"/>
  <c r="N57" i="3"/>
  <c r="M57" i="3"/>
  <c r="O56" i="3"/>
  <c r="N56" i="3"/>
  <c r="M56" i="3"/>
  <c r="O55" i="3"/>
  <c r="N55" i="3"/>
  <c r="M55" i="3"/>
  <c r="O21" i="3"/>
  <c r="N21" i="3"/>
  <c r="M21" i="3"/>
  <c r="O20" i="3"/>
  <c r="N20" i="3"/>
  <c r="M20" i="3"/>
  <c r="O19" i="3"/>
  <c r="N19" i="3"/>
  <c r="M19" i="3"/>
  <c r="M5" i="2" l="1"/>
  <c r="N6" i="2"/>
  <c r="M7" i="2"/>
  <c r="N9" i="2"/>
  <c r="N5" i="2"/>
  <c r="N8" i="2"/>
  <c r="N7" i="2"/>
  <c r="M8" i="2"/>
  <c r="M6" i="2"/>
  <c r="M9" i="2"/>
  <c r="L48" i="18"/>
  <c r="P48" i="18" s="1"/>
  <c r="L47" i="18"/>
  <c r="P47" i="18" s="1"/>
  <c r="L46" i="18"/>
  <c r="P46" i="18" s="1"/>
  <c r="L14" i="18"/>
  <c r="P14" i="18" s="1"/>
  <c r="L13" i="18"/>
  <c r="P13" i="18" s="1"/>
  <c r="L12" i="18"/>
  <c r="P12" i="18" s="1"/>
  <c r="I13" i="17"/>
  <c r="I12" i="17"/>
  <c r="I11" i="17"/>
  <c r="L1040" i="2"/>
  <c r="P1040" i="2" s="1"/>
  <c r="L1039" i="2"/>
  <c r="P1039" i="2" s="1"/>
  <c r="L1038" i="2"/>
  <c r="P1038" i="2" s="1"/>
  <c r="L1016" i="2"/>
  <c r="P1016" i="2" s="1"/>
  <c r="L1015" i="2"/>
  <c r="P1015" i="2" s="1"/>
  <c r="L1014" i="2"/>
  <c r="P1014" i="2" s="1"/>
  <c r="L1013" i="2"/>
  <c r="P1013" i="2" s="1"/>
  <c r="L1012" i="2"/>
  <c r="P1012" i="2" s="1"/>
  <c r="L991" i="2"/>
  <c r="P991" i="2" s="1"/>
  <c r="L990" i="2"/>
  <c r="P990" i="2" s="1"/>
  <c r="L989" i="2"/>
  <c r="P989" i="2" s="1"/>
  <c r="L988" i="2"/>
  <c r="P988" i="2" s="1"/>
  <c r="L987" i="2"/>
  <c r="P987" i="2" s="1"/>
  <c r="L968" i="2"/>
  <c r="P968" i="2" s="1"/>
  <c r="L967" i="2"/>
  <c r="P967" i="2" s="1"/>
  <c r="L966" i="2"/>
  <c r="P966" i="2" s="1"/>
  <c r="L962" i="2"/>
  <c r="P962" i="2" s="1"/>
  <c r="L961" i="2"/>
  <c r="P961" i="2" s="1"/>
  <c r="L960" i="2"/>
  <c r="P960" i="2" s="1"/>
  <c r="L959" i="2"/>
  <c r="P959" i="2" s="1"/>
  <c r="L958" i="2"/>
  <c r="P958" i="2" s="1"/>
  <c r="L910" i="2"/>
  <c r="P910" i="2" s="1"/>
  <c r="L909" i="2"/>
  <c r="P909" i="2" s="1"/>
  <c r="L908" i="2"/>
  <c r="P908" i="2" s="1"/>
  <c r="L907" i="2"/>
  <c r="P907" i="2" s="1"/>
  <c r="L893" i="2"/>
  <c r="P893" i="2" s="1"/>
  <c r="L892" i="2"/>
  <c r="P892" i="2" s="1"/>
  <c r="L891" i="2"/>
  <c r="P891" i="2" s="1"/>
  <c r="L890" i="2"/>
  <c r="P890" i="2" s="1"/>
  <c r="L889" i="2"/>
  <c r="P889" i="2" s="1"/>
  <c r="L827" i="2"/>
  <c r="P827" i="2" s="1"/>
  <c r="L826" i="2"/>
  <c r="P826" i="2" s="1"/>
  <c r="L825" i="2"/>
  <c r="P825" i="2" s="1"/>
  <c r="L824" i="2"/>
  <c r="P824" i="2" s="1"/>
  <c r="L823" i="2"/>
  <c r="P823" i="2" s="1"/>
  <c r="L802" i="2"/>
  <c r="P802" i="2" s="1"/>
  <c r="L801" i="2"/>
  <c r="P801" i="2" s="1"/>
  <c r="L800" i="2"/>
  <c r="P800" i="2" s="1"/>
  <c r="L799" i="2"/>
  <c r="P799" i="2" s="1"/>
  <c r="L798" i="2"/>
  <c r="P798" i="2" s="1"/>
  <c r="L765" i="2"/>
  <c r="P765" i="2" s="1"/>
  <c r="L764" i="2"/>
  <c r="P764" i="2" s="1"/>
  <c r="L763" i="2"/>
  <c r="P763" i="2" s="1"/>
  <c r="L762" i="2"/>
  <c r="P762" i="2" s="1"/>
  <c r="L761" i="2"/>
  <c r="P761" i="2" s="1"/>
  <c r="L624" i="2"/>
  <c r="P624" i="2" s="1"/>
  <c r="L623" i="2"/>
  <c r="P623" i="2" s="1"/>
  <c r="L622" i="2"/>
  <c r="P622" i="2" s="1"/>
  <c r="L621" i="2"/>
  <c r="P621" i="2" s="1"/>
  <c r="L620" i="2"/>
  <c r="P620" i="2" s="1"/>
  <c r="L587" i="2"/>
  <c r="P587" i="2" s="1"/>
  <c r="L586" i="2"/>
  <c r="P586" i="2" s="1"/>
  <c r="L585" i="2"/>
  <c r="P585" i="2" s="1"/>
  <c r="L584" i="2"/>
  <c r="P584" i="2" s="1"/>
  <c r="L583" i="2"/>
  <c r="P583" i="2" s="1"/>
  <c r="L571" i="2"/>
  <c r="P571" i="2" s="1"/>
  <c r="L570" i="2"/>
  <c r="P570" i="2" s="1"/>
  <c r="L569" i="2"/>
  <c r="P569" i="2" s="1"/>
  <c r="L568" i="2"/>
  <c r="P568" i="2" s="1"/>
  <c r="L560" i="2"/>
  <c r="P560" i="2" s="1"/>
  <c r="L559" i="2"/>
  <c r="P559" i="2" s="1"/>
  <c r="L558" i="2"/>
  <c r="P558" i="2" s="1"/>
  <c r="L557" i="2"/>
  <c r="P557" i="2" s="1"/>
  <c r="L556" i="2"/>
  <c r="P556" i="2" s="1"/>
  <c r="L548" i="2"/>
  <c r="P548" i="2" s="1"/>
  <c r="L547" i="2"/>
  <c r="P547" i="2" s="1"/>
  <c r="L546" i="2"/>
  <c r="P546" i="2" s="1"/>
  <c r="L545" i="2"/>
  <c r="P545" i="2" s="1"/>
  <c r="L544" i="2"/>
  <c r="P544" i="2" s="1"/>
  <c r="L518" i="2"/>
  <c r="P518" i="2" s="1"/>
  <c r="L517" i="2"/>
  <c r="P517" i="2" s="1"/>
  <c r="L516" i="2"/>
  <c r="P516" i="2" s="1"/>
  <c r="L515" i="2"/>
  <c r="P515" i="2" s="1"/>
  <c r="L514" i="2"/>
  <c r="P514" i="2" s="1"/>
  <c r="L482" i="2"/>
  <c r="P482" i="2" s="1"/>
  <c r="L481" i="2"/>
  <c r="P481" i="2" s="1"/>
  <c r="L480" i="2"/>
  <c r="P480" i="2" s="1"/>
  <c r="L479" i="2"/>
  <c r="P479" i="2" s="1"/>
  <c r="L478" i="2"/>
  <c r="P478" i="2" s="1"/>
  <c r="L437" i="2"/>
  <c r="L436" i="2"/>
  <c r="L435" i="2"/>
  <c r="L434" i="2"/>
  <c r="P434" i="2" s="1"/>
  <c r="L433" i="2"/>
  <c r="P433" i="2" s="1"/>
  <c r="L411" i="2"/>
  <c r="P411" i="2" s="1"/>
  <c r="L410" i="2"/>
  <c r="P410" i="2" s="1"/>
  <c r="L409" i="2"/>
  <c r="P409" i="2" s="1"/>
  <c r="L408" i="2"/>
  <c r="L407" i="2"/>
  <c r="L356" i="2"/>
  <c r="P356" i="2" s="1"/>
  <c r="L355" i="2"/>
  <c r="P355" i="2" s="1"/>
  <c r="L354" i="2"/>
  <c r="P354" i="2" s="1"/>
  <c r="L353" i="2"/>
  <c r="P353" i="2" s="1"/>
  <c r="L352" i="2"/>
  <c r="P352" i="2" s="1"/>
  <c r="L396" i="3"/>
  <c r="P396" i="3" s="1"/>
  <c r="L395" i="3"/>
  <c r="P395" i="3" s="1"/>
  <c r="L394" i="3"/>
  <c r="P394" i="3" s="1"/>
  <c r="L389" i="3"/>
  <c r="P389" i="3" s="1"/>
  <c r="L388" i="3"/>
  <c r="P388" i="3" s="1"/>
  <c r="L387" i="3"/>
  <c r="P387" i="3" s="1"/>
  <c r="L378" i="3"/>
  <c r="P378" i="3" s="1"/>
  <c r="L377" i="3"/>
  <c r="P377" i="3" s="1"/>
  <c r="L376" i="3"/>
  <c r="P376" i="3" s="1"/>
  <c r="L371" i="3"/>
  <c r="P371" i="3" s="1"/>
  <c r="L370" i="3"/>
  <c r="P370" i="3" s="1"/>
  <c r="L369" i="3"/>
  <c r="P369" i="3" s="1"/>
  <c r="L363" i="3"/>
  <c r="P363" i="3" s="1"/>
  <c r="L362" i="3"/>
  <c r="P362" i="3" s="1"/>
  <c r="L361" i="3"/>
  <c r="P361" i="3" s="1"/>
  <c r="L355" i="3"/>
  <c r="P355" i="3" s="1"/>
  <c r="L354" i="3"/>
  <c r="P354" i="3" s="1"/>
  <c r="L353" i="3"/>
  <c r="P353" i="3" s="1"/>
  <c r="L347" i="3"/>
  <c r="P347" i="3" s="1"/>
  <c r="L346" i="3"/>
  <c r="P346" i="3" s="1"/>
  <c r="L345" i="3"/>
  <c r="P345" i="3" s="1"/>
  <c r="L339" i="3"/>
  <c r="P339" i="3" s="1"/>
  <c r="L338" i="3"/>
  <c r="P338" i="3" s="1"/>
  <c r="L337" i="3"/>
  <c r="P337" i="3" s="1"/>
  <c r="L331" i="3"/>
  <c r="P331" i="3" s="1"/>
  <c r="L330" i="3"/>
  <c r="P330" i="3" s="1"/>
  <c r="L329" i="3"/>
  <c r="P329" i="3" s="1"/>
  <c r="L323" i="3"/>
  <c r="P323" i="3" s="1"/>
  <c r="L322" i="3"/>
  <c r="P322" i="3" s="1"/>
  <c r="L321" i="3"/>
  <c r="P321" i="3" s="1"/>
  <c r="L315" i="3"/>
  <c r="P315" i="3" s="1"/>
  <c r="L314" i="3"/>
  <c r="P314" i="3" s="1"/>
  <c r="L313" i="3"/>
  <c r="P313" i="3" s="1"/>
  <c r="L307" i="3"/>
  <c r="P307" i="3" s="1"/>
  <c r="L306" i="3"/>
  <c r="P306" i="3" s="1"/>
  <c r="L305" i="3"/>
  <c r="P305" i="3" s="1"/>
  <c r="L299" i="3"/>
  <c r="P299" i="3" s="1"/>
  <c r="L298" i="3"/>
  <c r="P298" i="3" s="1"/>
  <c r="L297" i="3"/>
  <c r="P297" i="3" s="1"/>
  <c r="L288" i="3"/>
  <c r="P288" i="3" s="1"/>
  <c r="L287" i="3"/>
  <c r="P287" i="3" s="1"/>
  <c r="L286" i="3"/>
  <c r="P286" i="3" s="1"/>
  <c r="P255" i="3"/>
  <c r="P254" i="3"/>
  <c r="P253" i="3"/>
  <c r="L164" i="3"/>
  <c r="P164" i="3" s="1"/>
  <c r="L163" i="3"/>
  <c r="P163" i="3" s="1"/>
  <c r="L162" i="3"/>
  <c r="P162" i="3" s="1"/>
  <c r="L154" i="3"/>
  <c r="P154" i="3" s="1"/>
  <c r="L153" i="3"/>
  <c r="P153" i="3" s="1"/>
  <c r="L152" i="3"/>
  <c r="P152" i="3" s="1"/>
  <c r="L57" i="3"/>
  <c r="P57" i="3" s="1"/>
  <c r="L56" i="3"/>
  <c r="P56" i="3" s="1"/>
  <c r="L55" i="3"/>
  <c r="P55" i="3" s="1"/>
  <c r="L21" i="3"/>
  <c r="P21" i="3" s="1"/>
  <c r="L20" i="3"/>
  <c r="P20" i="3" s="1"/>
  <c r="L19" i="3"/>
  <c r="P19" i="3" s="1"/>
  <c r="L5" i="2" l="1"/>
  <c r="P407" i="2"/>
  <c r="L8" i="2"/>
  <c r="P436" i="2"/>
  <c r="P408" i="2"/>
  <c r="L6" i="2"/>
  <c r="P437" i="2"/>
  <c r="L9" i="2"/>
  <c r="L7" i="2"/>
  <c r="P435" i="2"/>
  <c r="O7" i="18"/>
  <c r="N7" i="18"/>
  <c r="M7" i="18"/>
  <c r="L7" i="18"/>
  <c r="O6" i="18"/>
  <c r="N6" i="18"/>
  <c r="M6" i="18"/>
  <c r="L6" i="18"/>
  <c r="O5" i="18"/>
  <c r="N5" i="18"/>
  <c r="M5" i="18"/>
  <c r="L5" i="18"/>
  <c r="I7" i="17"/>
  <c r="I6" i="17"/>
  <c r="I5" i="17"/>
  <c r="M5" i="4"/>
  <c r="L5" i="4"/>
  <c r="K5" i="4"/>
  <c r="J5" i="4"/>
  <c r="N5" i="4" s="1"/>
  <c r="G5" i="5"/>
  <c r="O9" i="16"/>
  <c r="N9" i="16"/>
  <c r="M9" i="16"/>
  <c r="L9" i="16"/>
  <c r="O8" i="16"/>
  <c r="N8" i="16"/>
  <c r="M8" i="16"/>
  <c r="L8" i="16"/>
  <c r="O7" i="16"/>
  <c r="N7" i="16"/>
  <c r="M7" i="16"/>
  <c r="P7" i="16" s="1"/>
  <c r="L7" i="16"/>
  <c r="O6" i="16"/>
  <c r="N6" i="16"/>
  <c r="M6" i="16"/>
  <c r="P6" i="16" s="1"/>
  <c r="L6" i="16"/>
  <c r="O5" i="16"/>
  <c r="N5" i="16"/>
  <c r="M5" i="16"/>
  <c r="L5" i="16"/>
  <c r="O9" i="2"/>
  <c r="O8" i="2"/>
  <c r="O7" i="2"/>
  <c r="O6" i="2"/>
  <c r="O5" i="2"/>
  <c r="O7" i="3"/>
  <c r="N7" i="3"/>
  <c r="M7" i="3"/>
  <c r="L7" i="3"/>
  <c r="O6" i="3"/>
  <c r="N6" i="3"/>
  <c r="M6" i="3"/>
  <c r="L6" i="3"/>
  <c r="O5" i="3"/>
  <c r="N5" i="3"/>
  <c r="M5" i="3"/>
  <c r="L5" i="3"/>
  <c r="K45" i="18"/>
  <c r="K44" i="18"/>
  <c r="K43" i="18"/>
  <c r="K41" i="18"/>
  <c r="K40" i="18"/>
  <c r="K39" i="18"/>
  <c r="K37" i="18"/>
  <c r="K36" i="18"/>
  <c r="K35" i="18"/>
  <c r="K33" i="18"/>
  <c r="K32" i="18"/>
  <c r="K31" i="18"/>
  <c r="K29" i="18"/>
  <c r="K28" i="18"/>
  <c r="K27" i="18"/>
  <c r="K25" i="18"/>
  <c r="K24" i="18"/>
  <c r="K23" i="18"/>
  <c r="K21" i="18"/>
  <c r="K20" i="18"/>
  <c r="K19" i="18"/>
  <c r="K17" i="18"/>
  <c r="K16" i="18"/>
  <c r="K15" i="18"/>
  <c r="K11" i="18"/>
  <c r="K10" i="18"/>
  <c r="K9" i="18"/>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K420" i="16"/>
  <c r="K419" i="16"/>
  <c r="K418" i="16"/>
  <c r="K417" i="16"/>
  <c r="K416" i="16"/>
  <c r="K415" i="16"/>
  <c r="K414" i="16"/>
  <c r="K413" i="16"/>
  <c r="K412" i="16"/>
  <c r="K411" i="16"/>
  <c r="K410" i="16"/>
  <c r="K409" i="16"/>
  <c r="K408" i="16"/>
  <c r="K407" i="16"/>
  <c r="K406" i="16"/>
  <c r="K405" i="16"/>
  <c r="K404" i="16"/>
  <c r="K403" i="16"/>
  <c r="K402" i="16"/>
  <c r="K401" i="16"/>
  <c r="K400" i="16"/>
  <c r="K399" i="16"/>
  <c r="K398" i="16"/>
  <c r="K397" i="16"/>
  <c r="K396" i="16"/>
  <c r="K395" i="16"/>
  <c r="K394" i="16"/>
  <c r="K393" i="16"/>
  <c r="K392" i="16"/>
  <c r="K391"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64" i="16"/>
  <c r="K363" i="16"/>
  <c r="K362" i="16"/>
  <c r="K361" i="16"/>
  <c r="K360" i="16"/>
  <c r="K359" i="16"/>
  <c r="K358" i="16"/>
  <c r="K357" i="16"/>
  <c r="K356" i="16"/>
  <c r="K355" i="16"/>
  <c r="K354" i="16"/>
  <c r="K353" i="16"/>
  <c r="K352" i="16"/>
  <c r="K351" i="16"/>
  <c r="K350" i="16"/>
  <c r="K349" i="16"/>
  <c r="K348" i="16"/>
  <c r="K347" i="16"/>
  <c r="K346" i="16"/>
  <c r="K345" i="16"/>
  <c r="K344" i="16"/>
  <c r="K343" i="16"/>
  <c r="K342" i="16"/>
  <c r="K341" i="16"/>
  <c r="K340" i="16"/>
  <c r="K339" i="16"/>
  <c r="K338" i="16"/>
  <c r="K337" i="16"/>
  <c r="K336" i="16"/>
  <c r="K335" i="16"/>
  <c r="K334" i="16"/>
  <c r="K333" i="16"/>
  <c r="K332" i="16"/>
  <c r="K331" i="16"/>
  <c r="K330" i="16"/>
  <c r="K329" i="16"/>
  <c r="K328" i="16"/>
  <c r="K327" i="16"/>
  <c r="K326" i="16"/>
  <c r="K325" i="16"/>
  <c r="K324"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298" i="16"/>
  <c r="K297"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60" i="16"/>
  <c r="K259" i="16"/>
  <c r="K258" i="16"/>
  <c r="K257" i="16"/>
  <c r="K256" i="16"/>
  <c r="K255" i="16"/>
  <c r="K254" i="16"/>
  <c r="K253" i="16"/>
  <c r="K252" i="16"/>
  <c r="K251" i="16"/>
  <c r="K250" i="16"/>
  <c r="K249" i="16"/>
  <c r="K248" i="16"/>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7" i="16"/>
  <c r="K166" i="16"/>
  <c r="K165" i="16"/>
  <c r="K163" i="16"/>
  <c r="K162" i="16"/>
  <c r="K161" i="16"/>
  <c r="K159" i="16"/>
  <c r="K158" i="16"/>
  <c r="K157" i="16"/>
  <c r="K155" i="16"/>
  <c r="K154" i="16"/>
  <c r="K153" i="16"/>
  <c r="K151" i="16"/>
  <c r="K150" i="16"/>
  <c r="K149" i="16"/>
  <c r="K147" i="16"/>
  <c r="K146" i="16"/>
  <c r="K145"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2" i="16"/>
  <c r="K11" i="16"/>
  <c r="K10" i="16"/>
  <c r="K9" i="16"/>
  <c r="K8" i="16"/>
  <c r="K7" i="16"/>
  <c r="K6" i="16"/>
  <c r="K5" i="16"/>
  <c r="K1031" i="2"/>
  <c r="K1030" i="2"/>
  <c r="K1029" i="2"/>
  <c r="K1028" i="2"/>
  <c r="K1027" i="2"/>
  <c r="K1026" i="2"/>
  <c r="K1025" i="2"/>
  <c r="K1024" i="2"/>
  <c r="K1023" i="2"/>
  <c r="K1022" i="2"/>
  <c r="K1021" i="2"/>
  <c r="K1020" i="2"/>
  <c r="K1019" i="2"/>
  <c r="K1018" i="2"/>
  <c r="K1017" i="2"/>
  <c r="K1011" i="2"/>
  <c r="K1010" i="2"/>
  <c r="K1009" i="2"/>
  <c r="K1008" i="2"/>
  <c r="K1007" i="2"/>
  <c r="K1006" i="2"/>
  <c r="K1005" i="2"/>
  <c r="K1004" i="2"/>
  <c r="K1003" i="2"/>
  <c r="K1002" i="2"/>
  <c r="K1001" i="2"/>
  <c r="K1000" i="2"/>
  <c r="K999" i="2"/>
  <c r="K998" i="2"/>
  <c r="K997" i="2"/>
  <c r="K996" i="2"/>
  <c r="K995" i="2"/>
  <c r="K994" i="2"/>
  <c r="K993" i="2"/>
  <c r="K992" i="2"/>
  <c r="K986" i="2"/>
  <c r="K985" i="2"/>
  <c r="K984" i="2"/>
  <c r="K983" i="2"/>
  <c r="K982" i="2"/>
  <c r="K981" i="2"/>
  <c r="K980" i="2"/>
  <c r="K979" i="2"/>
  <c r="K978" i="2"/>
  <c r="K977" i="2"/>
  <c r="K976" i="2"/>
  <c r="K975" i="2"/>
  <c r="K974" i="2"/>
  <c r="K973" i="2"/>
  <c r="K972" i="2"/>
  <c r="K971" i="2"/>
  <c r="K970" i="2"/>
  <c r="K969" i="2"/>
  <c r="K965" i="2"/>
  <c r="K964" i="2"/>
  <c r="K963"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06" i="2"/>
  <c r="K905" i="2"/>
  <c r="K904" i="2"/>
  <c r="K903" i="2"/>
  <c r="K902" i="2"/>
  <c r="K901" i="2"/>
  <c r="K900" i="2"/>
  <c r="K899" i="2"/>
  <c r="K898" i="2"/>
  <c r="K897" i="2"/>
  <c r="K896" i="2"/>
  <c r="K895" i="2"/>
  <c r="K894"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2" i="2"/>
  <c r="K821" i="2"/>
  <c r="K820" i="2"/>
  <c r="K819" i="2"/>
  <c r="K818" i="2"/>
  <c r="K817" i="2"/>
  <c r="K816" i="2"/>
  <c r="K815" i="2"/>
  <c r="K814" i="2"/>
  <c r="K813" i="2"/>
  <c r="K812" i="2"/>
  <c r="K811" i="2"/>
  <c r="K810" i="2"/>
  <c r="K809" i="2"/>
  <c r="K808" i="2"/>
  <c r="K807" i="2"/>
  <c r="K806" i="2"/>
  <c r="K805" i="2"/>
  <c r="K804" i="2"/>
  <c r="K803"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77" i="2"/>
  <c r="K576" i="2"/>
  <c r="K575" i="2"/>
  <c r="K574" i="2"/>
  <c r="K573" i="2"/>
  <c r="K572" i="2"/>
  <c r="K565" i="2"/>
  <c r="K564" i="2"/>
  <c r="K563" i="2"/>
  <c r="K562" i="2"/>
  <c r="K561" i="2"/>
  <c r="K553" i="2"/>
  <c r="K552" i="2"/>
  <c r="K551" i="2"/>
  <c r="K550" i="2"/>
  <c r="K549"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07" i="2"/>
  <c r="K506" i="2"/>
  <c r="K505" i="2"/>
  <c r="K504" i="2"/>
  <c r="K503" i="2"/>
  <c r="K502" i="2"/>
  <c r="K501" i="2"/>
  <c r="K500" i="2"/>
  <c r="K499" i="2"/>
  <c r="K498" i="2"/>
  <c r="K497" i="2"/>
  <c r="K496" i="2"/>
  <c r="K495" i="2"/>
  <c r="K494" i="2"/>
  <c r="K493" i="2"/>
  <c r="K492" i="2"/>
  <c r="K489" i="2"/>
  <c r="K488" i="2"/>
  <c r="K487" i="2"/>
  <c r="K486" i="2"/>
  <c r="K485" i="2"/>
  <c r="K484" i="2"/>
  <c r="K483"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2" i="2"/>
  <c r="K431" i="2"/>
  <c r="K430" i="2"/>
  <c r="K429" i="2"/>
  <c r="K428" i="2"/>
  <c r="K427" i="2"/>
  <c r="K426" i="2"/>
  <c r="K425" i="2"/>
  <c r="K424" i="2"/>
  <c r="K423" i="2"/>
  <c r="K422" i="2"/>
  <c r="K421" i="2"/>
  <c r="K420" i="2"/>
  <c r="K419" i="2"/>
  <c r="K418" i="2"/>
  <c r="K417" i="2"/>
  <c r="K416" i="2"/>
  <c r="K415" i="2"/>
  <c r="K414" i="2"/>
  <c r="K413" i="2"/>
  <c r="K412"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4" i="2"/>
  <c r="K303" i="2"/>
  <c r="K302" i="2"/>
  <c r="K301" i="2"/>
  <c r="K300" i="2"/>
  <c r="K297" i="2"/>
  <c r="K296" i="2"/>
  <c r="K295" i="2"/>
  <c r="K294" i="2"/>
  <c r="K293" i="2"/>
  <c r="K292" i="2"/>
  <c r="K291" i="2"/>
  <c r="K290" i="2"/>
  <c r="K289" i="2"/>
  <c r="K287" i="2"/>
  <c r="K286" i="2"/>
  <c r="K285" i="2"/>
  <c r="K284" i="2"/>
  <c r="K283" i="2"/>
  <c r="K282"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393" i="3"/>
  <c r="K392" i="3"/>
  <c r="K391" i="3"/>
  <c r="K385" i="3"/>
  <c r="K384" i="3"/>
  <c r="K383" i="3"/>
  <c r="K381" i="3"/>
  <c r="K380" i="3"/>
  <c r="K379" i="3"/>
  <c r="K375" i="3"/>
  <c r="K374" i="3"/>
  <c r="K373" i="3"/>
  <c r="K367" i="3"/>
  <c r="K366" i="3"/>
  <c r="K365" i="3"/>
  <c r="K359" i="3"/>
  <c r="K358" i="3"/>
  <c r="K357" i="3"/>
  <c r="K351" i="3"/>
  <c r="K350" i="3"/>
  <c r="K349" i="3"/>
  <c r="K343" i="3"/>
  <c r="K342" i="3"/>
  <c r="K341" i="3"/>
  <c r="K335" i="3"/>
  <c r="K334" i="3"/>
  <c r="K333" i="3"/>
  <c r="K327" i="3"/>
  <c r="K326" i="3"/>
  <c r="K325" i="3"/>
  <c r="K319" i="3"/>
  <c r="K318" i="3"/>
  <c r="K317" i="3"/>
  <c r="K311" i="3"/>
  <c r="K310" i="3"/>
  <c r="K309" i="3"/>
  <c r="K303" i="3"/>
  <c r="K302" i="3"/>
  <c r="K301" i="3"/>
  <c r="K296" i="3"/>
  <c r="K295" i="3"/>
  <c r="K294" i="3"/>
  <c r="K292" i="3"/>
  <c r="K291" i="3"/>
  <c r="K290" i="3"/>
  <c r="K284" i="3"/>
  <c r="K283" i="3"/>
  <c r="K282" i="3"/>
  <c r="K280" i="3"/>
  <c r="K279" i="3"/>
  <c r="K278" i="3"/>
  <c r="K276" i="3"/>
  <c r="K275" i="3"/>
  <c r="K272" i="3"/>
  <c r="K271" i="3"/>
  <c r="K270" i="3"/>
  <c r="K268" i="3"/>
  <c r="K267" i="3"/>
  <c r="K266" i="3"/>
  <c r="K264" i="3"/>
  <c r="K263" i="3"/>
  <c r="K262" i="3"/>
  <c r="K260" i="3"/>
  <c r="K259" i="3"/>
  <c r="K258" i="3"/>
  <c r="K251" i="3"/>
  <c r="K250" i="3"/>
  <c r="K249" i="3"/>
  <c r="K248" i="3"/>
  <c r="K247" i="3"/>
  <c r="K246" i="3"/>
  <c r="K245" i="3"/>
  <c r="K244" i="3"/>
  <c r="K243" i="3"/>
  <c r="K242" i="3"/>
  <c r="K241" i="3"/>
  <c r="K240" i="3"/>
  <c r="K239" i="3"/>
  <c r="K238" i="3"/>
  <c r="K237" i="3"/>
  <c r="K236" i="3"/>
  <c r="K235" i="3"/>
  <c r="K234" i="3"/>
  <c r="K231" i="3"/>
  <c r="K230" i="3"/>
  <c r="K229" i="3"/>
  <c r="K226" i="3"/>
  <c r="K225" i="3"/>
  <c r="K224" i="3"/>
  <c r="K221" i="3"/>
  <c r="K220" i="3"/>
  <c r="K219" i="3"/>
  <c r="K217" i="3"/>
  <c r="K216" i="3"/>
  <c r="K215" i="3"/>
  <c r="K212" i="3"/>
  <c r="K211" i="3"/>
  <c r="K210" i="3"/>
  <c r="K207" i="3"/>
  <c r="K206" i="3"/>
  <c r="K205" i="3"/>
  <c r="K202" i="3"/>
  <c r="K201" i="3"/>
  <c r="K200" i="3"/>
  <c r="K197" i="3"/>
  <c r="K196" i="3"/>
  <c r="K195" i="3"/>
  <c r="K192" i="3"/>
  <c r="K191" i="3"/>
  <c r="K190" i="3"/>
  <c r="K188" i="3"/>
  <c r="K187" i="3"/>
  <c r="K186" i="3"/>
  <c r="K184" i="3"/>
  <c r="K183" i="3"/>
  <c r="K182" i="3"/>
  <c r="K179" i="3"/>
  <c r="K178" i="3"/>
  <c r="K177" i="3"/>
  <c r="K174" i="3"/>
  <c r="K173" i="3"/>
  <c r="K172" i="3"/>
  <c r="K169" i="3"/>
  <c r="K168" i="3"/>
  <c r="K167" i="3"/>
  <c r="K159" i="3"/>
  <c r="K158" i="3"/>
  <c r="K157" i="3"/>
  <c r="K151" i="3"/>
  <c r="K150" i="3"/>
  <c r="K149" i="3"/>
  <c r="K147" i="3"/>
  <c r="K146" i="3"/>
  <c r="K145" i="3"/>
  <c r="K143" i="3"/>
  <c r="K142" i="3"/>
  <c r="K141" i="3"/>
  <c r="K139" i="3"/>
  <c r="K138" i="3"/>
  <c r="K137" i="3"/>
  <c r="K135" i="3"/>
  <c r="K134" i="3"/>
  <c r="K133" i="3"/>
  <c r="K131" i="3"/>
  <c r="K130" i="3"/>
  <c r="K129" i="3"/>
  <c r="K127" i="3"/>
  <c r="K126" i="3"/>
  <c r="K125" i="3"/>
  <c r="K123" i="3"/>
  <c r="K122" i="3"/>
  <c r="K121" i="3"/>
  <c r="K119" i="3"/>
  <c r="K118" i="3"/>
  <c r="K117" i="3"/>
  <c r="K114" i="3"/>
  <c r="K113" i="3"/>
  <c r="K112" i="3"/>
  <c r="K110" i="3"/>
  <c r="K109" i="3"/>
  <c r="K108" i="3"/>
  <c r="K106" i="3"/>
  <c r="K105" i="3"/>
  <c r="K104" i="3"/>
  <c r="K102" i="3"/>
  <c r="K101" i="3"/>
  <c r="K100" i="3"/>
  <c r="K98" i="3"/>
  <c r="K97" i="3"/>
  <c r="K96" i="3"/>
  <c r="K94" i="3"/>
  <c r="K93" i="3"/>
  <c r="K92" i="3"/>
  <c r="K90" i="3"/>
  <c r="K89" i="3"/>
  <c r="K88" i="3"/>
  <c r="K87" i="3"/>
  <c r="K86" i="3"/>
  <c r="K85" i="3"/>
  <c r="K82" i="3"/>
  <c r="K81" i="3"/>
  <c r="K80" i="3"/>
  <c r="K78" i="3"/>
  <c r="K77" i="3"/>
  <c r="K76" i="3"/>
  <c r="K73" i="3"/>
  <c r="K72" i="3"/>
  <c r="K71" i="3"/>
  <c r="K70" i="3"/>
  <c r="K69" i="3"/>
  <c r="K68" i="3"/>
  <c r="K66" i="3"/>
  <c r="K65" i="3"/>
  <c r="K64" i="3"/>
  <c r="K61" i="3"/>
  <c r="K60" i="3"/>
  <c r="K59" i="3"/>
  <c r="K53" i="3"/>
  <c r="K52" i="3"/>
  <c r="K51" i="3"/>
  <c r="K49" i="3"/>
  <c r="K48" i="3"/>
  <c r="K47" i="3"/>
  <c r="K45" i="3"/>
  <c r="K44" i="3"/>
  <c r="K43" i="3"/>
  <c r="K42" i="3"/>
  <c r="K41" i="3"/>
  <c r="K40" i="3"/>
  <c r="K38" i="3"/>
  <c r="K37" i="3"/>
  <c r="K36" i="3"/>
  <c r="K34" i="3"/>
  <c r="K33" i="3"/>
  <c r="K32" i="3"/>
  <c r="K30" i="3"/>
  <c r="K29" i="3"/>
  <c r="K28" i="3"/>
  <c r="K26" i="3"/>
  <c r="K25" i="3"/>
  <c r="K24" i="3"/>
  <c r="K16" i="3"/>
  <c r="K15" i="3"/>
  <c r="K14" i="3"/>
  <c r="K12" i="3"/>
  <c r="K11" i="3"/>
  <c r="K10" i="3"/>
  <c r="P5" i="2" l="1"/>
  <c r="P9" i="2"/>
  <c r="P8" i="2"/>
  <c r="P5" i="18"/>
  <c r="P6" i="18"/>
  <c r="P7" i="18"/>
  <c r="P5" i="16"/>
  <c r="P8" i="16"/>
  <c r="P9" i="16"/>
  <c r="P6" i="2"/>
  <c r="P7" i="2"/>
  <c r="P5" i="3"/>
  <c r="P6" i="3"/>
  <c r="P7" i="3"/>
  <c r="J1040" i="2"/>
  <c r="I1040" i="2"/>
  <c r="H1040" i="2"/>
  <c r="J1039" i="2"/>
  <c r="I1039" i="2"/>
  <c r="H1039" i="2"/>
  <c r="J1038" i="2"/>
  <c r="I1038" i="2"/>
  <c r="H1038" i="2"/>
  <c r="J1016" i="2"/>
  <c r="I1016" i="2"/>
  <c r="H1016" i="2"/>
  <c r="J1015" i="2"/>
  <c r="I1015" i="2"/>
  <c r="H1015" i="2"/>
  <c r="J1014" i="2"/>
  <c r="I1014" i="2"/>
  <c r="H1014" i="2"/>
  <c r="J1013" i="2"/>
  <c r="I1013" i="2"/>
  <c r="H1013" i="2"/>
  <c r="J1012" i="2"/>
  <c r="I1012" i="2"/>
  <c r="H1012" i="2"/>
  <c r="J991" i="2"/>
  <c r="I991" i="2"/>
  <c r="H991" i="2"/>
  <c r="J990" i="2"/>
  <c r="I990" i="2"/>
  <c r="H990" i="2"/>
  <c r="J989" i="2"/>
  <c r="I989" i="2"/>
  <c r="H989" i="2"/>
  <c r="J988" i="2"/>
  <c r="I988" i="2"/>
  <c r="H988" i="2"/>
  <c r="J987" i="2"/>
  <c r="I987" i="2"/>
  <c r="H987" i="2"/>
  <c r="J968" i="2"/>
  <c r="I968" i="2"/>
  <c r="H968" i="2"/>
  <c r="J967" i="2"/>
  <c r="I967" i="2"/>
  <c r="H967" i="2"/>
  <c r="J966" i="2"/>
  <c r="I966" i="2"/>
  <c r="H966" i="2"/>
  <c r="J962" i="2"/>
  <c r="I962" i="2"/>
  <c r="H962" i="2"/>
  <c r="J961" i="2"/>
  <c r="I961" i="2"/>
  <c r="H961" i="2"/>
  <c r="J960" i="2"/>
  <c r="I960" i="2"/>
  <c r="H960" i="2"/>
  <c r="J959" i="2"/>
  <c r="I959" i="2"/>
  <c r="H959" i="2"/>
  <c r="J958" i="2"/>
  <c r="I958" i="2"/>
  <c r="H958" i="2"/>
  <c r="J910" i="2"/>
  <c r="I910" i="2"/>
  <c r="H910" i="2"/>
  <c r="J909" i="2"/>
  <c r="I909" i="2"/>
  <c r="H909" i="2"/>
  <c r="J908" i="2"/>
  <c r="I908" i="2"/>
  <c r="H908" i="2"/>
  <c r="J907" i="2"/>
  <c r="I907" i="2"/>
  <c r="H907" i="2"/>
  <c r="J893" i="2"/>
  <c r="I893" i="2"/>
  <c r="H893" i="2"/>
  <c r="J892" i="2"/>
  <c r="I892" i="2"/>
  <c r="H892" i="2"/>
  <c r="J891" i="2"/>
  <c r="I891" i="2"/>
  <c r="H891" i="2"/>
  <c r="J890" i="2"/>
  <c r="I890" i="2"/>
  <c r="H890" i="2"/>
  <c r="J889" i="2"/>
  <c r="I889" i="2"/>
  <c r="H889" i="2"/>
  <c r="J827" i="2"/>
  <c r="I827" i="2"/>
  <c r="H827" i="2"/>
  <c r="J826" i="2"/>
  <c r="I826" i="2"/>
  <c r="H826" i="2"/>
  <c r="J825" i="2"/>
  <c r="I825" i="2"/>
  <c r="H825" i="2"/>
  <c r="J824" i="2"/>
  <c r="I824" i="2"/>
  <c r="H824" i="2"/>
  <c r="J823" i="2"/>
  <c r="I823" i="2"/>
  <c r="H823" i="2"/>
  <c r="J802" i="2"/>
  <c r="I802" i="2"/>
  <c r="H802" i="2"/>
  <c r="J801" i="2"/>
  <c r="I801" i="2"/>
  <c r="H801" i="2"/>
  <c r="J800" i="2"/>
  <c r="I800" i="2"/>
  <c r="H800" i="2"/>
  <c r="J799" i="2"/>
  <c r="I799" i="2"/>
  <c r="H799" i="2"/>
  <c r="J798" i="2"/>
  <c r="I798" i="2"/>
  <c r="H798" i="2"/>
  <c r="J765" i="2"/>
  <c r="I765" i="2"/>
  <c r="H765" i="2"/>
  <c r="J764" i="2"/>
  <c r="I764" i="2"/>
  <c r="H764" i="2"/>
  <c r="J763" i="2"/>
  <c r="I763" i="2"/>
  <c r="H763" i="2"/>
  <c r="J762" i="2"/>
  <c r="I762" i="2"/>
  <c r="H762" i="2"/>
  <c r="J761" i="2"/>
  <c r="I761" i="2"/>
  <c r="H761" i="2"/>
  <c r="J624" i="2"/>
  <c r="I624" i="2"/>
  <c r="H624" i="2"/>
  <c r="J623" i="2"/>
  <c r="I623" i="2"/>
  <c r="H623" i="2"/>
  <c r="J622" i="2"/>
  <c r="I622" i="2"/>
  <c r="H622" i="2"/>
  <c r="J621" i="2"/>
  <c r="I621" i="2"/>
  <c r="H621" i="2"/>
  <c r="J620" i="2"/>
  <c r="I620" i="2"/>
  <c r="H620" i="2"/>
  <c r="J587" i="2"/>
  <c r="I587" i="2"/>
  <c r="H587" i="2"/>
  <c r="J586" i="2"/>
  <c r="I586" i="2"/>
  <c r="H586" i="2"/>
  <c r="J585" i="2"/>
  <c r="I585" i="2"/>
  <c r="H585" i="2"/>
  <c r="J584" i="2"/>
  <c r="I584" i="2"/>
  <c r="H584" i="2"/>
  <c r="J583" i="2"/>
  <c r="I583" i="2"/>
  <c r="H583" i="2"/>
  <c r="J571" i="2"/>
  <c r="I571" i="2"/>
  <c r="H571" i="2"/>
  <c r="J570" i="2"/>
  <c r="I570" i="2"/>
  <c r="H570" i="2"/>
  <c r="J569" i="2"/>
  <c r="I569" i="2"/>
  <c r="H569" i="2"/>
  <c r="J568" i="2"/>
  <c r="I568" i="2"/>
  <c r="H568" i="2"/>
  <c r="J560" i="2"/>
  <c r="I560" i="2"/>
  <c r="H560" i="2"/>
  <c r="J559" i="2"/>
  <c r="I559" i="2"/>
  <c r="H559" i="2"/>
  <c r="J558" i="2"/>
  <c r="I558" i="2"/>
  <c r="H558" i="2"/>
  <c r="J557" i="2"/>
  <c r="I557" i="2"/>
  <c r="H557" i="2"/>
  <c r="J556" i="2"/>
  <c r="I556" i="2"/>
  <c r="H556" i="2"/>
  <c r="J548" i="2"/>
  <c r="I548" i="2"/>
  <c r="H548" i="2"/>
  <c r="J547" i="2"/>
  <c r="I547" i="2"/>
  <c r="H547" i="2"/>
  <c r="J546" i="2"/>
  <c r="I546" i="2"/>
  <c r="H546" i="2"/>
  <c r="J545" i="2"/>
  <c r="I545" i="2"/>
  <c r="H545" i="2"/>
  <c r="J544" i="2"/>
  <c r="I544" i="2"/>
  <c r="H544" i="2"/>
  <c r="J518" i="2"/>
  <c r="I518" i="2"/>
  <c r="H518" i="2"/>
  <c r="J517" i="2"/>
  <c r="I517" i="2"/>
  <c r="H517" i="2"/>
  <c r="J516" i="2"/>
  <c r="I516" i="2"/>
  <c r="H516" i="2"/>
  <c r="J515" i="2"/>
  <c r="I515" i="2"/>
  <c r="H515" i="2"/>
  <c r="J514" i="2"/>
  <c r="I514" i="2"/>
  <c r="H514" i="2"/>
  <c r="J482" i="2"/>
  <c r="I482" i="2"/>
  <c r="H482" i="2"/>
  <c r="J481" i="2"/>
  <c r="I481" i="2"/>
  <c r="H481" i="2"/>
  <c r="J480" i="2"/>
  <c r="I480" i="2"/>
  <c r="H480" i="2"/>
  <c r="J479" i="2"/>
  <c r="I479" i="2"/>
  <c r="H479" i="2"/>
  <c r="J478" i="2"/>
  <c r="I478" i="2"/>
  <c r="H478" i="2"/>
  <c r="J437" i="2"/>
  <c r="I437" i="2"/>
  <c r="H437" i="2"/>
  <c r="J436" i="2"/>
  <c r="I436" i="2"/>
  <c r="H436" i="2"/>
  <c r="J435" i="2"/>
  <c r="I435" i="2"/>
  <c r="H435" i="2"/>
  <c r="J434" i="2"/>
  <c r="I434" i="2"/>
  <c r="H434" i="2"/>
  <c r="J433" i="2"/>
  <c r="I433" i="2"/>
  <c r="H433" i="2"/>
  <c r="J411" i="2"/>
  <c r="I411" i="2"/>
  <c r="H411" i="2"/>
  <c r="J410" i="2"/>
  <c r="I410" i="2"/>
  <c r="H410" i="2"/>
  <c r="J409" i="2"/>
  <c r="I409" i="2"/>
  <c r="H409" i="2"/>
  <c r="J408" i="2"/>
  <c r="I408" i="2"/>
  <c r="H408" i="2"/>
  <c r="J407" i="2"/>
  <c r="I407" i="2"/>
  <c r="H407" i="2"/>
  <c r="J356" i="2"/>
  <c r="I356" i="2"/>
  <c r="H356" i="2"/>
  <c r="J355" i="2"/>
  <c r="I355" i="2"/>
  <c r="H355" i="2"/>
  <c r="J354" i="2"/>
  <c r="I354" i="2"/>
  <c r="H354" i="2"/>
  <c r="J353" i="2"/>
  <c r="I353" i="2"/>
  <c r="H353" i="2"/>
  <c r="J352" i="2"/>
  <c r="I352" i="2"/>
  <c r="H352" i="2"/>
  <c r="G355" i="2" l="1"/>
  <c r="K355" i="2" s="1"/>
  <c r="G1040" i="2"/>
  <c r="K1040" i="2" s="1"/>
  <c r="G1039" i="2"/>
  <c r="K1039" i="2" s="1"/>
  <c r="G1038" i="2"/>
  <c r="K1038" i="2" s="1"/>
  <c r="G1016" i="2"/>
  <c r="K1016" i="2" s="1"/>
  <c r="G1015" i="2"/>
  <c r="K1015" i="2" s="1"/>
  <c r="G1014" i="2"/>
  <c r="K1014" i="2" s="1"/>
  <c r="G1013" i="2"/>
  <c r="K1013" i="2" s="1"/>
  <c r="G1012" i="2"/>
  <c r="K1012" i="2" s="1"/>
  <c r="G991" i="2"/>
  <c r="K991" i="2" s="1"/>
  <c r="G990" i="2"/>
  <c r="K990" i="2" s="1"/>
  <c r="G989" i="2"/>
  <c r="K989" i="2" s="1"/>
  <c r="G988" i="2"/>
  <c r="K988" i="2" s="1"/>
  <c r="G987" i="2"/>
  <c r="K987" i="2" s="1"/>
  <c r="G968" i="2"/>
  <c r="K968" i="2" s="1"/>
  <c r="G967" i="2"/>
  <c r="K967" i="2" s="1"/>
  <c r="G966" i="2"/>
  <c r="K966" i="2" s="1"/>
  <c r="G962" i="2"/>
  <c r="K962" i="2" s="1"/>
  <c r="G961" i="2"/>
  <c r="K961" i="2" s="1"/>
  <c r="G960" i="2"/>
  <c r="K960" i="2" s="1"/>
  <c r="G959" i="2"/>
  <c r="K959" i="2" s="1"/>
  <c r="G958" i="2"/>
  <c r="K958" i="2" s="1"/>
  <c r="G910" i="2"/>
  <c r="K910" i="2" s="1"/>
  <c r="G909" i="2"/>
  <c r="K909" i="2" s="1"/>
  <c r="G908" i="2"/>
  <c r="K908" i="2" s="1"/>
  <c r="G907" i="2"/>
  <c r="K907" i="2" s="1"/>
  <c r="G893" i="2"/>
  <c r="K893" i="2" s="1"/>
  <c r="G892" i="2"/>
  <c r="K892" i="2" s="1"/>
  <c r="G891" i="2"/>
  <c r="K891" i="2" s="1"/>
  <c r="G890" i="2"/>
  <c r="K890" i="2" s="1"/>
  <c r="G889" i="2"/>
  <c r="K889" i="2" s="1"/>
  <c r="G827" i="2"/>
  <c r="K827" i="2" s="1"/>
  <c r="G826" i="2"/>
  <c r="K826" i="2" s="1"/>
  <c r="G825" i="2"/>
  <c r="K825" i="2" s="1"/>
  <c r="G824" i="2"/>
  <c r="K824" i="2" s="1"/>
  <c r="G823" i="2"/>
  <c r="K823" i="2" s="1"/>
  <c r="G802" i="2"/>
  <c r="K802" i="2" s="1"/>
  <c r="G801" i="2"/>
  <c r="K801" i="2" s="1"/>
  <c r="G800" i="2"/>
  <c r="K800" i="2" s="1"/>
  <c r="G799" i="2"/>
  <c r="K799" i="2" s="1"/>
  <c r="G798" i="2"/>
  <c r="K798" i="2" s="1"/>
  <c r="G765" i="2"/>
  <c r="K765" i="2" s="1"/>
  <c r="G764" i="2"/>
  <c r="K764" i="2" s="1"/>
  <c r="G763" i="2"/>
  <c r="K763" i="2" s="1"/>
  <c r="G762" i="2"/>
  <c r="K762" i="2" s="1"/>
  <c r="G761" i="2"/>
  <c r="K761" i="2" s="1"/>
  <c r="G624" i="2"/>
  <c r="K624" i="2" s="1"/>
  <c r="G623" i="2"/>
  <c r="K623" i="2" s="1"/>
  <c r="G622" i="2"/>
  <c r="K622" i="2" s="1"/>
  <c r="G621" i="2"/>
  <c r="K621" i="2" s="1"/>
  <c r="G620" i="2"/>
  <c r="K620" i="2" s="1"/>
  <c r="G587" i="2"/>
  <c r="K587" i="2" s="1"/>
  <c r="G586" i="2"/>
  <c r="K586" i="2" s="1"/>
  <c r="G585" i="2"/>
  <c r="K585" i="2" s="1"/>
  <c r="G584" i="2"/>
  <c r="K584" i="2" s="1"/>
  <c r="G583" i="2"/>
  <c r="K583" i="2" s="1"/>
  <c r="G571" i="2"/>
  <c r="K571" i="2" s="1"/>
  <c r="G570" i="2"/>
  <c r="K570" i="2" s="1"/>
  <c r="G569" i="2"/>
  <c r="K569" i="2" s="1"/>
  <c r="G568" i="2"/>
  <c r="K568" i="2" s="1"/>
  <c r="G560" i="2"/>
  <c r="K560" i="2" s="1"/>
  <c r="G559" i="2"/>
  <c r="K559" i="2" s="1"/>
  <c r="G558" i="2"/>
  <c r="K558" i="2" s="1"/>
  <c r="G557" i="2"/>
  <c r="K557" i="2" s="1"/>
  <c r="G556" i="2"/>
  <c r="K556" i="2" s="1"/>
  <c r="G548" i="2"/>
  <c r="K548" i="2" s="1"/>
  <c r="G547" i="2"/>
  <c r="K547" i="2" s="1"/>
  <c r="G546" i="2"/>
  <c r="K546" i="2" s="1"/>
  <c r="G545" i="2"/>
  <c r="K545" i="2" s="1"/>
  <c r="G544" i="2"/>
  <c r="K544" i="2" s="1"/>
  <c r="G518" i="2"/>
  <c r="K518" i="2" s="1"/>
  <c r="G517" i="2"/>
  <c r="K517" i="2" s="1"/>
  <c r="G516" i="2"/>
  <c r="K516" i="2" s="1"/>
  <c r="G515" i="2"/>
  <c r="K515" i="2" s="1"/>
  <c r="G514" i="2"/>
  <c r="K514" i="2" s="1"/>
  <c r="G482" i="2"/>
  <c r="K482" i="2" s="1"/>
  <c r="G481" i="2"/>
  <c r="K481" i="2" s="1"/>
  <c r="G480" i="2"/>
  <c r="K480" i="2" s="1"/>
  <c r="G479" i="2"/>
  <c r="K479" i="2" s="1"/>
  <c r="G478" i="2"/>
  <c r="K478" i="2" s="1"/>
  <c r="G437" i="2"/>
  <c r="K437" i="2" s="1"/>
  <c r="G436" i="2"/>
  <c r="K436" i="2" s="1"/>
  <c r="G435" i="2"/>
  <c r="K435" i="2" s="1"/>
  <c r="G434" i="2"/>
  <c r="G433" i="2"/>
  <c r="K433" i="2" s="1"/>
  <c r="G411" i="2"/>
  <c r="K411" i="2" s="1"/>
  <c r="G410" i="2"/>
  <c r="K410" i="2" s="1"/>
  <c r="G409" i="2"/>
  <c r="K409" i="2" s="1"/>
  <c r="G408" i="2"/>
  <c r="K408" i="2" s="1"/>
  <c r="G407" i="2"/>
  <c r="K407" i="2" s="1"/>
  <c r="G356" i="2"/>
  <c r="K356" i="2" s="1"/>
  <c r="G354" i="2"/>
  <c r="K354" i="2" s="1"/>
  <c r="G353" i="2"/>
  <c r="K353" i="2" s="1"/>
  <c r="G352" i="2"/>
  <c r="K352" i="2" s="1"/>
  <c r="G8" i="2" l="1"/>
  <c r="G7" i="2"/>
  <c r="G6" i="2"/>
  <c r="K434" i="2"/>
  <c r="G5" i="2"/>
  <c r="J396" i="3"/>
  <c r="I396" i="3"/>
  <c r="H396" i="3"/>
  <c r="J395" i="3"/>
  <c r="I395" i="3"/>
  <c r="H395" i="3"/>
  <c r="J394" i="3"/>
  <c r="I394" i="3"/>
  <c r="H394" i="3"/>
  <c r="J389" i="3"/>
  <c r="I389" i="3"/>
  <c r="H389" i="3"/>
  <c r="J388" i="3"/>
  <c r="I388" i="3"/>
  <c r="H388" i="3"/>
  <c r="J387" i="3"/>
  <c r="I387" i="3"/>
  <c r="J378" i="3"/>
  <c r="I378" i="3"/>
  <c r="H378" i="3"/>
  <c r="J377" i="3"/>
  <c r="I377" i="3"/>
  <c r="H377" i="3"/>
  <c r="J376" i="3"/>
  <c r="I376" i="3"/>
  <c r="H376" i="3"/>
  <c r="J371" i="3"/>
  <c r="I371" i="3"/>
  <c r="H371" i="3"/>
  <c r="J370" i="3"/>
  <c r="I370" i="3"/>
  <c r="H370" i="3"/>
  <c r="J369" i="3"/>
  <c r="I369" i="3"/>
  <c r="H369" i="3"/>
  <c r="J363" i="3"/>
  <c r="I363" i="3"/>
  <c r="H363" i="3"/>
  <c r="J362" i="3"/>
  <c r="I362" i="3"/>
  <c r="H362" i="3"/>
  <c r="J361" i="3"/>
  <c r="I361" i="3"/>
  <c r="H361" i="3"/>
  <c r="J355" i="3"/>
  <c r="I355" i="3"/>
  <c r="H355" i="3"/>
  <c r="J354" i="3"/>
  <c r="I354" i="3"/>
  <c r="H354" i="3"/>
  <c r="J353" i="3"/>
  <c r="I353" i="3"/>
  <c r="H353" i="3"/>
  <c r="J347" i="3"/>
  <c r="I347" i="3"/>
  <c r="H347" i="3"/>
  <c r="J346" i="3"/>
  <c r="I346" i="3"/>
  <c r="H346" i="3"/>
  <c r="J345" i="3"/>
  <c r="I345" i="3"/>
  <c r="H345" i="3"/>
  <c r="J339" i="3"/>
  <c r="I339" i="3"/>
  <c r="H339" i="3"/>
  <c r="J338" i="3"/>
  <c r="I338" i="3"/>
  <c r="H338" i="3"/>
  <c r="J337" i="3"/>
  <c r="I337" i="3"/>
  <c r="H337" i="3"/>
  <c r="J331" i="3"/>
  <c r="I331" i="3"/>
  <c r="H331" i="3"/>
  <c r="J330" i="3"/>
  <c r="I330" i="3"/>
  <c r="H330" i="3"/>
  <c r="J329" i="3"/>
  <c r="I329" i="3"/>
  <c r="H329" i="3"/>
  <c r="J323" i="3"/>
  <c r="I323" i="3"/>
  <c r="H323" i="3"/>
  <c r="J322" i="3"/>
  <c r="I322" i="3"/>
  <c r="H322" i="3"/>
  <c r="J321" i="3"/>
  <c r="I321" i="3"/>
  <c r="H321" i="3"/>
  <c r="J315" i="3"/>
  <c r="I315" i="3"/>
  <c r="H315" i="3"/>
  <c r="J314" i="3"/>
  <c r="I314" i="3"/>
  <c r="H314" i="3"/>
  <c r="J313" i="3"/>
  <c r="I313" i="3"/>
  <c r="H313" i="3"/>
  <c r="J307" i="3"/>
  <c r="I307" i="3"/>
  <c r="H307" i="3"/>
  <c r="J306" i="3"/>
  <c r="I306" i="3"/>
  <c r="H306" i="3"/>
  <c r="J305" i="3"/>
  <c r="I305" i="3"/>
  <c r="H305" i="3"/>
  <c r="J299" i="3"/>
  <c r="I299" i="3"/>
  <c r="H299" i="3"/>
  <c r="J298" i="3"/>
  <c r="I298" i="3"/>
  <c r="H298" i="3"/>
  <c r="J297" i="3"/>
  <c r="I297" i="3"/>
  <c r="H297" i="3"/>
  <c r="J288" i="3"/>
  <c r="I288" i="3"/>
  <c r="H288" i="3"/>
  <c r="J287" i="3"/>
  <c r="I287" i="3"/>
  <c r="H287" i="3"/>
  <c r="J286" i="3"/>
  <c r="I286" i="3"/>
  <c r="H286" i="3"/>
  <c r="J164" i="3"/>
  <c r="I164" i="3"/>
  <c r="H164" i="3"/>
  <c r="J163" i="3"/>
  <c r="I163" i="3"/>
  <c r="H163" i="3"/>
  <c r="J162" i="3"/>
  <c r="I162" i="3"/>
  <c r="H162" i="3"/>
  <c r="J154" i="3"/>
  <c r="I154" i="3"/>
  <c r="H154" i="3"/>
  <c r="J153" i="3"/>
  <c r="I153" i="3"/>
  <c r="H153" i="3"/>
  <c r="J152" i="3"/>
  <c r="I152" i="3"/>
  <c r="H152" i="3"/>
  <c r="J57" i="3"/>
  <c r="I57" i="3"/>
  <c r="H57" i="3"/>
  <c r="J56" i="3"/>
  <c r="I56" i="3"/>
  <c r="H56" i="3"/>
  <c r="J55" i="3"/>
  <c r="I55" i="3"/>
  <c r="H55" i="3"/>
  <c r="J21" i="3"/>
  <c r="I21" i="3"/>
  <c r="H21" i="3"/>
  <c r="J20" i="3"/>
  <c r="I20" i="3"/>
  <c r="H20" i="3"/>
  <c r="J19" i="3"/>
  <c r="I19" i="3"/>
  <c r="H19" i="3"/>
  <c r="G396" i="3" l="1"/>
  <c r="K396" i="3" s="1"/>
  <c r="G395" i="3"/>
  <c r="K395" i="3" s="1"/>
  <c r="G394" i="3"/>
  <c r="K394" i="3" s="1"/>
  <c r="G389" i="3"/>
  <c r="K389" i="3" s="1"/>
  <c r="G388" i="3"/>
  <c r="K388" i="3" s="1"/>
  <c r="G387" i="3"/>
  <c r="K387" i="3" s="1"/>
  <c r="G378" i="3"/>
  <c r="K378" i="3" s="1"/>
  <c r="G377" i="3"/>
  <c r="K377" i="3" s="1"/>
  <c r="G376" i="3"/>
  <c r="K376" i="3" s="1"/>
  <c r="G371" i="3"/>
  <c r="K371" i="3" s="1"/>
  <c r="G370" i="3"/>
  <c r="K370" i="3" s="1"/>
  <c r="G369" i="3"/>
  <c r="K369" i="3" s="1"/>
  <c r="G363" i="3"/>
  <c r="K363" i="3" s="1"/>
  <c r="G362" i="3"/>
  <c r="K362" i="3" s="1"/>
  <c r="G361" i="3"/>
  <c r="K361" i="3" s="1"/>
  <c r="G355" i="3"/>
  <c r="K355" i="3" s="1"/>
  <c r="G354" i="3"/>
  <c r="K354" i="3" s="1"/>
  <c r="G353" i="3"/>
  <c r="K353" i="3" s="1"/>
  <c r="G347" i="3"/>
  <c r="K347" i="3" s="1"/>
  <c r="G346" i="3"/>
  <c r="K346" i="3" s="1"/>
  <c r="G345" i="3"/>
  <c r="K345" i="3" s="1"/>
  <c r="G339" i="3"/>
  <c r="K339" i="3" s="1"/>
  <c r="G338" i="3"/>
  <c r="K338" i="3" s="1"/>
  <c r="G337" i="3"/>
  <c r="K337" i="3" s="1"/>
  <c r="G331" i="3"/>
  <c r="K331" i="3" s="1"/>
  <c r="G330" i="3"/>
  <c r="K330" i="3" s="1"/>
  <c r="G329" i="3"/>
  <c r="K329" i="3" s="1"/>
  <c r="G323" i="3"/>
  <c r="K323" i="3" s="1"/>
  <c r="G322" i="3"/>
  <c r="K322" i="3" s="1"/>
  <c r="G321" i="3"/>
  <c r="K321" i="3" s="1"/>
  <c r="G315" i="3"/>
  <c r="K315" i="3" s="1"/>
  <c r="G314" i="3"/>
  <c r="K314" i="3" s="1"/>
  <c r="G313" i="3"/>
  <c r="K313" i="3" s="1"/>
  <c r="G307" i="3"/>
  <c r="K307" i="3" s="1"/>
  <c r="G306" i="3"/>
  <c r="K306" i="3" s="1"/>
  <c r="G305" i="3"/>
  <c r="K305" i="3" s="1"/>
  <c r="G299" i="3"/>
  <c r="K299" i="3" s="1"/>
  <c r="G298" i="3"/>
  <c r="K298" i="3" s="1"/>
  <c r="G297" i="3"/>
  <c r="K297" i="3" s="1"/>
  <c r="G288" i="3"/>
  <c r="K288" i="3" s="1"/>
  <c r="G287" i="3"/>
  <c r="K287" i="3" s="1"/>
  <c r="G286" i="3"/>
  <c r="K286" i="3" s="1"/>
  <c r="K255" i="3"/>
  <c r="K254" i="3"/>
  <c r="K253" i="3"/>
  <c r="G164" i="3"/>
  <c r="K164" i="3" s="1"/>
  <c r="G163" i="3"/>
  <c r="K163" i="3" s="1"/>
  <c r="G162" i="3"/>
  <c r="K162" i="3" s="1"/>
  <c r="G154" i="3"/>
  <c r="K154" i="3" s="1"/>
  <c r="G153" i="3"/>
  <c r="K153" i="3" s="1"/>
  <c r="G152" i="3"/>
  <c r="K152" i="3" s="1"/>
  <c r="G57" i="3"/>
  <c r="K57" i="3" s="1"/>
  <c r="G56" i="3"/>
  <c r="K56" i="3" s="1"/>
  <c r="G55" i="3"/>
  <c r="K55" i="3" s="1"/>
  <c r="G21" i="3"/>
  <c r="K21" i="3" s="1"/>
  <c r="G20" i="3"/>
  <c r="G19" i="3"/>
  <c r="K20" i="3" l="1"/>
  <c r="G6" i="3"/>
  <c r="K19" i="3"/>
  <c r="G5" i="3"/>
  <c r="G46" i="18"/>
  <c r="K46" i="18" s="1"/>
  <c r="G47" i="18"/>
  <c r="K47" i="18" s="1"/>
  <c r="G48" i="18"/>
  <c r="K48" i="18" s="1"/>
  <c r="I8" i="2" l="1"/>
  <c r="H7" i="2"/>
  <c r="J9" i="2"/>
  <c r="J8" i="2"/>
  <c r="I9" i="2"/>
  <c r="J7" i="2"/>
  <c r="H6" i="2"/>
  <c r="J5" i="2"/>
  <c r="H9" i="2"/>
  <c r="H8" i="2"/>
  <c r="I7" i="2"/>
  <c r="I5" i="2"/>
  <c r="J6" i="2"/>
  <c r="H5" i="2"/>
  <c r="I6" i="2"/>
  <c r="E5" i="4"/>
  <c r="F5" i="4"/>
  <c r="G5" i="4"/>
  <c r="H5" i="4"/>
  <c r="K8" i="2" l="1"/>
  <c r="I5" i="4"/>
  <c r="K5" i="2"/>
  <c r="K7" i="2"/>
  <c r="K6" i="2"/>
  <c r="I7" i="3"/>
  <c r="I5" i="3"/>
  <c r="I6" i="3"/>
  <c r="G5" i="16" l="1"/>
  <c r="H5" i="16"/>
  <c r="I5" i="16"/>
  <c r="J5" i="16"/>
  <c r="G6" i="16"/>
  <c r="H6" i="16"/>
  <c r="I6" i="16"/>
  <c r="J6" i="16"/>
  <c r="G7" i="16"/>
  <c r="H7" i="16"/>
  <c r="I7" i="16"/>
  <c r="J7" i="16"/>
  <c r="G8" i="16"/>
  <c r="H8" i="16"/>
  <c r="I8" i="16"/>
  <c r="J8" i="16"/>
  <c r="G9" i="16"/>
  <c r="H9" i="16"/>
  <c r="I9" i="16"/>
  <c r="J9" i="16"/>
  <c r="H7" i="18" l="1"/>
  <c r="H6" i="18"/>
  <c r="H5" i="18"/>
  <c r="H5" i="3" l="1"/>
  <c r="H6" i="3"/>
  <c r="H7" i="3"/>
  <c r="I7" i="18"/>
  <c r="I6" i="18"/>
  <c r="I5" i="18"/>
  <c r="J7" i="18" l="1"/>
  <c r="J6" i="18"/>
  <c r="J5" i="18"/>
  <c r="J7" i="3" l="1"/>
  <c r="J5" i="3"/>
  <c r="K5" i="3" s="1"/>
  <c r="J6" i="3"/>
  <c r="K6" i="3" s="1"/>
  <c r="G14" i="18" l="1"/>
  <c r="G13" i="18"/>
  <c r="G12" i="18"/>
  <c r="G7" i="3"/>
  <c r="K7" i="3" s="1"/>
  <c r="G5" i="18" l="1"/>
  <c r="K5" i="18" s="1"/>
  <c r="K12" i="18"/>
  <c r="G6" i="18"/>
  <c r="K6" i="18" s="1"/>
  <c r="K13" i="18"/>
  <c r="G7" i="18"/>
  <c r="K7" i="18" s="1"/>
  <c r="K14" i="18"/>
  <c r="E5" i="5"/>
  <c r="G11" i="17" l="1"/>
  <c r="G12" i="17"/>
  <c r="G13" i="17"/>
  <c r="G7" i="17" l="1"/>
  <c r="G6" i="17"/>
  <c r="G5" i="17"/>
  <c r="B397" i="3"/>
  <c r="G9" i="2" l="1"/>
  <c r="K9" i="2" s="1"/>
  <c r="S9" i="2"/>
  <c r="Q9" i="2"/>
  <c r="R9" i="2" l="1"/>
  <c r="U9" i="2" s="1"/>
  <c r="Y9" i="2"/>
  <c r="W9" i="2" l="1"/>
  <c r="V9" i="2"/>
  <c r="X9" i="2"/>
  <c r="Z9" i="2" l="1"/>
  <c r="AD9" i="2"/>
  <c r="AC9" i="2"/>
  <c r="AB9" i="2" l="1"/>
  <c r="AA9" i="2"/>
  <c r="AE9" i="2" l="1"/>
  <c r="AH9" i="2" l="1"/>
  <c r="AI9" i="2"/>
  <c r="AG9" i="2" l="1"/>
  <c r="AF9" i="2"/>
  <c r="AJ9" i="2" l="1"/>
</calcChain>
</file>

<file path=xl/sharedStrings.xml><?xml version="1.0" encoding="utf-8"?>
<sst xmlns="http://schemas.openxmlformats.org/spreadsheetml/2006/main" count="2853" uniqueCount="849">
  <si>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</si>
  <si>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</si>
  <si>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</si>
  <si>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</si>
  <si>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</si>
  <si>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</si>
  <si>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</si>
  <si>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</si>
  <si>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</si>
  <si>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Наименование сферы муниципальных услуг</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</si>
  <si>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</si>
  <si>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</si>
  <si>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</si>
  <si>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Представление сведений о ранее приватизированном имуществе</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</si>
  <si>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</si>
  <si>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</si>
  <si>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</si>
  <si>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</si>
  <si>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</si>
  <si>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</si>
  <si>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</si>
  <si>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</si>
  <si>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</si>
  <si>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</si>
  <si>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</si>
  <si>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</si>
  <si>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деятельности органов местного самоуправления по запросам пользователей</t>
  </si>
  <si>
    <t>Присвоение первого спортивного разряда и звания «Кандидат в мастера спорта» по отдельным видам спорта</t>
  </si>
  <si>
    <t xml:space="preserve">Предоставление пользователям автомобильных дорог местного значения информации о состоянии автомобильных дорог </t>
  </si>
  <si>
    <t>Внесение изменений в правоустанавливающие документы на земельные участки</t>
  </si>
  <si>
    <t>Предоставление в собственность земельных участков</t>
  </si>
  <si>
    <t>Государственное учреждение - Отделение Пенсионного фонда Российской Федерации по городу Москве и Московской области</t>
  </si>
  <si>
    <t>Министерство имущественных отношений Московской области</t>
  </si>
  <si>
    <t>Главное управление записи актов гражданского состояния Московской области</t>
  </si>
  <si>
    <t>Наименование услуги</t>
  </si>
  <si>
    <t>Всего</t>
  </si>
  <si>
    <t>ООО "Жилсервис"</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</si>
  <si>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</si>
  <si>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</si>
  <si>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</si>
  <si>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</si>
  <si>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</si>
  <si>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</si>
  <si>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</si>
  <si>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</si>
  <si>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</si>
  <si>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</si>
  <si>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</si>
  <si>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</si>
  <si>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</si>
  <si>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</si>
  <si>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</si>
  <si>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</si>
  <si>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Осуществление выдачи выписок (информации) из реестра имущества, находящегося в собственности Московской области</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</si>
  <si>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</si>
  <si>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</si>
  <si>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</si>
  <si>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</si>
  <si>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</si>
  <si>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</si>
  <si>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</si>
  <si>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</si>
  <si>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</si>
  <si>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</si>
  <si>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</si>
  <si>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</si>
  <si>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</si>
  <si>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ГУП МО "Московское областное бюро технической инвентаризации"</t>
  </si>
  <si>
    <t>Технический учет и техническая инвентаризация объектов недвижимости с изготовлением технических паспортов</t>
  </si>
  <si>
    <t>Предоставление учетно-технических документов по ранее учтенным объектам недвижимости</t>
  </si>
  <si>
    <t>Кадастровая деятельность в отношении объектов недвижимости, в том числе земельных участков, объектов капитального строительства</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</si>
  <si>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</si>
  <si>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</si>
  <si>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ФГУП "Ростехинвентаризация-Федеральное БТИ"</t>
  </si>
  <si>
    <t>Геодезия и землеустройство (исполнительная, топографическая геодезическая съемка, межевание, изготовление землеустроительной документации)</t>
  </si>
  <si>
    <t>Рыночная оценка недвижимости (отчет)</t>
  </si>
  <si>
    <t>Обследование технического состояния зданий и инженерных систем (заключение)</t>
  </si>
  <si>
    <t>Картографические услуги, создание геоинформационных систем</t>
  </si>
  <si>
    <t>Проектирование. Оформление проектной документации</t>
  </si>
  <si>
    <t>Экспертизы судебные/несудебные по вопросам, связанным с недвижимым имуществом (строительно-техническое, землеустроительные экспертные заключения)</t>
  </si>
  <si>
    <t>Согласование размещения нестационарных торговых объектов</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</si>
  <si>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</si>
  <si>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</si>
  <si>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</si>
  <si>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</si>
  <si>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</si>
  <si>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</si>
  <si>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</si>
  <si>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</si>
  <si>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</si>
  <si>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Регистрация специалистов в области ветеринарии, занимающихся предпринимательской деятельностью на территории Московской области</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</si>
  <si>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</si>
  <si>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</si>
  <si>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</si>
  <si>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</si>
  <si>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</si>
  <si>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</si>
  <si>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</si>
  <si>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</si>
  <si>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</si>
  <si>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 xml:space="preserve">Присвоение звания «Ветеран труда» гражданам, имеющим место жительства в Московской области </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</si>
  <si>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</si>
  <si>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</si>
  <si>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</si>
  <si>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</si>
  <si>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</si>
  <si>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</si>
  <si>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</si>
  <si>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</si>
  <si>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</si>
  <si>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 xml:space="preserve">Министерство здравоохранения Московской области </t>
  </si>
  <si>
    <t>Выдача ВЕСБ</t>
  </si>
  <si>
    <t>Выдача</t>
  </si>
  <si>
    <t>Установление сервитута</t>
  </si>
  <si>
    <t>Перераспределение земель и (или) земельных участков</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</si>
  <si>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</si>
  <si>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</si>
  <si>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</si>
  <si>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</si>
  <si>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Наименование 
Участника МФЦ</t>
  </si>
  <si>
    <t>Наименование
Участника МФЦ</t>
  </si>
  <si>
    <t xml:space="preserve">Выдача и аннулирование охотничьих билетов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</si>
  <si>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</si>
  <si>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</si>
  <si>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</si>
  <si>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</si>
  <si>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Наименование услуги в соответствии с
 Соглашениями между РОИВ и УМФЦ</t>
  </si>
  <si>
    <t>Наименование услуги в соответствии с
 Соглашениями между ФОИВ и УМФЦ</t>
  </si>
  <si>
    <t>Выдача свидетельства о праве на размещение нестационарного торгового объекта на территории муниципального образования</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</si>
  <si>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</si>
  <si>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</si>
  <si>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</si>
  <si>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</si>
  <si>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</si>
  <si>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</si>
  <si>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</si>
  <si>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</si>
  <si>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</si>
  <si>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</si>
  <si>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</si>
  <si>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</si>
  <si>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</si>
  <si>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</si>
  <si>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</si>
  <si>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</si>
  <si>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</si>
  <si>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</si>
  <si>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</si>
  <si>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</si>
  <si>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</si>
  <si>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</si>
  <si>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</si>
  <si>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</si>
  <si>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</si>
  <si>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</si>
  <si>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</si>
  <si>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Приём заявлений и документов на признание нанимателем муниципального жилого помещения</t>
  </si>
  <si>
    <t xml:space="preserve">Приём заявлений для зачисления детей и взрослых в кружки различной направленности муниципальным учреждением </t>
  </si>
  <si>
    <t>Приём заявлений для зачисления детей и взрослых в секции физкультурно-спортивной направленности муниципальным учреждением</t>
  </si>
  <si>
    <t xml:space="preserve">Количество обращений за отчётный период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</si>
  <si>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</si>
  <si>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</si>
  <si>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</si>
  <si>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</si>
  <si>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</si>
  <si>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</si>
  <si>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</si>
  <si>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</si>
  <si>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</si>
  <si>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</si>
  <si>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</si>
  <si>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</si>
  <si>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</si>
  <si>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</si>
  <si>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</si>
  <si>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</si>
  <si>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</si>
  <si>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</si>
  <si>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</si>
  <si>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</si>
  <si>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</si>
  <si>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</si>
  <si>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</si>
  <si>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</si>
  <si>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</si>
  <si>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</si>
  <si>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</si>
  <si>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</si>
  <si>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</si>
  <si>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</si>
  <si>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</si>
  <si>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</si>
  <si>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</si>
  <si>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выдано по Госжилинспекции МО</t>
  </si>
  <si>
    <t>Всего консультаций по Главгосстройнадзору МО</t>
  </si>
  <si>
    <t>Всего выдано по Главгосстройнадзору МО</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</si>
  <si>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</si>
  <si>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</si>
  <si>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</si>
  <si>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</si>
  <si>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Минэкологии МО</t>
  </si>
  <si>
    <t>Всего консультаций по Минэкологии МО</t>
  </si>
  <si>
    <t>Всего выдано по Минэкологии МО</t>
  </si>
  <si>
    <t xml:space="preserve">Консультация </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</si>
  <si>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</si>
  <si>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</si>
  <si>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Изменение вида разрёшенного использования земельного участка и объектов капитального строительства (в части приёма/выдачи документов)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</si>
  <si>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</si>
  <si>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</si>
  <si>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</si>
  <si>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</si>
  <si>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</si>
  <si>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</si>
  <si>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 xml:space="preserve">Изменение вида разрешённого использования земельного участка </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</si>
  <si>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</si>
  <si>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</si>
  <si>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</si>
  <si>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Приём документов по предоставлению услуги "Перевод документов с иностранных языков"</t>
  </si>
  <si>
    <t>Приём прочих документов</t>
  </si>
  <si>
    <t>Кадастровые работы в отношении зданий, строений, сооружений, помещений объектов незавершенного строительства (выдача технического плана, технического паспорта, технического описания)</t>
  </si>
  <si>
    <t>Фото (на платной основе)</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</si>
  <si>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</si>
  <si>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</si>
  <si>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</si>
  <si>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</si>
  <si>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</si>
  <si>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</si>
  <si>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</si>
  <si>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</si>
  <si>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</si>
  <si>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</si>
  <si>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</si>
  <si>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Заключение соглашений об установлении сервитутов</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</si>
  <si>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</si>
  <si>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</si>
  <si>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</si>
  <si>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</si>
  <si>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</si>
  <si>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</si>
  <si>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</si>
  <si>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</si>
  <si>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</si>
  <si>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</si>
  <si>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</si>
  <si>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</si>
  <si>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</si>
  <si>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</si>
  <si>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</si>
  <si>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</si>
  <si>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</si>
  <si>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</si>
  <si>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</si>
  <si>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</si>
  <si>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</si>
  <si>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</si>
  <si>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</si>
  <si>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Ведение Московского областного реестра музеев</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</si>
  <si>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</si>
  <si>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</si>
  <si>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Главное Управление МЧС России по Московской области</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</si>
  <si>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</si>
  <si>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</si>
  <si>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</si>
  <si>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</si>
  <si>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</si>
  <si>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</si>
  <si>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</si>
  <si>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</si>
  <si>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</si>
  <si>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</si>
  <si>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</si>
  <si>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</si>
  <si>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</si>
  <si>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</si>
  <si>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</si>
  <si>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</si>
  <si>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</si>
  <si>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</si>
  <si>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</si>
  <si>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</si>
  <si>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</si>
  <si>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</si>
  <si>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</si>
  <si>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</si>
  <si>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</si>
  <si>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</si>
  <si>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</si>
  <si>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</si>
  <si>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</si>
  <si>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</si>
  <si>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</si>
  <si>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</si>
  <si>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</si>
  <si>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</si>
  <si>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Предоставление лесных участков в постоянное (бессрочное) пользование</t>
  </si>
  <si>
    <t>Предоставление выписки из государственного лесного реестра</t>
  </si>
  <si>
    <t>Предоставление справок об инвентаризационной стоимости объекта недвижимости</t>
  </si>
  <si>
    <t>Предоставление справок о наличии либо отсутствии права собственности на объекты недвижимости на территории Московской области по состоянию на 01.01.1998 г.</t>
  </si>
  <si>
    <t>Министерство физической культуры и спорта Московской области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</si>
  <si>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</si>
  <si>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</si>
  <si>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</si>
  <si>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</si>
  <si>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</si>
  <si>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</si>
  <si>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</si>
  <si>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</si>
  <si>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</si>
  <si>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</si>
  <si>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</si>
  <si>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</si>
  <si>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</si>
  <si>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</si>
  <si>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</si>
  <si>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</si>
  <si>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</si>
  <si>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</si>
  <si>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</si>
  <si>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</si>
  <si>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ФКУ "Военный комиссариат Московской области"</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</si>
  <si>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</si>
  <si>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</si>
  <si>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</si>
  <si>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</si>
  <si>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</si>
  <si>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</si>
  <si>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</si>
  <si>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</si>
  <si>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</si>
  <si>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</si>
  <si>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</si>
  <si>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</si>
  <si>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</si>
  <si>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</si>
  <si>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</si>
  <si>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</si>
  <si>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</si>
  <si>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</si>
  <si>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</si>
  <si>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</si>
  <si>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</si>
  <si>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</si>
  <si>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</si>
  <si>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</si>
  <si>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</si>
  <si>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</si>
  <si>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</si>
  <si>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</si>
  <si>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</si>
  <si>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</si>
  <si>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</si>
  <si>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</si>
  <si>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</si>
  <si>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</si>
  <si>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</si>
  <si>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</si>
  <si>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</si>
  <si>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</si>
  <si>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</si>
  <si>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</si>
  <si>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</si>
  <si>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</si>
  <si>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</si>
  <si>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</si>
  <si>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</si>
  <si>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</si>
  <si>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</si>
  <si>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</si>
  <si>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</si>
  <si>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</si>
  <si>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</si>
  <si>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</si>
  <si>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</si>
  <si>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</si>
  <si>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</si>
  <si>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</si>
  <si>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</si>
  <si>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</si>
  <si>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</si>
  <si>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</si>
  <si>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</si>
  <si>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</si>
  <si>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</si>
  <si>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</si>
  <si>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</si>
  <si>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</si>
  <si>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</si>
  <si>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</si>
  <si>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</si>
  <si>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Главное Управление территориальной политики Московской области</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</si>
  <si>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</si>
  <si>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</si>
  <si>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</si>
  <si>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</si>
  <si>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Присвоение квалификационных категорий спортивных судей в порядке, установленном Положением о спортивных судьях</t>
  </si>
  <si>
    <t>Выдача удостоверений гражданам, подвергшимся воздействию радиации</t>
  </si>
  <si>
    <t>Прием запроса о предоставлении акта совместной сверки расчетов по налогам, сборам, пеням, штрафам, процентам</t>
  </si>
  <si>
    <t>Прием заявления о доступе к личному кабинету налогоплательщика для физических лиц</t>
  </si>
  <si>
    <t>Регистрация и снятие с регистрационного учета страхователей - юридических лиц по месту нахождения обособленных подразделений</t>
  </si>
  <si>
    <t>Министерство транспорта и дорожной инфраструктуры (Министерство транспорта  Московской области)</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</si>
  <si>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</si>
  <si>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</si>
  <si>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</si>
  <si>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</si>
  <si>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</si>
  <si>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</si>
  <si>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</si>
  <si>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Всего консультаций РПГУ по Министерству транспорта МО</t>
  </si>
  <si>
    <t>Всего консультаций РПГУ по Министерству  физической культуры и спорта МО</t>
  </si>
  <si>
    <t>Всего консультаций РПГУ по Комитету лесного хозяйства МО</t>
  </si>
  <si>
    <t>Всего консультаций РПГУ по ГУ архитектуры и градостроительства МО</t>
  </si>
  <si>
    <t>Всего консультаций РПГУ по ГБУ МО "Мосавтодор"</t>
  </si>
  <si>
    <t>Всего консультаций РПГУ по государственным услугам ОИВ Московской области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</si>
  <si>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</si>
  <si>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</si>
  <si>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</si>
  <si>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</si>
  <si>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</si>
  <si>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</si>
  <si>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</si>
  <si>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</si>
  <si>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</si>
  <si>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</si>
  <si>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</si>
  <si>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</si>
  <si>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</si>
  <si>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</si>
  <si>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Выдача справки, подтверждающей наличие права на получение меры социальной поддержки по бесплатному изготовлению и ремонту зубных протезов</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</si>
  <si>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</si>
  <si>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Бесплатное обеспечение санаторно-курортными путёвками отдельных категорий  граждан, имеющих место жительства в Московской области</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</si>
  <si>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</si>
  <si>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</si>
  <si>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Предоставление жилых помещений коммерческого использования на условиях найма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</si>
  <si>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</si>
  <si>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разрешения на вступление в брак лицам, достигшим возраста шестнадцати лет</t>
  </si>
  <si>
    <t>Оказание адресной материальной помощи малообеспеченным гражданам</t>
  </si>
  <si>
    <t xml:space="preserve">Предоставление жилых помещений специализированного жилищного фонда муниципального образования </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</si>
  <si>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</si>
  <si>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</si>
  <si>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 xml:space="preserve">Предоставление информации о порядке предоставления жилищно-коммунальных услуг населению </t>
  </si>
  <si>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</si>
  <si>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</si>
  <si>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</si>
  <si>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t xml:space="preserve">Постановка многодетных семей на учёт в целях бесплатного предоставления земельных участков </t>
  </si>
  <si>
    <t xml:space="preserve">Выдача выписок из Реестра муниципального имущества </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</si>
  <si>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</si>
  <si>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t xml:space="preserve">Проведение пересчёта оплаты за жилищно-коммунальные услуги в рамках действующего законодательства </t>
  </si>
  <si>
    <t xml:space="preserve">Предоставление муниципальной услуги по предоставлению земельного участка для индивидуального жилищного строительства </t>
  </si>
  <si>
    <t xml:space="preserve">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t>
  </si>
  <si>
    <t xml:space="preserve">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t>
  </si>
  <si>
    <t xml:space="preserve">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t>
  </si>
  <si>
    <t xml:space="preserve">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t>
  </si>
  <si>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</si>
  <si>
    <t xml:space="preserve">Предоставление муниципальной услуги по зачислению в образовательную организацию </t>
  </si>
  <si>
    <t xml:space="preserve">Предоставление муниципальной услуги по выдаче направлений гражданам на прохождение медико-социальной экспертизы </t>
  </si>
  <si>
    <t xml:space="preserve">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</si>
  <si>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</si>
  <si>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</si>
  <si>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</si>
  <si>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ежемесячных денежных выплат отдельным категориям граждан, имеющим место жительства в Московской области</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</si>
  <si>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</si>
  <si>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</si>
  <si>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</si>
  <si>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</si>
  <si>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Предоставление в аренду имущества (за искючением змельных участков), находящегося в собственности Московской области, без проеведения торгов</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</si>
  <si>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</si>
  <si>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</si>
  <si>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</si>
  <si>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</si>
  <si>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</si>
  <si>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</si>
  <si>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</si>
  <si>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</si>
  <si>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t>
  </si>
  <si>
    <t xml:space="preserve"> Выдача лицензий на розничную продажу алкогольной продукции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</si>
  <si>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</si>
  <si>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</si>
  <si>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Предоставление лесных участков в безвозмездное пользование</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</si>
  <si>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</si>
  <si>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</si>
  <si>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Всего консультаций РПГУ по услугам Министерства Социального развития МО</t>
  </si>
  <si>
    <t>Всего консультаций РПГУ по услугам Министерства ИО МО</t>
  </si>
  <si>
    <t>Всего консультаций РПГУ по услугам ЗАГС</t>
  </si>
  <si>
    <t>Всего консультаций РПГУ по Министерству СХиП МО</t>
  </si>
  <si>
    <t>Всего консультаций РПГУ по Министерству здравоохранения МО</t>
  </si>
  <si>
    <t>Всего консультаций РПГУ  по Минэкологии МО</t>
  </si>
  <si>
    <t>Всего консультаций РПГУ по ГУ Культнаследия МО</t>
  </si>
  <si>
    <t>Всего консультаций РПГУ по Главгосстройнадзору МО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</si>
  <si>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</si>
  <si>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</si>
  <si>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</si>
  <si>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</si>
  <si>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</si>
  <si>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</si>
  <si>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</si>
  <si>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</si>
  <si>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</si>
  <si>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Организация отдыха детей в каникулярное время</t>
  </si>
  <si>
    <t>Прикрепление граждан к медицинской организации при оказании им медицинской помощи</t>
  </si>
  <si>
    <t xml:space="preserve">Выдача, замена и прекращение действия социальных карт жителя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</si>
  <si>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</si>
  <si>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</si>
  <si>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</si>
  <si>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расходов на погребение реабилитированных лиц, имевших место жительства в Московской области</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</si>
  <si>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образования и ищущих работу впервые</t>
  </si>
  <si>
    <t>Назначение ежемесячной компенсационной выплаты нетрудоустроенным женщинам, имеющим детей в возрасте до 3 лет, уволенным в связи с ликвидацией организации</t>
  </si>
  <si>
    <t>Присвоение, подтверждение или снятие квалификационных категорий специалистов, работающих в системе здравоохранения Московской области</t>
  </si>
  <si>
    <t>Выдача единых транспортных карт льготной тарификации (Стрелка)</t>
  </si>
  <si>
    <t>Принятие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t>
  </si>
  <si>
    <t>Получение согласия на обмен жилыми помещениями, предоставленными по договорам социального найма</t>
  </si>
  <si>
    <t>Признание в установленном порядке жилых помещений жилищного фонда непригодными для проживания</t>
  </si>
  <si>
    <t xml:space="preserve">Прием и рассмотрение лесных деклараций </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</si>
  <si>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</si>
  <si>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</si>
  <si>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Выдача разрешений на установку и эксплуатацию рекламных конструкций, аннулирование ранее выданных разрешений</t>
  </si>
  <si>
    <t>Согласование переустройства и (или) перепланировки жилого помещения</t>
  </si>
  <si>
    <t>Предоставление гражданам субсидий на оплату жилого помещения и коммунальных услуг</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</si>
  <si>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</si>
  <si>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(наименование муниципального образования) Московской области</t>
    </r>
    <r>
      <rPr>
        <b/>
        <i/>
        <sz val="10"/>
        <rFont val="Calibri"/>
        <family val="2"/>
        <charset val="204"/>
        <scheme val="minor"/>
      </rPr>
      <t xml:space="preserve"> </t>
    </r>
  </si>
  <si>
    <t xml:space="preserve">Выдача документов на приватизацию жилых помещений муниципального жилищного фонда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</si>
  <si>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</si>
  <si>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</si>
  <si>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разрешения на вырубку зеленых насаждений - порубочного билета (наименование муниципального образования) Московской области </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</si>
  <si>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rFont val="Calibri"/>
        <family val="2"/>
        <charset val="204"/>
        <scheme val="minor"/>
      </rPr>
      <t xml:space="preserve"> </t>
    </r>
  </si>
  <si>
    <t xml:space="preserve">Предварительное согласование предоставления земельных участков, государственная собственность на которые не разграничена </t>
  </si>
  <si>
    <t>Предоставление земельных участков, государственная собственность на которые не разграничена, в собственность и в аренду на торгах</t>
  </si>
  <si>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</si>
  <si>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</si>
  <si>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Выдача разрешения на использование земель или земельных участков, находящихся в муниципальной собственности или государственная собственность на которые не разграничена</t>
  </si>
  <si>
    <t>Выдача решения о переводе жилого помещения в нежилое помещение или нежилого помещения в жилое помещение</t>
  </si>
  <si>
    <t>Прием</t>
  </si>
  <si>
    <t xml:space="preserve">
Наименование услуг</t>
  </si>
  <si>
    <t xml:space="preserve">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 </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</si>
  <si>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</si>
  <si>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</si>
  <si>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</si>
  <si>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</si>
  <si>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консультаций РПГУ по ОМСУ</t>
  </si>
  <si>
    <t>Всего выдано по ОМСУ</t>
  </si>
  <si>
    <t>Всего консультаций по ОМСУ</t>
  </si>
  <si>
    <t>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</si>
  <si>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</si>
  <si>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</si>
  <si>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Информирование граждан о свободных земельных участках на кладбищах, расположенных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</si>
  <si>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t>
  </si>
  <si>
    <t>Предоставление муниципальной услуги по записи на обзорные, тематические и интерактивные экскурсии</t>
  </si>
  <si>
    <t>Прием уведомления о выбранном земельном участке, в отношении которого применяется налоговый вычет по земельному налогу</t>
  </si>
  <si>
    <t>Заключение соглашения для получения субсидии на проведение противоэпизоотических мероприятий</t>
  </si>
  <si>
    <t>Согласование размещения объектов электроэнергетики на территории Московской области</t>
  </si>
  <si>
    <t>Министерство энергетики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</si>
  <si>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</si>
  <si>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</si>
  <si>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</si>
  <si>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</si>
  <si>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</si>
  <si>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</si>
  <si>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Всего консультаций по услугам Центра кадастровой оценки</t>
  </si>
  <si>
    <t>Всего принято обращений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</si>
  <si>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</si>
  <si>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</si>
  <si>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</si>
  <si>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</si>
  <si>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</si>
  <si>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</si>
  <si>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</si>
  <si>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</si>
  <si>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Всего выдано по услугам  Комитета по ценам и тарифам</t>
  </si>
  <si>
    <t>Всего консультаций РПГУ по Комитету по ценам и тарифам</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</si>
  <si>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</si>
  <si>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</si>
  <si>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Согласование схемы транспортного обслуживания объектов капитального строительства на территории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</si>
  <si>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</si>
  <si>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 xml:space="preserve">Министерство жилищной политики Московской области </t>
  </si>
  <si>
    <t>Выдача разрешений на строительство (внесение изминений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</si>
  <si>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</si>
  <si>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</si>
  <si>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</si>
  <si>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Всего консультаций РПГУ поГосжилинспекции МО</t>
  </si>
  <si>
    <t xml:space="preserve">Предоставление права пользования участками недр местного значения, содержащими общераспростараненные полезные ископаемые или используемыми для строительства и эксплуатации подземных сооружений месного и регионального значения, не связанных с добычей полезных ископаемых, на территории Московсой области и оформление, государственная регистрация и выдачи лицензии на пользование недрами на указанные участки </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</si>
  <si>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</si>
  <si>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</si>
  <si>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Осуществление миграционного учёта Российской Федерации (Постановка на учёт по месту пребывания и снятия с учёта по месту пребывания иностранных граждан и лиц без гражданства)</t>
  </si>
  <si>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</si>
  <si>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</si>
  <si>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</si>
  <si>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</si>
  <si>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Предоставление нежилых помещений, находящихся в муниципальной собственности, без проведения торгов</t>
  </si>
  <si>
    <t>Приём документов на выдачу детского питания.</t>
  </si>
  <si>
    <t>Предоставление гражданам и юридическим лицам лесных участков в аренду (без проведения аукциона)</t>
  </si>
  <si>
    <t>Приведение сведений государственного лесного реестра в соответствие со сведениями Единого государственного реестра ндвижимости</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</si>
  <si>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</si>
  <si>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</si>
  <si>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</si>
  <si>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</si>
  <si>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</si>
  <si>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 xml:space="preserve">Всего консультаций РПГУ по  услугам  Министерства энергетики </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</si>
  <si>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</si>
  <si>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</si>
  <si>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</si>
  <si>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7.1.</t>
  </si>
  <si>
    <t>Информирование граждан об отнесении к категории граждан предпенсионного возраста</t>
  </si>
  <si>
    <t>Услуга по предоставлению информации о формах и условиях финансовой поддержки субъектов малого и среднего предпринимательства</t>
  </si>
  <si>
    <t>Услуга по предоставлению по заданным параметрам информации об объемах и номенкладтуре закупок конкретных и отдельных заказчиков, определенных в соответствии с Федеральным законом от 18 июля 2011 г № 223-ФЗ "о закупках товаров, работ, услуг отедльными видами юридических лиц", у субъектов малого среднего предпринимательства в текущем году</t>
  </si>
  <si>
    <t>Комплексная услуга по предоставлению инфрмации о формах и условии поддержки сельскохозяйственной кооперации</t>
  </si>
  <si>
    <t>Государственная услуга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t>
  </si>
  <si>
    <t>Прием заявления физического лица о постановке на учет в налоговом органе и выдача (повторная выдача) физическому лицу свидетельства о постановке на учет» (ИНН)</t>
  </si>
  <si>
    <t>Прием заявления о гибели или уничтожении объекта налогообложения по налогу на имущество физических лиц</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</si>
  <si>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</si>
  <si>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 xml:space="preserve">Рассмотрение заявлений о заключении договора о комплексном развитии территории по инициативе правообладателей в Московской области </t>
  </si>
  <si>
    <t>Комитет по архитектуре и градостроительству (старое название: Главное управление архитектуры и градостроительства Московской области)</t>
  </si>
  <si>
    <t>Признание молодой семьи нуждающейся в жилом помещении для участия в подпрограмме «Обеспечение жильем молодых семей» федеральной целевой программы «Жилище» на 2015-2020 годы и подпрограмме 2 «Обеспечение жильем молодых семей» государственной программы Московской области «Жилище» на 2017-2027 годы</t>
  </si>
  <si>
    <r>
      <t xml:space="preserve">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 </t>
    </r>
    <r>
      <rPr>
        <sz val="10"/>
        <color theme="9" tint="-0.499984740745262"/>
        <rFont val="Calibri"/>
        <family val="2"/>
        <charset val="204"/>
        <scheme val="minor"/>
      </rPr>
      <t>(СТАРОЕ НАВАНИЕ Обеспечение жильём молодых семей по программе «Обеспечение жильём молодых семей» ФЦП «Жилище» на 2011 – 2015 годы</t>
    </r>
  </si>
  <si>
    <t>Формирование списков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t>
  </si>
  <si>
    <t>Согласование проектов организации дорожного движения на автомобильных дорогах общего пользования местного значения Московской области</t>
  </si>
  <si>
    <t>Определение принадлежности объектов электросетевого хозяйства к территориальной сетевой организации для технологического присоединения к электрическим сетям</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</si>
  <si>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 в части приема запроса и выдачи справки об исполнении налогоплательщиком( плательщиком сборов, плательщиком страховых взносов,налоговым агентом) обяяязанности по уплате налогов,сборов,страховых взносов, пеней , штрафов, процентов)</t>
  </si>
  <si>
    <t>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t>
  </si>
  <si>
    <t>Согласование проектов организации дорожного движения на автомобильных дорогах общего пользования регионального или межмуниципального значения Московской области</t>
  </si>
  <si>
    <t>Подготовка, регистрация и выдача градостроительных планов земельных участков в Московской области</t>
  </si>
  <si>
    <t>Государственная регистрация смерти</t>
  </si>
  <si>
    <t>Сверка РПГУ</t>
  </si>
  <si>
    <t xml:space="preserve">Консультация РПГУ </t>
  </si>
  <si>
    <t>Государственная регистрация рождения (за исключением рождения, государственная регистрация которого производится одновременно с государственной регистрацией установления отцовства)</t>
  </si>
  <si>
    <t>Рассмотрение извещений о продаже земельных участков из земель сельскохозяйственного назначения в рамках реализации преимущественного права покупки Московской областью земельных участков из земель сельскохозяйственного назначния</t>
  </si>
  <si>
    <t>Подготовка правительству Московской области предложений по переводу земель или земельных участков в составе таких земель из одной категории в другую категорию в случаях, установленных законодательством Российской Федерации и законодательством Московской области</t>
  </si>
  <si>
    <t>Выдача единого документа, копии финансово-лицевого счета, выписки из домовой книги, карточки учета собственника жилого помещения, справок и иных документов (в части выдачи выписки из домовой книги)</t>
  </si>
  <si>
    <t xml:space="preserve">Получение застройщиком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</si>
  <si>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Получение застройщиком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</si>
  <si>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 xml:space="preserve">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 </t>
  </si>
  <si>
    <t xml:space="preserve">Установление соответствия вида разрешенного использования земельных участков классификатору видов разрешенного использования земельных участков </t>
  </si>
  <si>
    <t>Согласование установки средства размещения информации на территории (наименование муниципального образования) Московской области</t>
  </si>
  <si>
    <t>Предоставление финансовой поддержки (субсидий) субъектам малого и среднего предпринимательства в рамках муниципальных программ поддержки малого и среднего предпринимательства</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</si>
  <si>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 (объеденились 3 услуги) </t>
  </si>
  <si>
    <t>Прием заявлений, постановка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t>
  </si>
  <si>
    <t>Всего сверок РПГУ по ОМСУ</t>
  </si>
  <si>
    <t>Всего сверок РПГУ по государственным услугам ОИВ Московской области</t>
  </si>
  <si>
    <t>Всего сверок РПГУ по услугам Министерства Социального развития МО</t>
  </si>
  <si>
    <t>Всего сверок РПГУ по услугам Министерства ИО МО</t>
  </si>
  <si>
    <t>Всего сверок РПГУ по услугам ЗАГС</t>
  </si>
  <si>
    <t>Всего сверок РПГУ по Министерству транспорта МО</t>
  </si>
  <si>
    <t>Всего сверок РПГУ по Министерству СХиП МО</t>
  </si>
  <si>
    <t>Всего сверок РПГУ по Министерству жилищной политики МО</t>
  </si>
  <si>
    <t>Всего сверок РПГУ поГосжилинспекции МО</t>
  </si>
  <si>
    <t>Всего сверок  РПГУ по Главгосстройнадзору МО</t>
  </si>
  <si>
    <t>Всего сверок РПГУ по Министерству здравоохранения МО</t>
  </si>
  <si>
    <t>Всего сверок РПГУ  по Минэкологии МО</t>
  </si>
  <si>
    <t>Всего сверок РПГУ по ГУ архитектуры и градостроительства МО</t>
  </si>
  <si>
    <t>Всего сверок  РПГУ по ГБУ МО "Мосавтодор"</t>
  </si>
  <si>
    <t>Всего сверок  РПГУ по Комитету лесного хозяйства МО</t>
  </si>
  <si>
    <t>Всего сверок РПГУ по Министерству  физической культуры и спорта МО</t>
  </si>
  <si>
    <t>Всего сверок РПГУ по ГУ Культнаследия МО</t>
  </si>
  <si>
    <t>Всего сверок РПГУ по Центру кадастровой оценки</t>
  </si>
  <si>
    <t xml:space="preserve">Всего сверок  РПГУ по  услугам  Министерства энергетики </t>
  </si>
  <si>
    <t>Всего сверок РПГУ по Комитету по ценам и тарифам</t>
  </si>
  <si>
    <t>Центральное межригиональное управление государственного автодорожного надзора Федеральой службы по надзору в сфере транспорта.</t>
  </si>
  <si>
    <t>Установление тарифов в сфере теплоснабжения  для теплоснабжающих и теплосетевых организаций Московской области</t>
  </si>
  <si>
    <t>Установление цен( тарифов) на услуги по передаче электрической энергии  по электрическим сетям, принадлежащим на праве собственности или на ином законном основании территориальным сетевым организациям Московской области</t>
  </si>
  <si>
    <t>Установление платы за технологическое присоединение газоиспользующего оборудования ,определенной по индивидуальному проекту к газораспределительным сетям московской области</t>
  </si>
  <si>
    <t xml:space="preserve">Утверждение актов лесопатологического обследования </t>
  </si>
  <si>
    <t>Предоставление сведений о трудовой деятельности зарегистрированного лица, содержащихся в его индивидуальном лицевом счете</t>
  </si>
  <si>
    <t>Прием заявлений для размещения сведений о транспортном средстве, управляемом инвалидом, или транспортном средстве, перевозящем инвалида и (или) ребенка-инвалида, в федеральной государственной информационной системе «федеральный реестр инвалидов»</t>
  </si>
  <si>
    <t>Прием расчета по начисленным и уплаченным страховым взносам на обязательное социальное страхование от несчастных случаев на производстве и профессиональных заболеваний, а также по расходам на выплату страхового обеспечения(форма 4-ФСС)</t>
  </si>
  <si>
    <t>Назначение ежемесячной денежной выплаты на ребенка в возрасте от трех до семи лет включительно</t>
  </si>
  <si>
    <t>Присвоение (подтверждение) звание ,,Народный", ,, ,Образцовый" любительским творческим коллективам,постоянно действующим в муниципальных культурно-досуговых организациях Московской области,творческим коллективам,постоянно действующим в муниципальных учреждениях дополнительного образования сферы культуры,а также иных организациях культуры Московской области иной формы собственности.</t>
  </si>
  <si>
    <t>Определение вида документации,необходимой для размещения обьектов капитального строительства на замельных участках,полностью или частично расположенных в зонах планируемого развития транспортных инфрастктур в Московской области,установленных схемами территориального планирования Московской области</t>
  </si>
  <si>
    <t>Обеспечение подготовки и выдача свидетельств о соласовании архитектурно-градостроительного облика обьектов капитального строительства на территории  Московской области</t>
  </si>
  <si>
    <t xml:space="preserve">Услуга по приему от субьектов малого и среднего предпринимательства обратной связи по результатом проверок органов государственного контроля(надзора) и по направлению в Генеральную прокуратуру РФ и (или) федеральные органы исполнительной власти,уполномоченные на осцществление государственного контроля(надзора),такой обратной связи  и обращений о нарушениях,допущенных при проведении проверок  </t>
  </si>
  <si>
    <t>Выдача согласия на сдачу арендованного участка,расположенного на землях лесного фонда,в субаренду.</t>
  </si>
  <si>
    <t>Консультирование по всем вопросам организации предоставления государственных и муниципальных услуг на базе МФЦ  (call-центр, ресепшн)</t>
  </si>
  <si>
    <t>Подача заявления о возбуждении процедуры внесудебного банкротства</t>
  </si>
  <si>
    <t xml:space="preserve">Всего принято обращений </t>
  </si>
  <si>
    <t xml:space="preserve">Всего консультаций </t>
  </si>
  <si>
    <t xml:space="preserve">Всего выдано </t>
  </si>
  <si>
    <t>Выдача разрешений на право организации розничного рынка на территории  Московской области</t>
  </si>
  <si>
    <t>Утверждение проектной документации лесного участка</t>
  </si>
  <si>
    <t>Предоставление мер социальной поддержки по оказанию бесплатной протезно-ортопедической помощи и бесплатному слухопротезированию лицам, имеющим место жительства в Московской области</t>
  </si>
  <si>
    <t>Назначение и выплата ежемесячной доплаты к пенсии отдельным категориям граждан, имеющим место жительства в Московской области</t>
  </si>
  <si>
    <t>Назначение материальной помощи в связи с Днем участников ликвидации последствий радиационных аварий и катастроф и памяти жертв этих аварий и катастроф</t>
  </si>
  <si>
    <t>Государственная услуга в сфере переданных полномочий Российской Федерации по назначению ежемесячной выплаты в связи с рождением (усыновлением) первого ребенка</t>
  </si>
  <si>
    <t>Назначение ежемесячной денежной выплаты на обеспечение полноценным питанием беременных женщин, кормящих матерей, а также детей в возрасте до трёх лет</t>
  </si>
  <si>
    <t>Предоставление семьям со среднедушевым доходом ниже величины прожиточного минимума, установленной  в Московской области на душу населения, имеющим ребенка, обучающегося в первом классе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 подарочного набора для первоклассника</t>
  </si>
  <si>
    <t>Предоставление подарочного набора в связи с 80-летием, 85-летием, 90-летием, 100-летием, 105-летием, 110-летием, 115-летием</t>
  </si>
  <si>
    <t>Обеспечение периодическими печатными изданиями отдельных категорий граждан, имеющих место жительства в Московской области</t>
  </si>
  <si>
    <t>Предоставление ежемесячной денежной выплаты на осуществление ухода за инвалидами</t>
  </si>
  <si>
    <t>Предоставление ежегодной выплаты на ребенка-инвалида, предоставляемой семье, воспитывающей ребенка-инвалида, на приобретение питания и одежды ребенку-инвалиду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осуществляющих образовательную деятельность по образовательным программам начального общего, основного общего, среднего общего образования</t>
  </si>
  <si>
    <t xml:space="preserve">Предоставление выплаты на приобретение технических средств реабилитации (изделий), не входящих в федеральный перечень реабилитационных мероприятий, технических средств реабилитации  и услуг, предоставляемых инвалиду, утвержденный Правительством Российской Федерации, за счет средств бюджета Московской области </t>
  </si>
  <si>
    <t>Организация сопровождения при содействии занятости инвалидов</t>
  </si>
  <si>
    <t>Внесение изменений в Перечень особо ценных продуктивных сельскохозяйственных угодий ,использование которых для других целей не допускается (в части организации МФЦ консультирования заявителей по порядку подачи документов посредством РПГУ и выдачи результатов предоставления государственной услуги)</t>
  </si>
  <si>
    <t>Лицензирование деятельности по заготовке,хранению,переработке и реализации лома черных металлов,цветных металлов ( в части организации МФЦ консультирования заявителей по порядку подачи документов посредством РПГУ и выдачи результатов предоставления государственной услуги)</t>
  </si>
  <si>
    <t>Прием запроса о предоставлении государственной услуги по предоставлению информации,содержащейся в государственном информационном ресурсе бухгалтерской (финансовой) отчетности,предоставляемой в форме абонентского обслуживания</t>
  </si>
  <si>
    <t>Прием заявления о гибели или уничтожения обьекта налогообложения по транспортному налогу</t>
  </si>
  <si>
    <t xml:space="preserve">Информирование по специальному налоговому режиму: «Налог на профессиональный доход» </t>
  </si>
  <si>
    <t>Прием заявления о предоставлении налогоплательщиком -индивидуальным предпринимателем,нотариусом,занимающимся частной практикой,адвокатом,учредившим адвокатский кабинет,физическим лицом,не являющимся индивидуальным предпринимателем,налоговому органу адреса для направления по почте документов,которые используются налоговыми органами при реализации своих полномочий в отношениях,регулируемых законодательством о налогах и сборах</t>
  </si>
  <si>
    <t xml:space="preserve">Прием от налогоплательщиков ,являющихся физическими лицами  налоговых деклараций по налогу на доходы физических лиц  (форма 3-НДФЛ )на бумажном носителе </t>
  </si>
  <si>
    <t xml:space="preserve">Прием заявления о выдаче  налогового уведомления </t>
  </si>
  <si>
    <t>Выдача разрешений на сбросы загрязняющих веществ (за исключением радиоактивных веществ) и микроорганизмов в водные объекты, установление лимитов на сбросы веществ  (за исключением радиоактивных веществ) и микроорганизмов в водные объекты для водопользователей</t>
  </si>
  <si>
    <t xml:space="preserve">О переводе земель , находящихся в частной собственности, в случаях, установленных действующим законодательством, из одной категории в другую (к определенной категории) </t>
  </si>
  <si>
    <t>Установление публичного сервитута в порядке Главы V.7. Земельного кодекса Российской Федерации</t>
  </si>
  <si>
    <t>Отнесение земель, находящихся в частной собственности, в случаях, установленных законодательством Российской Федерации, к определенной категории</t>
  </si>
  <si>
    <t>Признание садового дома жилым домом и жилого дома садовым домом</t>
  </si>
  <si>
    <t>Выдача архивных справок, архивных выписок, архивных копий и информационных писем по вопросам, затрагивающим права и законные интересы заявителя (до 1994г.)</t>
  </si>
  <si>
    <t>Выдача архивных справок, архивных выписок, архивных копий и информационных писем по вопросам, затрагивающим права и законные интересы заявителя (после 1994г.)</t>
  </si>
  <si>
    <t>Выдача разрешения на перемещение отходов строительства,сноса зданий и сооружений,в том числе грунтов,на территории Московской области</t>
  </si>
  <si>
    <t>ВЫДАЧА</t>
  </si>
  <si>
    <t>Заключение комплексного договора газификации обьекта</t>
  </si>
  <si>
    <t>Предоставление расчета размера платы за изменение вида разрешенного использования земельного участка на территории Московской области</t>
  </si>
  <si>
    <t xml:space="preserve">Воинский учет </t>
  </si>
  <si>
    <t>Комплекс услуг по выдаче справок военных комиссариатов</t>
  </si>
  <si>
    <t>Прием уведомления о выбранных объектах налогообложения, в отношении которых предоставляется налоговая льгота по налогу на имущество физических лиц</t>
  </si>
  <si>
    <t>Всего консультаций РПГУ по Министерству культуры МО</t>
  </si>
  <si>
    <t>Выдача гражданам с использованием баз данных органов службы занятости населения документов (справок) о регистрации их в качестве безработных и размере выплачиваемого пособия по безработице, необходимых для предоставления в различные инстанции в целях получения адресной помощи и иных социальных выплат</t>
  </si>
  <si>
    <t>Содействие гражданам в поиске подходящей работы</t>
  </si>
  <si>
    <t>Печать на бумажном носителе сертификата о профилактических прививках против новой коронавирусной инфекции (COVID-19) или медицинских противопоказаниях к вакцинации и (или) перенесенном заболевании, вызванном новой коронавирусной инфекцией (COVID-19)</t>
  </si>
  <si>
    <t>Министерство сельского хозяйства Московской области</t>
  </si>
  <si>
    <t>Государственная регистрация аттракционов</t>
  </si>
  <si>
    <t xml:space="preserve">МФЦ </t>
  </si>
  <si>
    <t>с. Подхожее</t>
  </si>
  <si>
    <t xml:space="preserve"> с. Узуново</t>
  </si>
  <si>
    <t xml:space="preserve"> п. Успенский </t>
  </si>
  <si>
    <t>январь</t>
  </si>
  <si>
    <t>Количество обращений за январь 2022г.</t>
  </si>
  <si>
    <t xml:space="preserve">Количество обращений за январь 2022г. </t>
  </si>
  <si>
    <t>за январь 2022г.</t>
  </si>
  <si>
    <t>Количество обращений за февраль 2022г.</t>
  </si>
  <si>
    <t>февраль</t>
  </si>
  <si>
    <t xml:space="preserve">Количество обращений за февраль 2022г. </t>
  </si>
  <si>
    <t>за февраль 2022г.</t>
  </si>
  <si>
    <t>март</t>
  </si>
  <si>
    <t>Количество обращений за март 2022г.</t>
  </si>
  <si>
    <t xml:space="preserve">Количество обращений за март  2022г. </t>
  </si>
  <si>
    <t>Количество обращений за март  2022г.</t>
  </si>
  <si>
    <t>за март 2022г.</t>
  </si>
  <si>
    <t xml:space="preserve">Количество обращений за март 2022г. </t>
  </si>
  <si>
    <t>апрель</t>
  </si>
  <si>
    <t xml:space="preserve">Количество обращений за апрель  2022г. </t>
  </si>
  <si>
    <t>Количество обращений за апрель 2022г.</t>
  </si>
  <si>
    <t>Количество обращений за апрель  2022г.</t>
  </si>
  <si>
    <t>за апрель 2022г.</t>
  </si>
  <si>
    <t xml:space="preserve">Количество обращений за апрель 2022г. </t>
  </si>
  <si>
    <t>Назначение мер социальной поддержки, установленных законодательством Российской Федерации граждан, подвергшимся воздействию радиации вследствии техногенных катастроф, и членам их семей</t>
  </si>
  <si>
    <t>Назначение мер моциальной поддержки, установленных законодательством Российской Федерации, гражданам из числа военнослужащих и членов их семей</t>
  </si>
  <si>
    <t>Предоставление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в размере 50 процентов от уплаченной ими страховой премии по договору обязательного страхования гражданской ответственности владельцев транспортных средст</t>
  </si>
  <si>
    <t>Назначение государственного пособия гражданам, имеющим детей.</t>
  </si>
  <si>
    <t>Информирование граждан о сведениях, одержащихся о них в федеральной государственной информационной системе "Единая государственная информационная система социального обеспечения"</t>
  </si>
  <si>
    <t>Предоставление ежемесячной денежной выплаты на ребенка в возрасте от 8 до 17 лет</t>
  </si>
  <si>
    <t>Региональный государственный строительный надзор на территории Московской области (в части регистрации и выдачи общего и (или) специального журнала учета выполнения работ при строительстве, реконструкции объектов капитального строительства при направлении заявителем извещения о начале строительства, реконструкции посредством РПГУ)</t>
  </si>
  <si>
    <t>Региональный государственный контроль (надзор) за соблюдением собственниками (пользователями) нежилых зданий, строений и сооружений повышенного уровня ответственности норм по технической эксплуатации и утвержденного положения по технической эксплуатации на территории Московской области</t>
  </si>
  <si>
    <t>Региональный государственный контроль (надзор) в области долевого строительства многоквартирных домов и (или) иных объектов недвижимости на территории Московской области</t>
  </si>
  <si>
    <t>Региональный государственный контроль (надзор) за деятельностью жилищно-строительного кооператива, связанной с привлечением средств членов кооператива для строительства многоквартирного дома, на территории Московской области</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</si>
  <si>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и хозяйтсвенно-бытового водоснабжения или технического водоснабжения и объем добычи которых составляет не более 500 куб.метров в сутки</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</si>
  <si>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их разведки и добычи, для добычи  подземных вод, используемых для целей питьевого и хозяйственно-бытового водоснабжения садоводческих некоммерческих товариществ и (или)  огороднических некоммерческих товариществ</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</si>
  <si>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капитального строительства, используемых для утилизации твердых коммунальных отходов в качестве возобновляемого источника энергии (вторичных энергетических ресурсов), проектной документации объектов капитального строительства, относящихся в соответствии с законодательством Российской Федерации в области обращения с отходами производства и потребления к объектам обезвреживания и (или) объектам размещения отходов, а также проектоврекультивации земель, которые использовались для размещения отходов производства и потребления, в том числе которые не предназначались для размещения отходов производства и потребления; проектов технической документации на новые технику, технологию, использование которых может оказать воздействие на окружающую среду, применяемые для дегазации, очистки фильтрата исключительно на конкретных объектах</t>
  </si>
  <si>
    <t xml:space="preserve">Выдача разрешений на выброс вредных (загрязняющих) веществ в атмосферный воздух (за исключением радиоактивных веществ)  </t>
  </si>
  <si>
    <t>Предоставление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</si>
  <si>
    <t>Государственная регистрация самоходных  машин и других видов техники</t>
  </si>
  <si>
    <t>Государственная функция по осуществлению регионального государственного геологического контроля (надзора) на территории Московской области</t>
  </si>
  <si>
    <t>Региональный государственный надзор в области технического состояния и эксплуатации самоходных машин и других видов техники, аттракционов на территории Московской области</t>
  </si>
  <si>
    <t>Региональный государственный контроль (надзор) в области охраны и использования особо охраняемых природных территорий на территории Московской области</t>
  </si>
  <si>
    <t>Государственная функция по осуществлению регионального государственного экологического контроля (надзора) на территории Московской области</t>
  </si>
  <si>
    <t>май</t>
  </si>
  <si>
    <t>Количество обращений за май 2022г.</t>
  </si>
  <si>
    <t>Всего консультаци по подаче на сайте ведомства по услугам федеральных органов власти и внебюджетных фондов России</t>
  </si>
  <si>
    <t>Всего консультаций ЕПГУ по услугам федеральных органов власти и внебюджетных фондов России</t>
  </si>
  <si>
    <t>Консультация ЕПГУ</t>
  </si>
  <si>
    <t>Консультация по подаче на сайте ведомства</t>
  </si>
  <si>
    <t>Всего консультаци по подаче на сайте ведомства по услугам Росреестра</t>
  </si>
  <si>
    <t>Всего консультаций ЕПГУ по услугам Росреестра</t>
  </si>
  <si>
    <t>Всего консультаций ЕПГУ по МВД РФ</t>
  </si>
  <si>
    <t>Всего консультаци по подаче на сайте ведомства по услугам ФНС</t>
  </si>
  <si>
    <t>Всего консультаций ЕПГУ по услугам ФНС</t>
  </si>
  <si>
    <t>Всего консультаци по подаче на сайте ведомства по услугам ФССП</t>
  </si>
  <si>
    <t>Всего консультаций ЕПГУ по услугам ФССП</t>
  </si>
  <si>
    <t>Всего консультаци по подаче на сайте ведомства по услугам ПФ РФ</t>
  </si>
  <si>
    <t>Всего консультаций ЕПГУ по услугам  ПФ РФ</t>
  </si>
  <si>
    <t>Всего консультаций ЕПГУ по услугам  ФСС РФ</t>
  </si>
  <si>
    <t>Всего консультаций ЕПГУ по услугам  Росимущества</t>
  </si>
  <si>
    <t>Всего консультаций ЕПГУ по услугам  Роспотребнадзора</t>
  </si>
  <si>
    <t>Всего консультаций ЕПГУ по услугам  УГАДН по Мо</t>
  </si>
  <si>
    <t>Всего консультаций ЕПГУ по услугам  ГУ МЧС России по Мо</t>
  </si>
  <si>
    <t>Всего консультаций ЕПГУ по услугам  ЦУ Госморречнадзора</t>
  </si>
  <si>
    <t>Всего консультаций ЕПГУ по услугам  МУ №1 ФМБА</t>
  </si>
  <si>
    <t>Всего консультаций ЕПГУ по услугам  МУ №21 ФМБА</t>
  </si>
  <si>
    <t>Всего консультаций ЕПГУ по услугам  МУ №170 ФМБА</t>
  </si>
  <si>
    <t>Всего консультаций ЕПГУ по услугам  МУ №174 ФМБА</t>
  </si>
  <si>
    <t>Всего консультаций ЕПГУ по услугам Росздравнадзора</t>
  </si>
  <si>
    <t xml:space="preserve">Количество обращений за май  2022г. </t>
  </si>
  <si>
    <t>за май 2022г.</t>
  </si>
  <si>
    <t>Всего консультаций ЕПГУ по услугам АО «Федеральная корпорация по развитию малого и среднего предпринимательства»</t>
  </si>
  <si>
    <t xml:space="preserve">Количество обращений за май 2022г. </t>
  </si>
  <si>
    <t>июнь</t>
  </si>
  <si>
    <t>Количество обращений за июнь 2022г.</t>
  </si>
  <si>
    <t xml:space="preserve">Количество обращений за июнь  2022г. </t>
  </si>
  <si>
    <t>за июнь 2022г.</t>
  </si>
  <si>
    <t xml:space="preserve">Количество обращений за июнь 2022г. </t>
  </si>
  <si>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sz val="12"/>
        <color rgb="FFC00000"/>
        <rFont val="Calibri"/>
        <family val="2"/>
        <charset val="204"/>
        <scheme val="minor"/>
      </rPr>
      <t>с 01.01.2022 по 30.09.2022</t>
    </r>
  </si>
  <si>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sz val="12"/>
        <color rgb="FFC00000"/>
        <rFont val="Calibri"/>
        <family val="2"/>
        <charset val="204"/>
        <scheme val="minor"/>
      </rPr>
      <t xml:space="preserve"> с 01.01.2022 по 30.09.2022</t>
    </r>
  </si>
  <si>
    <r>
      <t>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t>
    </r>
    <r>
      <rPr>
        <b/>
        <sz val="12"/>
        <color rgb="FFC00000"/>
        <rFont val="Calibri"/>
        <family val="2"/>
        <charset val="204"/>
        <scheme val="minor"/>
      </rPr>
      <t xml:space="preserve">  с 01.01.2022 по 30.09.2022</t>
    </r>
  </si>
  <si>
    <t>Количество обращений за июль 2022г.</t>
  </si>
  <si>
    <t>июль</t>
  </si>
  <si>
    <t xml:space="preserve">Количество обращений за июль  2022г. </t>
  </si>
  <si>
    <t>Присвоение льготного статуса многодетной семье (СТАРОЕ-Выдача удостоверения многодетной семьи)</t>
  </si>
  <si>
    <t>Организация профессионального  обучения  и дополнительного профессионального  образования  безработных граждан, включая обучение в другой местности</t>
  </si>
  <si>
    <t>Выплата инвалидам (в том числе детям- инвалидам), имеющим место жительства в Московской области и имеющим транспортные средства в соответствии с медицинскими показаниями, или их законым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</si>
  <si>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Заключение соглашения о финансовом обеспечении (возмещении) затрат, связанных с оказанием государственных (муниципальных) в соответствии с социальным сертификатом и включение в реестр исполнителей государственных (муниципальных) услуг в социальной сфере (ФУНКЦИЯ)</t>
  </si>
  <si>
    <t>Региональный государственный контроль (надзор) в сфере социального обслуживания на территории Московской области (ФУНКЦИЯ)</t>
  </si>
  <si>
    <t>Региональный государственный контроль (надзор)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на территории Московской области (ФУНКЦИЯ)</t>
  </si>
  <si>
    <t>Региональный государственный контроль (надзор) за приемом на работу инвалидов в пределах установленной квоты на территории Московской области (ФУНКЦИЯ)</t>
  </si>
  <si>
    <t>Региональный государственный контроль (надзор) за приемом на работу граждан в пределах установленной квоты, испытывающих трудности в поиске работы, на территории Московской области (ФУНКЦИЯ)</t>
  </si>
  <si>
    <t>Содействие началу осуществления предпринимательской деятельности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государственной регистрации в качестве индивидуального предпринимателя, государственной регистрации создаваемого юридического лица, государственной регистрации крестьянского (фермерского) хозяйства, постановке на учет физического лица в качестве налогоплательщика налога на профессиональный доход (СТАРОЕ-Содействие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</si>
  <si>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r>
      <t xml:space="preserve">Региональный государственный контроль (надзор) в области обращения с животными на территории Московской области </t>
    </r>
    <r>
      <rPr>
        <b/>
        <sz val="10"/>
        <rFont val="Calibri"/>
        <family val="2"/>
        <charset val="204"/>
        <scheme val="minor"/>
      </rPr>
      <t>(ФУНКЦИЯ)</t>
    </r>
  </si>
  <si>
    <r>
      <t>Региональный государственный контроль за соблюдением требований, установленных Федеральным законом от 30 декабря 2006 года № 271-ФЗ 
«О розничных рынках и о внесении изменений в Трудовой кодекс Российской Федерации», на территории Московской области (</t>
    </r>
    <r>
      <rPr>
        <b/>
        <sz val="10"/>
        <rFont val="Calibri"/>
        <family val="2"/>
        <charset val="204"/>
        <scheme val="minor"/>
      </rPr>
      <t>ФУНКЦИЯ)</t>
    </r>
    <r>
      <rPr>
        <sz val="10"/>
        <rFont val="Calibri"/>
        <family val="2"/>
        <charset val="204"/>
        <scheme val="minor"/>
      </rPr>
      <t xml:space="preserve">
</t>
    </r>
  </si>
  <si>
    <r>
      <t xml:space="preserve">Региональный государственный контроль (надзор) в области розничной продажи алкогольной и спиртосодержащей продукции на территории Московской области </t>
    </r>
    <r>
      <rPr>
        <b/>
        <sz val="10"/>
        <rFont val="Calibri"/>
        <family val="2"/>
        <charset val="204"/>
        <scheme val="minor"/>
      </rPr>
      <t>(ФУНКЦИЯ)</t>
    </r>
  </si>
  <si>
    <t>Министерство культуры и туризма Московской области</t>
  </si>
  <si>
    <r>
      <t xml:space="preserve">Региональнальный государственный контроль (надзор) за состоянием Музейного фонда Российской Федерации на территории Московской области </t>
    </r>
    <r>
      <rPr>
        <b/>
        <sz val="10"/>
        <rFont val="Calibri"/>
        <family val="2"/>
        <charset val="204"/>
        <scheme val="minor"/>
      </rPr>
      <t>(ФУНКЦИЯ)</t>
    </r>
  </si>
  <si>
    <r>
      <t>Региональный государственный контроль (надзор) за применением цен на лекарственный препараты, включенные в перечень жизненно необходимых иважнейших лекарственных препаратов на территории Московской области (</t>
    </r>
    <r>
      <rPr>
        <b/>
        <sz val="10"/>
        <rFont val="Calibri"/>
        <family val="2"/>
        <charset val="204"/>
        <scheme val="minor"/>
      </rPr>
      <t>ФУНКЦИЯ)</t>
    </r>
  </si>
  <si>
    <r>
      <t xml:space="preserve">Федеральный государственный лесной контроль (надзор) в части подачи документов, представляемых контролируемыми лицами в электронном виде в рамках федерального государственного лесного контроля (надзора). </t>
    </r>
    <r>
      <rPr>
        <b/>
        <sz val="10"/>
        <color theme="1"/>
        <rFont val="Calibri"/>
        <family val="2"/>
        <charset val="204"/>
        <scheme val="minor"/>
      </rPr>
      <t>ФУНКЦИЯ</t>
    </r>
    <r>
      <rPr>
        <sz val="10"/>
        <color theme="1"/>
        <rFont val="Calibri"/>
        <family val="2"/>
        <charset val="204"/>
        <scheme val="minor"/>
      </rPr>
      <t xml:space="preserve">
</t>
    </r>
  </si>
  <si>
    <t>Региональный государственный контроль (надзор) в области охраны объектов культурного наследия на территории Московской области (ФУНКЦИЯ)</t>
  </si>
  <si>
    <t xml:space="preserve">Главное управление содержания территорий Московской областии </t>
  </si>
  <si>
    <r>
      <t xml:space="preserve">Региональный государственный надзор в области защиты населения и территорий от чрезвычайных ситуаций природного и техногенного характера на территории Московской области </t>
    </r>
    <r>
      <rPr>
        <b/>
        <sz val="10"/>
        <rFont val="Calibri"/>
        <family val="2"/>
        <charset val="204"/>
        <scheme val="minor"/>
      </rPr>
      <t>ФУНКЦИЯ</t>
    </r>
  </si>
  <si>
    <r>
      <t xml:space="preserve">Региональный государственный экологический контроль (надзор) на территории Московской области </t>
    </r>
    <r>
      <rPr>
        <b/>
        <sz val="10"/>
        <rFont val="Calibri"/>
        <family val="2"/>
        <charset val="204"/>
        <scheme val="minor"/>
      </rPr>
      <t>ФУНКЦИЯ</t>
    </r>
  </si>
  <si>
    <t>Всего выдано по услуге ГУСТ</t>
  </si>
  <si>
    <t>Всего консультаций РПГУ по ГУСТ</t>
  </si>
  <si>
    <t>Главное архивное управление Московской области</t>
  </si>
  <si>
    <r>
      <t xml:space="preserve">Региональный государственный контроль (надзор) за соблюдением законодательства об архивном деле на территории Московской области </t>
    </r>
    <r>
      <rPr>
        <b/>
        <sz val="10"/>
        <rFont val="Calibri"/>
        <family val="2"/>
        <charset val="204"/>
        <scheme val="minor"/>
      </rPr>
      <t>(ФУНКЦИЯ)</t>
    </r>
  </si>
  <si>
    <t>Всего выдано по услуге Главного архивного управления</t>
  </si>
  <si>
    <t>Всего консультаций РПГУ по Главному архивному управлению</t>
  </si>
  <si>
    <t>Выдача заключения о наличии объектов культурного наследия на земельных  участках, подлежащем хозяйственному освоению, и о соответствии его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</si>
  <si>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t xml:space="preserve">Согласование проектной документации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t>
  </si>
  <si>
    <t xml:space="preserve">Выдача заключения по результатам рассмотрения акта государственной историко-культурной экспертизы земельного участка, подлежащего хозяйственному освоению </t>
  </si>
  <si>
    <t xml:space="preserve">Установление платы за подключение (технологическое присоединение), тарифов на подключение (технологическое присоединение) к системам теплоснабжения и централизованным системам горячего водоснабжения Московской области </t>
  </si>
  <si>
    <t xml:space="preserve">Установление платы за подключение (технологическое присоединение), тарифов на подключение (технологическое присоединение) к централизованным системам холодного водоснабжения и водоотведения Московской области </t>
  </si>
  <si>
    <t xml:space="preserve">Установление стандартизированных тарифных ставок, ставок за единицу максимальной мощности и платы по индивидуальному проекту за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к электрическим сетям территориальных сетевых организаций </t>
  </si>
  <si>
    <t>за июль 2022г.</t>
  </si>
  <si>
    <t>август</t>
  </si>
  <si>
    <t>Количество обращений за август 2022г.</t>
  </si>
  <si>
    <t xml:space="preserve">Количество обращений за август  2022г. </t>
  </si>
  <si>
    <t>за август 2022г.</t>
  </si>
  <si>
    <t xml:space="preserve">Количество обращений за июль 2022г. </t>
  </si>
  <si>
    <t xml:space="preserve">Количество обращений за август 2022г. </t>
  </si>
  <si>
    <t>Региональный государственный жилищный контроль (надзора) на территории Московской области</t>
  </si>
  <si>
    <t>Центр избирательной комиссии</t>
  </si>
  <si>
    <t>Прием и обработка заявлений о включении изберателя в список избирателей по месту нахождения и направление соответствующей информации в территориальные комиссии</t>
  </si>
  <si>
    <t>Всего принято обращений ЦИК</t>
  </si>
  <si>
    <t>Всего консультаций ЦИК</t>
  </si>
  <si>
    <t>Количество обращений за сентябрь 2022г.</t>
  </si>
  <si>
    <t>сентябрь</t>
  </si>
  <si>
    <t>за сентябрь 2022г.</t>
  </si>
  <si>
    <t>Количество обращений за сентябрь  2022г.</t>
  </si>
  <si>
    <t xml:space="preserve">Количество обращений за сентябрь 2022г.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</si>
</sst>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41" x14ac:knownFonts="1">
    <font>
      <sz val="11"/>
      <color theme="1"/>
      <name val="Calibri"/>
      <family val="2"/>
      <charset val="204"/>
      <scheme val="minor"/>
    </font>
    <font>
      <sz val="10"/>
      <name val="Arial"/>
      <family val="2"/>
      <charset val="204"/>
    </font>
    <font>
      <sz val="14"/>
      <color theme="1"/>
      <name val="Calibri"/>
      <family val="2"/>
      <charset val="204"/>
      <scheme val="minor"/>
    </font>
    <font>
      <sz val="12"/>
      <color theme="1"/>
      <name val="Calibri"/>
      <family val="2"/>
      <charset val="204"/>
      <scheme val="minor"/>
    </font>
    <font>
      <sz val="14"/>
      <name val="Calibri"/>
      <family val="2"/>
      <charset val="204"/>
      <scheme val="minor"/>
    </font>
    <font>
      <sz val="11"/>
      <name val="Calibri"/>
      <family val="2"/>
      <charset val="204"/>
      <scheme val="minor"/>
    </font>
    <font>
      <sz val="16"/>
      <color theme="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20"/>
      <color theme="1"/>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rgb="FFC00000"/>
      <name val="Calibri"/>
      <family val="2"/>
      <charset val="204"/>
      <scheme val="minor"/>
    </font>
    <font>
      <sz val="16"/>
      <name val="Calibri"/>
      <family val="2"/>
      <charset val="204"/>
      <scheme val="minor"/>
    </font>
    <font>
      <sz val="9"/>
      <color theme="0"/>
      <name val="Calibri"/>
      <family val="2"/>
      <charset val="204"/>
      <scheme val="minor"/>
    </font>
    <font>
      <sz val="9"/>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i/>
      <sz val="11"/>
      <name val="Calibri"/>
      <family val="2"/>
      <charset val="204"/>
      <scheme val="minor"/>
    </font>
    <font>
      <sz val="8"/>
      <name val="Calibri"/>
      <family val="2"/>
      <charset val="204"/>
      <scheme val="minor"/>
    </font>
    <font>
      <b/>
      <i/>
      <sz val="10"/>
      <name val="Calibri"/>
      <family val="2"/>
      <charset val="204"/>
      <scheme val="minor"/>
    </font>
    <font>
      <b/>
      <sz val="10"/>
      <color rgb="FF31869B"/>
      <name val="Calibri"/>
      <family val="2"/>
      <charset val="204"/>
      <scheme val="minor"/>
    </font>
    <font>
      <b/>
      <sz val="12"/>
      <color rgb="FFC00000"/>
      <name val="Calibri"/>
      <family val="2"/>
      <charset val="204"/>
      <scheme val="minor"/>
    </font>
    <font>
      <sz val="10"/>
      <color rgb="FF31869B"/>
      <name val="Calibri"/>
      <family val="2"/>
      <charset val="204"/>
      <scheme val="minor"/>
    </font>
    <font>
      <sz val="10"/>
      <color theme="9" tint="-0.499984740745262"/>
      <name val="Calibri"/>
      <family val="2"/>
      <charset val="204"/>
      <scheme val="minor"/>
    </font>
    <font>
      <sz val="14"/>
      <color theme="0"/>
      <name val="Calibri"/>
      <family val="2"/>
      <charset val="204"/>
      <scheme val="minor"/>
    </font>
    <font>
      <sz val="16"/>
      <color theme="1"/>
      <name val="Times New Roman"/>
      <family val="1"/>
      <charset val="204"/>
    </font>
    <font>
      <sz val="16"/>
      <name val="Times New Roman"/>
      <family val="1"/>
      <charset val="204"/>
    </font>
  </fonts>
  <fills count="1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6B8B7"/>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49998474074526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0" fontId="7" fillId="4" borderId="0" applyNumberFormat="0" applyBorder="0" applyAlignment="0" applyProtection="0"/>
    <xf numFmtId="0" fontId="8" fillId="0" borderId="0"/>
    <xf numFmtId="0" fontId="1" fillId="0" borderId="0"/>
    <xf numFmtId="0" fontId="28" fillId="0" borderId="0"/>
  </cellStyleXfs>
  <cellXfs count="1193">
    <xf numFmtId="0" fontId="0" fillId="0" borderId="0" xfId="0"/>
    <xf numFmtId="0" fontId="5" fillId="0" borderId="0" xfId="0" applyFont="1" applyFill="1" applyBorder="1" applyProtection="1">
      <protection hidden="1"/>
    </xf>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3" fillId="0" borderId="0" xfId="0" applyFont="1" applyProtection="1">
      <protection hidden="1"/>
    </xf>
    <xf numFmtId="0" fontId="3" fillId="0" borderId="0" xfId="0" applyFont="1" applyAlignment="1" applyProtection="1">
      <alignment horizontal="center" vertical="center"/>
      <protection hidden="1"/>
    </xf>
    <xf numFmtId="0" fontId="6" fillId="0" borderId="27" xfId="0" applyFont="1" applyBorder="1" applyAlignment="1" applyProtection="1">
      <alignment vertical="top" wrapText="1"/>
      <protection hidden="1"/>
    </xf>
    <xf numFmtId="0" fontId="6" fillId="0" borderId="0" xfId="0" applyFont="1" applyBorder="1" applyAlignment="1" applyProtection="1">
      <alignment vertical="top" wrapText="1"/>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13" fillId="0" borderId="0" xfId="0" applyFont="1" applyAlignment="1" applyProtection="1">
      <alignment vertical="center"/>
      <protection hidden="1"/>
    </xf>
    <xf numFmtId="0" fontId="0" fillId="0" borderId="0" xfId="0" applyFont="1"/>
    <xf numFmtId="0" fontId="0" fillId="0" borderId="0" xfId="0" applyFont="1" applyBorder="1" applyProtection="1">
      <protection hidden="1"/>
    </xf>
    <xf numFmtId="0" fontId="16" fillId="0" borderId="0" xfId="0" applyFont="1" applyAlignment="1" applyProtection="1">
      <alignment vertical="center"/>
      <protection hidden="1"/>
    </xf>
    <xf numFmtId="0" fontId="17" fillId="0" borderId="0" xfId="0" applyFont="1" applyProtection="1">
      <protection hidden="1"/>
    </xf>
    <xf numFmtId="0" fontId="15" fillId="0" borderId="0" xfId="0" applyFont="1" applyAlignment="1" applyProtection="1">
      <alignment horizontal="left" vertical="top"/>
      <protection hidden="1"/>
    </xf>
    <xf numFmtId="0" fontId="22" fillId="0" borderId="16" xfId="0" applyFont="1" applyBorder="1" applyAlignment="1" applyProtection="1">
      <alignment horizontal="left" vertical="top"/>
      <protection hidden="1"/>
    </xf>
    <xf numFmtId="0" fontId="22" fillId="7" borderId="1" xfId="0" applyFont="1" applyFill="1" applyBorder="1" applyAlignment="1" applyProtection="1">
      <alignment horizontal="center" vertical="center"/>
      <protection hidden="1"/>
    </xf>
    <xf numFmtId="0" fontId="22" fillId="0" borderId="0" xfId="0" applyFont="1" applyFill="1" applyBorder="1" applyAlignment="1" applyProtection="1">
      <alignment horizontal="left" vertical="top"/>
      <protection hidden="1"/>
    </xf>
    <xf numFmtId="0" fontId="4"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22" fillId="0" borderId="0" xfId="0" applyFont="1" applyFill="1" applyAlignment="1" applyProtection="1">
      <alignment wrapText="1"/>
      <protection hidden="1"/>
    </xf>
    <xf numFmtId="0" fontId="22" fillId="0" borderId="0" xfId="0" applyFont="1" applyAlignment="1" applyProtection="1">
      <alignment wrapText="1"/>
      <protection hidden="1"/>
    </xf>
    <xf numFmtId="0" fontId="11" fillId="0" borderId="0" xfId="0" applyFont="1" applyAlignment="1" applyProtection="1">
      <alignment wrapText="1"/>
      <protection hidden="1"/>
    </xf>
    <xf numFmtId="0" fontId="18" fillId="3" borderId="1" xfId="0" applyFont="1" applyFill="1" applyBorder="1" applyAlignment="1" applyProtection="1">
      <alignment horizontal="center" vertical="center"/>
      <protection hidden="1"/>
    </xf>
    <xf numFmtId="0" fontId="18" fillId="3" borderId="1" xfId="0" applyFont="1" applyFill="1" applyBorder="1" applyAlignment="1" applyProtection="1">
      <alignment horizontal="center" vertical="center" wrapText="1"/>
      <protection hidden="1"/>
    </xf>
    <xf numFmtId="0" fontId="12" fillId="0" borderId="0" xfId="0" applyFont="1" applyProtection="1">
      <protection hidden="1"/>
    </xf>
    <xf numFmtId="0" fontId="23" fillId="0" borderId="0" xfId="1" applyFont="1" applyFill="1" applyAlignment="1" applyProtection="1">
      <alignment wrapText="1"/>
      <protection hidden="1"/>
    </xf>
    <xf numFmtId="0" fontId="11" fillId="0" borderId="0" xfId="1" applyFont="1" applyFill="1" applyAlignment="1" applyProtection="1">
      <alignment wrapText="1"/>
      <protection hidden="1"/>
    </xf>
    <xf numFmtId="0" fontId="24" fillId="0" borderId="0" xfId="0" applyFont="1" applyProtection="1">
      <protection hidden="1"/>
    </xf>
    <xf numFmtId="0" fontId="25" fillId="0" borderId="0" xfId="0" applyFont="1" applyAlignment="1" applyProtection="1">
      <alignment horizontal="left" vertical="top"/>
      <protection hidden="1"/>
    </xf>
    <xf numFmtId="0" fontId="23" fillId="0" borderId="0" xfId="0" applyFont="1" applyAlignment="1" applyProtection="1">
      <alignment wrapText="1"/>
      <protection hidden="1"/>
    </xf>
    <xf numFmtId="0" fontId="18" fillId="3" borderId="11" xfId="0" applyFont="1" applyFill="1" applyBorder="1" applyAlignment="1" applyProtection="1">
      <alignment horizontal="center" vertical="center" wrapText="1"/>
      <protection hidden="1"/>
    </xf>
    <xf numFmtId="0" fontId="22" fillId="0" borderId="0" xfId="0" applyFont="1" applyFill="1" applyBorder="1" applyAlignment="1" applyProtection="1">
      <alignment wrapText="1"/>
      <protection hidden="1"/>
    </xf>
    <xf numFmtId="0" fontId="22" fillId="9" borderId="2" xfId="0" applyFont="1" applyFill="1" applyBorder="1" applyAlignment="1" applyProtection="1">
      <alignment horizontal="center" vertical="center"/>
      <protection hidden="1"/>
    </xf>
    <xf numFmtId="0" fontId="19" fillId="7" borderId="11" xfId="0" applyFont="1" applyFill="1" applyBorder="1" applyAlignment="1" applyProtection="1">
      <alignment horizontal="center" vertical="center"/>
      <protection hidden="1"/>
    </xf>
    <xf numFmtId="164" fontId="5" fillId="3" borderId="1" xfId="0" applyNumberFormat="1" applyFont="1" applyFill="1" applyBorder="1" applyAlignment="1" applyProtection="1">
      <alignment horizontal="center" vertical="center"/>
      <protection locked="0" hidden="1"/>
    </xf>
    <xf numFmtId="164" fontId="5" fillId="3" borderId="11" xfId="0" applyNumberFormat="1" applyFont="1" applyFill="1" applyBorder="1" applyAlignment="1" applyProtection="1">
      <alignment horizontal="center" vertical="center"/>
      <protection locked="0" hidden="1"/>
    </xf>
    <xf numFmtId="164" fontId="5" fillId="0" borderId="10" xfId="0" applyNumberFormat="1" applyFont="1" applyFill="1" applyBorder="1" applyAlignment="1" applyProtection="1">
      <alignment horizontal="center" vertical="center"/>
      <protection locked="0" hidden="1"/>
    </xf>
    <xf numFmtId="0" fontId="27" fillId="3" borderId="1" xfId="0" applyFont="1" applyFill="1" applyBorder="1" applyAlignment="1" applyProtection="1">
      <alignment horizontal="center" vertical="center" wrapText="1"/>
      <protection hidden="1"/>
    </xf>
    <xf numFmtId="0" fontId="27" fillId="8"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5" fillId="0" borderId="2" xfId="0" applyNumberFormat="1" applyFont="1" applyFill="1" applyBorder="1" applyAlignment="1" applyProtection="1">
      <alignment horizontal="center" vertical="center"/>
      <protection locked="0" hidden="1"/>
    </xf>
    <xf numFmtId="0" fontId="18" fillId="3" borderId="2" xfId="0" applyFont="1" applyFill="1" applyBorder="1" applyAlignment="1" applyProtection="1">
      <alignment horizontal="center" vertical="center" wrapText="1"/>
      <protection hidden="1"/>
    </xf>
    <xf numFmtId="0" fontId="18" fillId="3" borderId="2" xfId="0" applyFont="1" applyFill="1" applyBorder="1" applyAlignment="1" applyProtection="1">
      <alignment horizontal="center" vertical="center"/>
      <protection hidden="1"/>
    </xf>
    <xf numFmtId="0" fontId="19" fillId="3" borderId="2" xfId="0" applyFont="1" applyFill="1" applyBorder="1" applyAlignment="1" applyProtection="1">
      <alignment horizontal="center" vertical="center"/>
      <protection hidden="1"/>
    </xf>
    <xf numFmtId="0" fontId="23" fillId="4" borderId="11" xfId="1" applyFont="1" applyBorder="1" applyAlignment="1" applyProtection="1">
      <alignment horizontal="center" vertical="center" wrapText="1"/>
      <protection hidden="1"/>
    </xf>
    <xf numFmtId="3" fontId="25" fillId="0" borderId="2" xfId="0" applyNumberFormat="1" applyFont="1" applyBorder="1" applyAlignment="1" applyProtection="1">
      <alignment horizontal="left" vertical="center" wrapText="1"/>
    </xf>
    <xf numFmtId="3" fontId="25" fillId="0" borderId="1" xfId="0" applyNumberFormat="1" applyFont="1" applyBorder="1" applyAlignment="1" applyProtection="1">
      <alignment horizontal="left" vertical="center" wrapText="1"/>
    </xf>
    <xf numFmtId="3" fontId="25" fillId="0" borderId="11" xfId="0" applyNumberFormat="1" applyFont="1" applyBorder="1" applyAlignment="1" applyProtection="1">
      <alignment horizontal="left" vertical="center" wrapText="1"/>
    </xf>
    <xf numFmtId="0" fontId="25" fillId="2" borderId="23" xfId="0" applyFont="1" applyFill="1" applyBorder="1" applyAlignment="1" applyProtection="1">
      <alignment horizontal="left" vertical="center" wrapText="1"/>
    </xf>
    <xf numFmtId="0" fontId="25" fillId="2" borderId="12" xfId="0" applyFont="1" applyFill="1" applyBorder="1" applyAlignment="1" applyProtection="1">
      <alignment horizontal="left" vertical="center" wrapText="1"/>
    </xf>
    <xf numFmtId="0" fontId="25" fillId="2" borderId="13" xfId="0" applyFont="1" applyFill="1" applyBorder="1" applyAlignment="1" applyProtection="1">
      <alignment horizontal="left" vertical="center" wrapText="1"/>
    </xf>
    <xf numFmtId="0" fontId="25" fillId="2"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left" vertical="top" wrapText="1"/>
    </xf>
    <xf numFmtId="0" fontId="22" fillId="7" borderId="2" xfId="0" applyFont="1" applyFill="1" applyBorder="1" applyAlignment="1" applyProtection="1">
      <alignment horizontal="center" vertical="center"/>
      <protection hidden="1"/>
    </xf>
    <xf numFmtId="0" fontId="22" fillId="0" borderId="1" xfId="0" applyFont="1" applyBorder="1" applyAlignment="1" applyProtection="1">
      <alignment horizontal="left" vertical="top"/>
      <protection hidden="1"/>
    </xf>
    <xf numFmtId="0" fontId="22" fillId="0" borderId="0" xfId="0" applyFont="1" applyBorder="1" applyAlignment="1" applyProtection="1">
      <alignment horizontal="left" vertical="top"/>
      <protection hidden="1"/>
    </xf>
    <xf numFmtId="0" fontId="19" fillId="7" borderId="1" xfId="0" applyFont="1" applyFill="1" applyBorder="1" applyAlignment="1" applyProtection="1">
      <alignment horizontal="center" vertical="center"/>
      <protection hidden="1"/>
    </xf>
    <xf numFmtId="0" fontId="19" fillId="7" borderId="2" xfId="0" applyFont="1" applyFill="1" applyBorder="1" applyAlignment="1" applyProtection="1">
      <alignment horizontal="center" vertical="center"/>
      <protection hidden="1"/>
    </xf>
    <xf numFmtId="0" fontId="22" fillId="0" borderId="0" xfId="0" applyFont="1" applyAlignment="1" applyProtection="1">
      <alignment horizontal="left" vertical="top"/>
      <protection hidden="1"/>
    </xf>
    <xf numFmtId="0" fontId="22" fillId="0" borderId="0" xfId="0" applyFont="1" applyAlignment="1" applyProtection="1">
      <alignment horizontal="left" vertical="top"/>
      <protection hidden="1"/>
    </xf>
    <xf numFmtId="0" fontId="22" fillId="0" borderId="0" xfId="0" applyFont="1" applyAlignment="1" applyProtection="1">
      <alignment horizontal="left" vertical="top"/>
      <protection hidden="1"/>
    </xf>
    <xf numFmtId="0" fontId="22" fillId="0" borderId="0" xfId="0" applyFont="1" applyAlignment="1" applyProtection="1">
      <alignment horizontal="left" vertical="top"/>
      <protection hidden="1"/>
    </xf>
    <xf numFmtId="0" fontId="5" fillId="2" borderId="1" xfId="0" applyFont="1" applyFill="1" applyBorder="1" applyAlignment="1">
      <alignment wrapText="1" shrinkToFit="1"/>
    </xf>
    <xf numFmtId="0" fontId="0" fillId="0" borderId="1" xfId="0" applyBorder="1" applyAlignment="1">
      <alignment horizontal="left" vertical="center"/>
    </xf>
    <xf numFmtId="0" fontId="22" fillId="0" borderId="0" xfId="0" applyFont="1" applyAlignment="1" applyProtection="1">
      <alignment horizontal="left" vertical="top"/>
      <protection hidden="1"/>
    </xf>
    <xf numFmtId="0" fontId="5" fillId="0" borderId="2"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3" fontId="25" fillId="0" borderId="1" xfId="0" applyNumberFormat="1" applyFont="1" applyBorder="1" applyAlignment="1" applyProtection="1">
      <alignment horizontal="left" vertical="center" wrapText="1"/>
      <protection hidden="1"/>
    </xf>
    <xf numFmtId="0" fontId="5" fillId="0" borderId="1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3" fontId="25" fillId="2" borderId="1" xfId="0" applyNumberFormat="1" applyFont="1" applyFill="1" applyBorder="1" applyAlignment="1" applyProtection="1">
      <alignment horizontal="left" vertical="center" wrapText="1"/>
      <protection hidden="1"/>
    </xf>
    <xf numFmtId="0" fontId="5"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hidden="1"/>
    </xf>
    <xf numFmtId="0" fontId="19" fillId="7" borderId="21" xfId="0" applyFont="1" applyFill="1" applyBorder="1" applyAlignment="1" applyProtection="1">
      <alignment horizontal="center" vertical="center"/>
      <protection hidden="1"/>
    </xf>
    <xf numFmtId="0" fontId="5" fillId="10" borderId="2"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locked="0"/>
    </xf>
    <xf numFmtId="0" fontId="22" fillId="0" borderId="0" xfId="0" applyFont="1" applyFill="1" applyAlignment="1" applyProtection="1">
      <alignment horizontal="left" vertical="top"/>
      <protection hidden="1"/>
    </xf>
    <xf numFmtId="0" fontId="5" fillId="0" borderId="21" xfId="0" applyFont="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hidden="1"/>
    </xf>
    <xf numFmtId="0" fontId="19" fillId="3" borderId="2" xfId="0" applyNumberFormat="1" applyFont="1" applyFill="1" applyBorder="1" applyAlignment="1" applyProtection="1">
      <alignment horizontal="center" vertical="center" wrapText="1"/>
      <protection hidden="1"/>
    </xf>
    <xf numFmtId="0" fontId="19" fillId="7" borderId="2" xfId="0" applyNumberFormat="1" applyFont="1" applyFill="1" applyBorder="1" applyAlignment="1" applyProtection="1">
      <alignment horizontal="center" vertical="center" wrapText="1"/>
      <protection hidden="1"/>
    </xf>
    <xf numFmtId="0" fontId="5" fillId="0" borderId="2" xfId="0" applyNumberFormat="1" applyFont="1" applyFill="1" applyBorder="1" applyAlignment="1" applyProtection="1">
      <alignment horizontal="center" vertical="center" wrapText="1"/>
      <protection locked="0" hidden="1"/>
    </xf>
    <xf numFmtId="0" fontId="5" fillId="0" borderId="2" xfId="0" applyNumberFormat="1" applyFont="1" applyBorder="1" applyAlignment="1" applyProtection="1">
      <alignment horizontal="center" vertical="center" wrapText="1"/>
      <protection locked="0" hidden="1"/>
    </xf>
    <xf numFmtId="0" fontId="5" fillId="0" borderId="1" xfId="0" applyNumberFormat="1" applyFont="1" applyFill="1" applyBorder="1" applyAlignment="1" applyProtection="1">
      <alignment horizontal="center" vertical="center" wrapText="1"/>
      <protection locked="0" hidden="1"/>
    </xf>
    <xf numFmtId="0" fontId="5" fillId="0" borderId="1" xfId="0" applyNumberFormat="1" applyFont="1" applyBorder="1" applyAlignment="1" applyProtection="1">
      <alignment horizontal="center" vertical="center" wrapText="1"/>
      <protection locked="0" hidden="1"/>
    </xf>
    <xf numFmtId="0" fontId="5" fillId="0" borderId="11" xfId="0" applyNumberFormat="1" applyFont="1" applyFill="1" applyBorder="1" applyAlignment="1" applyProtection="1">
      <alignment horizontal="center" vertical="center" wrapText="1"/>
      <protection locked="0" hidden="1"/>
    </xf>
    <xf numFmtId="0" fontId="5" fillId="0" borderId="11" xfId="0" applyNumberFormat="1" applyFont="1" applyBorder="1" applyAlignment="1" applyProtection="1">
      <alignment horizontal="center" vertical="center" wrapText="1"/>
      <protection locked="0" hidden="1"/>
    </xf>
    <xf numFmtId="0" fontId="5" fillId="2" borderId="11" xfId="0" applyNumberFormat="1" applyFont="1" applyFill="1" applyBorder="1" applyAlignment="1" applyProtection="1">
      <alignment horizontal="center" vertical="center" wrapText="1"/>
      <protection locked="0" hidden="1"/>
    </xf>
    <xf numFmtId="0" fontId="5" fillId="2" borderId="2" xfId="0" applyNumberFormat="1" applyFont="1" applyFill="1" applyBorder="1" applyAlignment="1" applyProtection="1">
      <alignment horizontal="center" vertical="center" wrapText="1"/>
      <protection locked="0" hidden="1"/>
    </xf>
    <xf numFmtId="0" fontId="5" fillId="2" borderId="1" xfId="0" applyNumberFormat="1" applyFont="1" applyFill="1" applyBorder="1" applyAlignment="1" applyProtection="1">
      <alignment horizontal="center" vertical="center" wrapText="1"/>
      <protection locked="0" hidden="1"/>
    </xf>
    <xf numFmtId="0" fontId="5" fillId="2" borderId="10" xfId="0" applyNumberFormat="1" applyFont="1" applyFill="1" applyBorder="1" applyAlignment="1" applyProtection="1">
      <alignment horizontal="center" vertical="center" wrapText="1"/>
      <protection locked="0" hidden="1"/>
    </xf>
    <xf numFmtId="0" fontId="5" fillId="10" borderId="7" xfId="0" applyFont="1" applyFill="1" applyBorder="1" applyAlignment="1" applyProtection="1">
      <alignment horizontal="center" vertical="center"/>
      <protection locked="0"/>
    </xf>
    <xf numFmtId="0" fontId="5" fillId="10" borderId="2" xfId="0" applyFont="1" applyFill="1" applyBorder="1" applyAlignment="1" applyProtection="1">
      <alignment horizontal="center" vertical="center"/>
      <protection locked="0"/>
    </xf>
    <xf numFmtId="0" fontId="5" fillId="10" borderId="8"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0" fontId="0" fillId="0" borderId="0" xfId="0" applyFont="1" applyAlignment="1" applyProtection="1">
      <alignment horizontal="left" vertical="center"/>
      <protection hidden="1"/>
    </xf>
    <xf numFmtId="0" fontId="5" fillId="10" borderId="7" xfId="0" applyFont="1" applyFill="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wrapText="1"/>
      <protection hidden="1"/>
    </xf>
    <xf numFmtId="0" fontId="22" fillId="0" borderId="1" xfId="0" applyFont="1" applyFill="1" applyBorder="1" applyAlignment="1" applyProtection="1">
      <alignment horizontal="center" vertical="center"/>
      <protection hidden="1"/>
    </xf>
    <xf numFmtId="0" fontId="14" fillId="0" borderId="0" xfId="0" applyFont="1" applyAlignment="1" applyProtection="1">
      <alignment vertical="center" wrapText="1"/>
      <protection hidden="1"/>
    </xf>
    <xf numFmtId="0" fontId="14" fillId="0" borderId="4" xfId="0" applyFont="1" applyBorder="1" applyAlignment="1" applyProtection="1">
      <alignment vertical="center" wrapText="1"/>
      <protection hidden="1"/>
    </xf>
    <xf numFmtId="0" fontId="5" fillId="10" borderId="11" xfId="0" applyNumberFormat="1" applyFont="1" applyFill="1" applyBorder="1" applyAlignment="1" applyProtection="1">
      <alignment horizontal="center" vertical="center"/>
      <protection locked="0" hidden="1"/>
    </xf>
    <xf numFmtId="0" fontId="22" fillId="7" borderId="11" xfId="0" applyFont="1" applyFill="1" applyBorder="1" applyAlignment="1" applyProtection="1">
      <alignment horizontal="center" vertical="center"/>
      <protection hidden="1"/>
    </xf>
    <xf numFmtId="0" fontId="18" fillId="3" borderId="11" xfId="0" applyFont="1" applyFill="1" applyBorder="1" applyAlignment="1" applyProtection="1">
      <alignment horizontal="center" vertical="center"/>
      <protection hidden="1"/>
    </xf>
    <xf numFmtId="0" fontId="18" fillId="3" borderId="21"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protection hidden="1"/>
    </xf>
    <xf numFmtId="0" fontId="5" fillId="10" borderId="8" xfId="0" applyFont="1" applyFill="1" applyBorder="1" applyAlignment="1" applyProtection="1">
      <alignment horizontal="center" vertical="center"/>
      <protection hidden="1"/>
    </xf>
    <xf numFmtId="164" fontId="5" fillId="10" borderId="1" xfId="0" applyNumberFormat="1" applyFont="1" applyFill="1" applyBorder="1" applyAlignment="1" applyProtection="1">
      <alignment horizontal="center" vertical="center"/>
      <protection locked="0" hidden="1"/>
    </xf>
    <xf numFmtId="164" fontId="19" fillId="3" borderId="2" xfId="0" applyNumberFormat="1"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6" xfId="0" applyFont="1" applyFill="1" applyBorder="1" applyAlignment="1" applyProtection="1">
      <alignment horizontal="center" vertical="center"/>
      <protection hidden="1"/>
    </xf>
    <xf numFmtId="0" fontId="10" fillId="3" borderId="20" xfId="0" applyFont="1" applyFill="1" applyBorder="1" applyAlignment="1" applyProtection="1">
      <alignment horizontal="center" vertical="center"/>
      <protection hidden="1"/>
    </xf>
    <xf numFmtId="0" fontId="10" fillId="3" borderId="35" xfId="0" applyFont="1" applyFill="1" applyBorder="1" applyAlignment="1" applyProtection="1">
      <alignment horizontal="center" vertical="center"/>
      <protection hidden="1"/>
    </xf>
    <xf numFmtId="0" fontId="17" fillId="0" borderId="0" xfId="0" applyFont="1" applyFill="1" applyBorder="1" applyProtection="1">
      <protection hidden="1"/>
    </xf>
    <xf numFmtId="0" fontId="15" fillId="0" borderId="0" xfId="0" applyFont="1" applyFill="1" applyBorder="1" applyAlignment="1" applyProtection="1">
      <alignment horizontal="left" vertical="top"/>
      <protection hidden="1"/>
    </xf>
    <xf numFmtId="0" fontId="25" fillId="0" borderId="0" xfId="0" applyFont="1" applyFill="1" applyBorder="1" applyAlignment="1" applyProtection="1">
      <alignment horizontal="left" vertical="top"/>
      <protection hidden="1"/>
    </xf>
    <xf numFmtId="164" fontId="5" fillId="0" borderId="11" xfId="0" applyNumberFormat="1" applyFont="1" applyFill="1" applyBorder="1" applyAlignment="1" applyProtection="1">
      <alignment horizontal="center" vertical="center"/>
      <protection locked="0" hidden="1"/>
    </xf>
    <xf numFmtId="164" fontId="5" fillId="0" borderId="21" xfId="0" applyNumberFormat="1" applyFont="1" applyFill="1" applyBorder="1" applyAlignment="1" applyProtection="1">
      <alignment horizontal="center" vertical="center"/>
      <protection locked="0" hidden="1"/>
    </xf>
    <xf numFmtId="1" fontId="19" fillId="3" borderId="2" xfId="0" applyNumberFormat="1" applyFont="1" applyFill="1" applyBorder="1" applyAlignment="1" applyProtection="1">
      <alignment horizontal="center" vertical="center"/>
      <protection hidden="1"/>
    </xf>
    <xf numFmtId="164" fontId="5" fillId="10" borderId="2" xfId="0" applyNumberFormat="1" applyFont="1" applyFill="1" applyBorder="1" applyAlignment="1" applyProtection="1">
      <alignment horizontal="center" vertical="center"/>
      <protection locked="0" hidden="1"/>
    </xf>
    <xf numFmtId="0" fontId="22" fillId="0" borderId="11" xfId="0" applyFont="1" applyFill="1" applyBorder="1" applyAlignment="1" applyProtection="1">
      <alignment horizontal="center" vertical="center"/>
      <protection hidden="1"/>
    </xf>
    <xf numFmtId="164" fontId="5" fillId="3" borderId="2" xfId="0" applyNumberFormat="1" applyFont="1" applyFill="1" applyBorder="1" applyAlignment="1" applyProtection="1">
      <alignment horizontal="center" vertical="center"/>
      <protection locked="0" hidden="1"/>
    </xf>
    <xf numFmtId="0" fontId="12" fillId="2"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25" fillId="10" borderId="23" xfId="0" applyFont="1" applyFill="1" applyBorder="1" applyAlignment="1" applyProtection="1">
      <alignment horizontal="left" vertical="center" wrapText="1"/>
    </xf>
    <xf numFmtId="0" fontId="25" fillId="10" borderId="13" xfId="0" applyFont="1" applyFill="1" applyBorder="1" applyAlignment="1" applyProtection="1">
      <alignment horizontal="left" vertical="center" wrapText="1"/>
    </xf>
    <xf numFmtId="0" fontId="15" fillId="2" borderId="24" xfId="0" applyFont="1" applyFill="1" applyBorder="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5" fillId="2" borderId="1" xfId="0" applyFont="1" applyFill="1" applyBorder="1" applyAlignment="1">
      <alignment vertical="center" wrapText="1" shrinkToFit="1"/>
    </xf>
    <xf numFmtId="164" fontId="5" fillId="2" borderId="2" xfId="0" applyNumberFormat="1" applyFont="1" applyFill="1" applyBorder="1" applyAlignment="1" applyProtection="1">
      <alignment horizontal="center" vertical="center"/>
      <protection locked="0" hidden="1"/>
    </xf>
    <xf numFmtId="0" fontId="25" fillId="0" borderId="23"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25" fillId="0" borderId="22" xfId="0" applyFont="1" applyFill="1" applyBorder="1" applyAlignment="1" applyProtection="1">
      <alignment horizontal="left" vertical="center" wrapText="1"/>
    </xf>
    <xf numFmtId="0" fontId="22" fillId="7" borderId="21"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0" fillId="0" borderId="1" xfId="0" applyFont="1" applyBorder="1" applyAlignment="1" applyProtection="1">
      <alignment horizontal="center" vertical="center"/>
      <protection locked="0" hidden="1"/>
    </xf>
    <xf numFmtId="0" fontId="0" fillId="0" borderId="0" xfId="0" applyFont="1" applyAlignment="1" applyProtection="1">
      <alignment horizontal="center" vertical="center"/>
      <protection hidden="1"/>
    </xf>
    <xf numFmtId="0" fontId="19" fillId="7" borderId="10" xfId="0" applyFont="1" applyFill="1" applyBorder="1" applyAlignment="1" applyProtection="1">
      <alignment horizontal="center" vertical="center"/>
      <protection hidden="1"/>
    </xf>
    <xf numFmtId="0" fontId="36" fillId="0" borderId="14" xfId="0" applyFont="1" applyBorder="1" applyAlignment="1" applyProtection="1">
      <alignment horizontal="left" vertical="center" wrapText="1"/>
      <protection hidden="1"/>
    </xf>
    <xf numFmtId="0" fontId="36" fillId="0" borderId="19" xfId="0" applyFont="1" applyBorder="1" applyAlignment="1" applyProtection="1">
      <alignment horizontal="left" vertical="center" wrapText="1"/>
      <protection hidden="1"/>
    </xf>
    <xf numFmtId="0" fontId="22" fillId="0" borderId="1" xfId="0" applyFont="1" applyFill="1" applyBorder="1" applyAlignment="1" applyProtection="1">
      <alignment horizontal="center" vertical="center"/>
      <protection hidden="1"/>
    </xf>
    <xf numFmtId="0" fontId="22" fillId="7" borderId="8" xfId="0" applyFont="1" applyFill="1" applyBorder="1" applyAlignment="1" applyProtection="1">
      <alignment horizontal="center" vertical="center"/>
      <protection hidden="1"/>
    </xf>
    <xf numFmtId="0" fontId="30" fillId="7" borderId="33" xfId="0" applyFont="1" applyFill="1" applyBorder="1" applyAlignment="1" applyProtection="1">
      <alignment horizontal="left" vertical="center" wrapText="1"/>
      <protection hidden="1"/>
    </xf>
    <xf numFmtId="0" fontId="12" fillId="0" borderId="11" xfId="0" applyFont="1" applyFill="1" applyBorder="1" applyAlignment="1" applyProtection="1">
      <alignment horizontal="left" vertical="center"/>
      <protection hidden="1"/>
    </xf>
    <xf numFmtId="164" fontId="5" fillId="10" borderId="8" xfId="0" applyNumberFormat="1" applyFont="1" applyFill="1" applyBorder="1" applyAlignment="1" applyProtection="1">
      <alignment horizontal="center" vertical="center"/>
      <protection locked="0" hidden="1"/>
    </xf>
    <xf numFmtId="0" fontId="25" fillId="10" borderId="40" xfId="0" applyFont="1" applyFill="1" applyBorder="1" applyAlignment="1" applyProtection="1">
      <alignment horizontal="left" vertical="center" wrapText="1"/>
    </xf>
    <xf numFmtId="0" fontId="25" fillId="10" borderId="41" xfId="0" applyFont="1" applyFill="1" applyBorder="1" applyAlignment="1" applyProtection="1">
      <alignment horizontal="left" vertical="center" wrapText="1"/>
    </xf>
    <xf numFmtId="0" fontId="25" fillId="2" borderId="42" xfId="0" applyFont="1" applyFill="1" applyBorder="1" applyAlignment="1" applyProtection="1">
      <alignment horizontal="left" vertical="center" wrapText="1"/>
    </xf>
    <xf numFmtId="164" fontId="5" fillId="0" borderId="1" xfId="0" applyNumberFormat="1"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0" fontId="5" fillId="0" borderId="36" xfId="0" applyFont="1" applyBorder="1" applyAlignment="1" applyProtection="1">
      <alignment horizontal="center" vertical="center"/>
      <protection locked="0"/>
    </xf>
    <xf numFmtId="164" fontId="5" fillId="3" borderId="21" xfId="0" applyNumberFormat="1" applyFont="1" applyFill="1" applyBorder="1" applyAlignment="1" applyProtection="1">
      <alignment horizontal="center" vertical="center"/>
      <protection locked="0" hidden="1"/>
    </xf>
    <xf numFmtId="0" fontId="22" fillId="7" borderId="7" xfId="0" applyFont="1" applyFill="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0" fontId="22" fillId="0" borderId="1" xfId="0" applyFont="1" applyFill="1" applyBorder="1" applyAlignment="1" applyProtection="1">
      <alignment horizontal="left" vertical="top"/>
      <protection hidden="1"/>
    </xf>
    <xf numFmtId="0" fontId="22" fillId="10" borderId="0" xfId="0" applyFont="1" applyFill="1" applyAlignment="1" applyProtection="1">
      <alignment horizontal="left" vertical="top"/>
      <protection hidden="1"/>
    </xf>
    <xf numFmtId="3" fontId="29" fillId="2" borderId="1" xfId="0" applyNumberFormat="1" applyFont="1" applyFill="1" applyBorder="1" applyAlignment="1" applyProtection="1">
      <alignment horizontal="left" vertical="center" wrapText="1"/>
      <protection hidden="1"/>
    </xf>
    <xf numFmtId="0" fontId="22" fillId="10" borderId="1" xfId="0" applyFont="1" applyFill="1" applyBorder="1" applyAlignment="1" applyProtection="1">
      <alignment horizontal="left" vertical="top"/>
      <protection hidden="1"/>
    </xf>
    <xf numFmtId="0" fontId="10" fillId="3" borderId="16" xfId="0" applyFont="1" applyFill="1" applyBorder="1" applyAlignment="1" applyProtection="1">
      <alignment horizontal="center" vertical="center"/>
      <protection hidden="1"/>
    </xf>
    <xf numFmtId="0" fontId="18" fillId="3" borderId="8" xfId="0" applyFont="1" applyFill="1" applyBorder="1" applyAlignment="1" applyProtection="1">
      <alignment horizontal="center" vertical="center"/>
      <protection hidden="1"/>
    </xf>
    <xf numFmtId="3" fontId="19" fillId="3" borderId="2" xfId="0" applyNumberFormat="1" applyFont="1" applyFill="1" applyBorder="1" applyAlignment="1" applyProtection="1">
      <alignment horizontal="center" vertical="center"/>
      <protection hidden="1"/>
    </xf>
    <xf numFmtId="0" fontId="0" fillId="0" borderId="1" xfId="0" applyBorder="1" applyAlignment="1">
      <alignment horizontal="left" vertical="center" wrapText="1"/>
    </xf>
    <xf numFmtId="0" fontId="10" fillId="3" borderId="1" xfId="0" applyFont="1" applyFill="1" applyBorder="1" applyAlignment="1" applyProtection="1">
      <alignment horizontal="left" vertical="top" wrapText="1"/>
      <protection hidden="1"/>
    </xf>
    <xf numFmtId="0" fontId="30" fillId="7" borderId="19" xfId="0" applyFont="1" applyFill="1" applyBorder="1" applyAlignment="1" applyProtection="1">
      <alignment horizontal="left" vertical="center" wrapText="1"/>
      <protection hidden="1"/>
    </xf>
    <xf numFmtId="0" fontId="20" fillId="7" borderId="19" xfId="0" applyFont="1" applyFill="1" applyBorder="1" applyAlignment="1" applyProtection="1">
      <alignment horizontal="left" vertical="center" wrapText="1"/>
      <protection hidden="1"/>
    </xf>
    <xf numFmtId="0" fontId="22" fillId="0" borderId="0" xfId="0" applyFont="1" applyAlignment="1" applyProtection="1">
      <alignment horizontal="left" vertical="top"/>
      <protection hidden="1"/>
    </xf>
    <xf numFmtId="0" fontId="22" fillId="0" borderId="0" xfId="0" applyFont="1" applyAlignment="1" applyProtection="1">
      <alignment horizontal="left" vertical="top"/>
      <protection hidden="1"/>
    </xf>
    <xf numFmtId="0" fontId="19" fillId="10" borderId="2" xfId="0" applyFont="1" applyFill="1" applyBorder="1" applyAlignment="1" applyProtection="1">
      <alignment horizontal="center" vertical="center"/>
      <protection hidden="1"/>
    </xf>
    <xf numFmtId="0" fontId="5" fillId="10" borderId="21" xfId="0" applyFont="1" applyFill="1" applyBorder="1" applyAlignment="1" applyProtection="1">
      <alignment horizontal="center" vertical="center"/>
      <protection locked="0"/>
    </xf>
    <xf numFmtId="0" fontId="5" fillId="10" borderId="36" xfId="0" applyFont="1" applyFill="1" applyBorder="1" applyAlignment="1" applyProtection="1">
      <alignment horizontal="center" vertical="center"/>
      <protection locked="0"/>
    </xf>
    <xf numFmtId="3" fontId="25" fillId="2" borderId="14" xfId="0" applyNumberFormat="1" applyFont="1" applyFill="1" applyBorder="1" applyAlignment="1" applyProtection="1">
      <alignment horizontal="left" vertical="center" wrapText="1"/>
      <protection hidden="1"/>
    </xf>
    <xf numFmtId="3" fontId="25" fillId="2" borderId="5" xfId="0" applyNumberFormat="1" applyFont="1" applyFill="1" applyBorder="1" applyAlignment="1" applyProtection="1">
      <alignment horizontal="left" vertical="center" wrapText="1"/>
      <protection hidden="1"/>
    </xf>
    <xf numFmtId="3" fontId="25" fillId="2" borderId="19" xfId="0" applyNumberFormat="1" applyFont="1" applyFill="1" applyBorder="1" applyAlignment="1" applyProtection="1">
      <alignment horizontal="left" vertical="center" wrapText="1"/>
      <protection hidden="1"/>
    </xf>
    <xf numFmtId="0" fontId="5" fillId="0" borderId="26" xfId="0" applyFont="1" applyBorder="1" applyAlignment="1" applyProtection="1">
      <alignment horizontal="center" vertical="center"/>
      <protection locked="0"/>
    </xf>
    <xf numFmtId="3" fontId="25" fillId="2" borderId="38" xfId="0" applyNumberFormat="1" applyFont="1" applyFill="1" applyBorder="1" applyAlignment="1" applyProtection="1">
      <alignment vertical="center" wrapText="1"/>
      <protection hidden="1"/>
    </xf>
    <xf numFmtId="0" fontId="22" fillId="0" borderId="0" xfId="0" applyFont="1" applyAlignment="1" applyProtection="1">
      <alignment horizontal="left" vertical="top"/>
      <protection hidden="1"/>
    </xf>
    <xf numFmtId="0" fontId="5" fillId="2" borderId="2" xfId="0" applyNumberFormat="1" applyFont="1" applyFill="1" applyBorder="1" applyAlignment="1" applyProtection="1">
      <alignment horizontal="center" vertical="center" wrapText="1"/>
      <protection hidden="1"/>
    </xf>
    <xf numFmtId="0" fontId="5" fillId="2" borderId="1" xfId="0" applyNumberFormat="1" applyFont="1" applyFill="1" applyBorder="1" applyAlignment="1" applyProtection="1">
      <alignment horizontal="center" vertical="center" wrapText="1"/>
      <protection hidden="1"/>
    </xf>
    <xf numFmtId="0" fontId="5" fillId="2" borderId="11" xfId="0" applyNumberFormat="1" applyFont="1" applyFill="1" applyBorder="1" applyAlignment="1" applyProtection="1">
      <alignment horizontal="center" vertical="center" wrapText="1"/>
      <protection hidden="1"/>
    </xf>
    <xf numFmtId="0" fontId="5" fillId="2" borderId="7" xfId="0" applyNumberFormat="1" applyFont="1" applyFill="1" applyBorder="1" applyAlignment="1" applyProtection="1">
      <alignment horizontal="center" vertical="center" wrapText="1"/>
      <protection locked="0" hidden="1"/>
    </xf>
    <xf numFmtId="0" fontId="10" fillId="3" borderId="8" xfId="0" applyFont="1" applyFill="1" applyBorder="1" applyAlignment="1" applyProtection="1">
      <alignment horizontal="left" vertical="top" wrapText="1"/>
    </xf>
    <xf numFmtId="0" fontId="10" fillId="3" borderId="7" xfId="0" applyFont="1" applyFill="1" applyBorder="1" applyAlignment="1" applyProtection="1">
      <alignment horizontal="left" vertical="top" wrapText="1"/>
    </xf>
    <xf numFmtId="0" fontId="10" fillId="3" borderId="2" xfId="0" applyFont="1" applyFill="1" applyBorder="1" applyAlignment="1" applyProtection="1">
      <alignment horizontal="left" vertical="top" wrapText="1"/>
    </xf>
    <xf numFmtId="0" fontId="10" fillId="3" borderId="44" xfId="0" applyFont="1" applyFill="1" applyBorder="1" applyAlignment="1" applyProtection="1">
      <alignment horizontal="left" vertical="top" wrapText="1"/>
    </xf>
    <xf numFmtId="0" fontId="10" fillId="3" borderId="45" xfId="0" applyFont="1" applyFill="1" applyBorder="1" applyAlignment="1" applyProtection="1">
      <alignment horizontal="left" vertical="top" wrapText="1"/>
    </xf>
    <xf numFmtId="0" fontId="10" fillId="3" borderId="24" xfId="0" applyFont="1" applyFill="1" applyBorder="1" applyAlignment="1" applyProtection="1">
      <alignment horizontal="left" vertical="top" wrapText="1"/>
    </xf>
    <xf numFmtId="0" fontId="25" fillId="2" borderId="40" xfId="0" applyFont="1" applyFill="1" applyBorder="1" applyAlignment="1" applyProtection="1">
      <alignment horizontal="left" vertical="center" wrapText="1"/>
    </xf>
    <xf numFmtId="0" fontId="25" fillId="2" borderId="41" xfId="0" applyFont="1" applyFill="1" applyBorder="1" applyAlignment="1" applyProtection="1">
      <alignment horizontal="left" vertical="center" wrapText="1"/>
    </xf>
    <xf numFmtId="3" fontId="29" fillId="2" borderId="6" xfId="0" applyNumberFormat="1" applyFont="1" applyFill="1" applyBorder="1" applyAlignment="1" applyProtection="1">
      <alignment horizontal="left" vertical="center" wrapText="1"/>
      <protection hidden="1"/>
    </xf>
    <xf numFmtId="0" fontId="22" fillId="0" borderId="0" xfId="0" applyFont="1" applyAlignment="1" applyProtection="1">
      <alignment horizontal="left" vertical="top"/>
      <protection hidden="1"/>
    </xf>
    <xf numFmtId="0" fontId="5" fillId="2" borderId="0" xfId="0" applyFont="1" applyFill="1" applyBorder="1" applyAlignment="1" applyProtection="1">
      <alignment horizontal="center" vertical="center"/>
      <protection locked="0"/>
    </xf>
    <xf numFmtId="0" fontId="19" fillId="10" borderId="11" xfId="0" applyNumberFormat="1" applyFont="1" applyFill="1" applyBorder="1" applyAlignment="1" applyProtection="1">
      <alignment horizontal="center" vertical="center" wrapText="1"/>
      <protection hidden="1"/>
    </xf>
    <xf numFmtId="0" fontId="19" fillId="7" borderId="2" xfId="0" applyNumberFormat="1" applyFont="1" applyFill="1" applyBorder="1" applyAlignment="1" applyProtection="1">
      <alignment horizontal="center" vertical="center"/>
      <protection hidden="1"/>
    </xf>
    <xf numFmtId="0" fontId="5" fillId="2" borderId="10" xfId="0" applyNumberFormat="1" applyFont="1" applyFill="1" applyBorder="1" applyAlignment="1" applyProtection="1">
      <alignment horizontal="center" vertical="center" wrapText="1"/>
      <protection hidden="1"/>
    </xf>
    <xf numFmtId="0" fontId="5" fillId="11" borderId="2" xfId="0" applyNumberFormat="1" applyFont="1" applyFill="1" applyBorder="1" applyAlignment="1" applyProtection="1">
      <alignment horizontal="center" vertical="center" wrapText="1"/>
      <protection hidden="1"/>
    </xf>
    <xf numFmtId="0" fontId="5" fillId="11" borderId="11" xfId="0" applyNumberFormat="1" applyFont="1" applyFill="1" applyBorder="1" applyAlignment="1" applyProtection="1">
      <alignment horizontal="center" vertical="center" wrapText="1"/>
      <protection hidden="1"/>
    </xf>
    <xf numFmtId="0" fontId="5" fillId="2" borderId="7" xfId="0" applyNumberFormat="1"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locked="0"/>
    </xf>
    <xf numFmtId="3" fontId="25" fillId="10" borderId="14" xfId="0" applyNumberFormat="1" applyFont="1" applyFill="1" applyBorder="1" applyAlignment="1" applyProtection="1">
      <alignment horizontal="left" vertical="center" wrapText="1"/>
      <protection hidden="1"/>
    </xf>
    <xf numFmtId="0" fontId="5" fillId="10" borderId="26" xfId="0" applyFont="1" applyFill="1" applyBorder="1" applyAlignment="1" applyProtection="1">
      <alignment horizontal="center" vertical="center"/>
      <protection locked="0"/>
    </xf>
    <xf numFmtId="3" fontId="25" fillId="10" borderId="5" xfId="0" applyNumberFormat="1" applyFont="1" applyFill="1" applyBorder="1" applyAlignment="1" applyProtection="1">
      <alignment horizontal="left" vertical="center" wrapText="1"/>
      <protection hidden="1"/>
    </xf>
    <xf numFmtId="0" fontId="20" fillId="7" borderId="7" xfId="0" applyFont="1" applyFill="1" applyBorder="1" applyAlignment="1" applyProtection="1">
      <alignment horizontal="left" vertical="center" wrapText="1"/>
      <protection hidden="1"/>
    </xf>
    <xf numFmtId="0" fontId="0" fillId="0" borderId="0" xfId="0" applyFont="1" applyAlignment="1" applyProtection="1">
      <alignment wrapText="1"/>
      <protection hidden="1"/>
    </xf>
    <xf numFmtId="0" fontId="0" fillId="3" borderId="0" xfId="0" applyFont="1" applyFill="1" applyProtection="1">
      <protection hidden="1"/>
    </xf>
    <xf numFmtId="0" fontId="5" fillId="0" borderId="0" xfId="0" applyNumberFormat="1" applyFont="1" applyBorder="1" applyAlignment="1" applyProtection="1">
      <alignment horizontal="center" vertical="center" wrapText="1"/>
      <protection locked="0" hidden="1"/>
    </xf>
    <xf numFmtId="3" fontId="19" fillId="7" borderId="10" xfId="0" applyNumberFormat="1" applyFont="1" applyFill="1" applyBorder="1" applyAlignment="1" applyProtection="1">
      <alignment horizontal="center" vertical="center"/>
      <protection hidden="1"/>
    </xf>
    <xf numFmtId="0" fontId="0" fillId="0" borderId="1" xfId="0" applyFont="1" applyBorder="1" applyProtection="1">
      <protection hidden="1"/>
    </xf>
    <xf numFmtId="0" fontId="19" fillId="7" borderId="8" xfId="0" applyNumberFormat="1" applyFont="1" applyFill="1" applyBorder="1" applyAlignment="1" applyProtection="1">
      <alignment horizontal="center" vertical="center" wrapText="1"/>
      <protection hidden="1"/>
    </xf>
    <xf numFmtId="0" fontId="19" fillId="7" borderId="11" xfId="0" applyNumberFormat="1" applyFont="1" applyFill="1" applyBorder="1" applyAlignment="1" applyProtection="1">
      <alignment horizontal="center" vertical="center"/>
      <protection hidden="1"/>
    </xf>
    <xf numFmtId="0" fontId="19" fillId="7" borderId="8" xfId="0" applyNumberFormat="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wrapText="1"/>
      <protection hidden="1"/>
    </xf>
    <xf numFmtId="0" fontId="5" fillId="0" borderId="11"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locked="0" hidden="1"/>
    </xf>
    <xf numFmtId="0" fontId="5" fillId="5" borderId="2" xfId="0" applyNumberFormat="1" applyFont="1" applyFill="1" applyBorder="1" applyAlignment="1" applyProtection="1">
      <alignment horizontal="center" vertical="center" wrapText="1"/>
      <protection hidden="1"/>
    </xf>
    <xf numFmtId="0" fontId="5" fillId="5" borderId="11" xfId="0" applyNumberFormat="1"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protection locked="0"/>
    </xf>
    <xf numFmtId="0" fontId="5" fillId="10" borderId="11" xfId="0" applyFont="1" applyFill="1" applyBorder="1" applyAlignment="1" applyProtection="1">
      <alignment horizontal="center" vertical="center"/>
      <protection hidden="1"/>
    </xf>
    <xf numFmtId="0" fontId="38" fillId="6" borderId="2" xfId="2" applyFont="1" applyFill="1" applyBorder="1" applyAlignment="1" applyProtection="1">
      <alignment horizontal="center" vertical="center" textRotation="90" wrapText="1"/>
      <protection hidden="1"/>
    </xf>
    <xf numFmtId="0" fontId="11" fillId="6" borderId="2" xfId="2" applyFont="1" applyFill="1" applyBorder="1" applyAlignment="1" applyProtection="1">
      <alignment horizontal="center" vertical="center" textRotation="90" wrapText="1"/>
      <protection hidden="1"/>
    </xf>
    <xf numFmtId="164" fontId="19" fillId="8" borderId="2" xfId="0" applyNumberFormat="1" applyFont="1" applyFill="1" applyBorder="1" applyAlignment="1" applyProtection="1">
      <alignment horizontal="center" vertical="center"/>
      <protection hidden="1"/>
    </xf>
    <xf numFmtId="0" fontId="11" fillId="6" borderId="2" xfId="2" applyFont="1" applyFill="1" applyBorder="1" applyAlignment="1" applyProtection="1">
      <alignment horizontal="center" textRotation="90" wrapText="1"/>
      <protection hidden="1"/>
    </xf>
    <xf numFmtId="0" fontId="5" fillId="13" borderId="1" xfId="0" applyFont="1" applyFill="1" applyBorder="1" applyAlignment="1">
      <alignment wrapText="1" shrinkToFit="1"/>
    </xf>
    <xf numFmtId="0" fontId="27" fillId="13" borderId="1" xfId="0" applyFont="1" applyFill="1" applyBorder="1" applyAlignment="1" applyProtection="1">
      <alignment horizontal="center" vertical="center" wrapText="1"/>
      <protection hidden="1"/>
    </xf>
    <xf numFmtId="0" fontId="0" fillId="13" borderId="1" xfId="0" applyFont="1" applyFill="1" applyBorder="1" applyAlignment="1" applyProtection="1">
      <alignment horizontal="center" vertical="center"/>
      <protection locked="0" hidden="1"/>
    </xf>
    <xf numFmtId="0" fontId="19" fillId="8" borderId="2" xfId="0" applyNumberFormat="1" applyFont="1" applyFill="1" applyBorder="1" applyAlignment="1" applyProtection="1">
      <alignment horizontal="center" vertical="center" wrapText="1"/>
      <protection hidden="1"/>
    </xf>
    <xf numFmtId="0" fontId="19" fillId="8" borderId="11" xfId="0" applyNumberFormat="1" applyFont="1" applyFill="1" applyBorder="1" applyAlignment="1" applyProtection="1">
      <alignment horizontal="center" vertical="center" wrapText="1"/>
      <protection hidden="1"/>
    </xf>
    <xf numFmtId="0" fontId="19" fillId="8" borderId="2" xfId="0" applyFont="1" applyFill="1" applyBorder="1" applyAlignment="1" applyProtection="1">
      <alignment horizontal="center" vertical="center"/>
      <protection hidden="1"/>
    </xf>
    <xf numFmtId="3" fontId="19" fillId="8" borderId="2" xfId="0" applyNumberFormat="1" applyFont="1" applyFill="1" applyBorder="1" applyAlignment="1" applyProtection="1">
      <alignment horizontal="center" vertical="center"/>
      <protection hidden="1"/>
    </xf>
    <xf numFmtId="0" fontId="5" fillId="2" borderId="8" xfId="0" applyNumberFormat="1" applyFont="1" applyFill="1" applyBorder="1" applyAlignment="1" applyProtection="1">
      <alignment horizontal="center" vertical="center" wrapText="1"/>
      <protection hidden="1"/>
    </xf>
    <xf numFmtId="0" fontId="5" fillId="2" borderId="21" xfId="0" applyNumberFormat="1" applyFont="1" applyFill="1" applyBorder="1" applyAlignment="1" applyProtection="1">
      <alignment horizontal="center" vertical="center" wrapText="1"/>
      <protection hidden="1"/>
    </xf>
    <xf numFmtId="0" fontId="5" fillId="2" borderId="26" xfId="0" applyNumberFormat="1" applyFont="1" applyFill="1" applyBorder="1" applyAlignment="1" applyProtection="1">
      <alignment horizontal="center" vertical="center" wrapText="1"/>
      <protection locked="0" hidden="1"/>
    </xf>
    <xf numFmtId="0" fontId="5" fillId="2" borderId="8" xfId="0" applyFont="1" applyFill="1" applyBorder="1" applyAlignment="1" applyProtection="1">
      <alignment horizontal="center" vertical="center"/>
      <protection hidden="1"/>
    </xf>
    <xf numFmtId="164" fontId="5" fillId="0" borderId="7" xfId="0" applyNumberFormat="1" applyFont="1" applyFill="1" applyBorder="1" applyAlignment="1" applyProtection="1">
      <alignment horizontal="center" vertical="center"/>
      <protection locked="0" hidden="1"/>
    </xf>
    <xf numFmtId="164" fontId="5" fillId="0" borderId="36" xfId="0" applyNumberFormat="1" applyFont="1" applyFill="1" applyBorder="1" applyAlignment="1" applyProtection="1">
      <alignment horizontal="center" vertical="center"/>
      <protection locked="0" hidden="1"/>
    </xf>
    <xf numFmtId="164" fontId="5" fillId="3" borderId="7" xfId="0" applyNumberFormat="1" applyFont="1" applyFill="1" applyBorder="1" applyAlignment="1" applyProtection="1">
      <alignment horizontal="center" vertical="center"/>
      <protection locked="0" hidden="1"/>
    </xf>
    <xf numFmtId="164" fontId="5" fillId="3" borderId="36" xfId="0" applyNumberFormat="1" applyFont="1" applyFill="1" applyBorder="1" applyAlignment="1" applyProtection="1">
      <alignment horizontal="center" vertical="center"/>
      <protection locked="0" hidden="1"/>
    </xf>
    <xf numFmtId="164" fontId="5" fillId="3" borderId="8" xfId="0" applyNumberFormat="1" applyFont="1" applyFill="1" applyBorder="1" applyAlignment="1" applyProtection="1">
      <alignment horizontal="center" vertical="center"/>
      <protection locked="0" hidden="1"/>
    </xf>
    <xf numFmtId="164" fontId="5" fillId="3" borderId="10" xfId="0" applyNumberFormat="1" applyFont="1" applyFill="1" applyBorder="1" applyAlignment="1" applyProtection="1">
      <alignment horizontal="center" vertical="center"/>
      <protection locked="0" hidden="1"/>
    </xf>
    <xf numFmtId="0" fontId="19" fillId="8" borderId="1" xfId="0" applyNumberFormat="1" applyFont="1" applyFill="1" applyBorder="1" applyAlignment="1" applyProtection="1">
      <alignment horizontal="center" vertical="center" wrapText="1"/>
      <protection hidden="1"/>
    </xf>
    <xf numFmtId="0" fontId="19" fillId="8" borderId="12" xfId="0" applyNumberFormat="1" applyFont="1" applyFill="1" applyBorder="1" applyAlignment="1" applyProtection="1">
      <alignment horizontal="center" vertical="center" wrapText="1"/>
      <protection hidden="1"/>
    </xf>
    <xf numFmtId="0" fontId="19" fillId="8" borderId="23" xfId="0" applyNumberFormat="1" applyFont="1" applyFill="1" applyBorder="1" applyAlignment="1" applyProtection="1">
      <alignment horizontal="center" vertical="center" wrapText="1"/>
      <protection hidden="1"/>
    </xf>
    <xf numFmtId="0" fontId="19" fillId="3" borderId="31" xfId="0" applyNumberFormat="1" applyFont="1" applyFill="1" applyBorder="1" applyAlignment="1" applyProtection="1">
      <alignment horizontal="center" vertical="center" wrapText="1"/>
      <protection hidden="1"/>
    </xf>
    <xf numFmtId="0" fontId="19" fillId="3" borderId="10" xfId="0" applyNumberFormat="1" applyFont="1" applyFill="1" applyBorder="1" applyAlignment="1" applyProtection="1">
      <alignment horizontal="center" vertical="center" wrapText="1"/>
      <protection hidden="1"/>
    </xf>
    <xf numFmtId="0" fontId="19" fillId="3" borderId="53" xfId="0" applyNumberFormat="1" applyFont="1" applyFill="1" applyBorder="1" applyAlignment="1" applyProtection="1">
      <alignment horizontal="center" vertical="center" wrapText="1"/>
      <protection hidden="1"/>
    </xf>
    <xf numFmtId="0" fontId="19" fillId="3" borderId="50" xfId="0" applyNumberFormat="1" applyFont="1" applyFill="1" applyBorder="1" applyAlignment="1" applyProtection="1">
      <alignment horizontal="center" vertical="center" wrapText="1"/>
      <protection hidden="1"/>
    </xf>
    <xf numFmtId="0" fontId="19" fillId="3" borderId="43" xfId="0" applyNumberFormat="1" applyFont="1" applyFill="1" applyBorder="1" applyAlignment="1" applyProtection="1">
      <alignment horizontal="center" vertical="center" wrapText="1"/>
      <protection hidden="1"/>
    </xf>
    <xf numFmtId="0" fontId="19" fillId="8" borderId="4" xfId="0" applyNumberFormat="1" applyFont="1" applyFill="1" applyBorder="1" applyAlignment="1" applyProtection="1">
      <alignment horizontal="center" vertical="center" wrapText="1"/>
      <protection hidden="1"/>
    </xf>
    <xf numFmtId="0" fontId="19" fillId="3" borderId="31" xfId="0" applyFont="1" applyFill="1" applyBorder="1" applyAlignment="1" applyProtection="1">
      <alignment horizontal="center" vertical="center"/>
      <protection hidden="1"/>
    </xf>
    <xf numFmtId="0" fontId="19" fillId="3" borderId="10" xfId="0" applyFont="1" applyFill="1" applyBorder="1" applyAlignment="1" applyProtection="1">
      <alignment horizontal="center" vertical="center"/>
      <protection hidden="1"/>
    </xf>
    <xf numFmtId="0" fontId="19" fillId="8" borderId="10" xfId="0" applyFont="1" applyFill="1" applyBorder="1" applyAlignment="1" applyProtection="1">
      <alignment horizontal="center" vertical="center"/>
      <protection hidden="1"/>
    </xf>
    <xf numFmtId="0" fontId="19" fillId="8" borderId="53" xfId="0" applyFont="1" applyFill="1" applyBorder="1" applyAlignment="1" applyProtection="1">
      <alignment horizontal="center" vertical="center"/>
      <protection hidden="1"/>
    </xf>
    <xf numFmtId="3" fontId="19" fillId="8" borderId="43" xfId="0" applyNumberFormat="1" applyFont="1" applyFill="1" applyBorder="1" applyAlignment="1" applyProtection="1">
      <alignment horizontal="center" vertical="center"/>
      <protection hidden="1"/>
    </xf>
    <xf numFmtId="0" fontId="19" fillId="8" borderId="56" xfId="0" applyNumberFormat="1" applyFont="1" applyFill="1" applyBorder="1" applyAlignment="1" applyProtection="1">
      <alignment horizontal="center" vertical="center" wrapText="1"/>
      <protection hidden="1"/>
    </xf>
    <xf numFmtId="0" fontId="19" fillId="3" borderId="54" xfId="0" applyFont="1" applyFill="1" applyBorder="1" applyAlignment="1" applyProtection="1">
      <alignment horizontal="center" vertical="center"/>
      <protection hidden="1"/>
    </xf>
    <xf numFmtId="0" fontId="19" fillId="3" borderId="21" xfId="0" applyFont="1" applyFill="1" applyBorder="1" applyAlignment="1" applyProtection="1">
      <alignment horizontal="center" vertical="center"/>
      <protection hidden="1"/>
    </xf>
    <xf numFmtId="0" fontId="19" fillId="3" borderId="8" xfId="0" applyFont="1" applyFill="1" applyBorder="1" applyAlignment="1" applyProtection="1">
      <alignment horizontal="center" vertical="center"/>
      <protection hidden="1"/>
    </xf>
    <xf numFmtId="0" fontId="19" fillId="3" borderId="53" xfId="0" applyFont="1" applyFill="1" applyBorder="1" applyAlignment="1" applyProtection="1">
      <alignment horizontal="center" vertical="center"/>
      <protection hidden="1"/>
    </xf>
    <xf numFmtId="0" fontId="19" fillId="3" borderId="55" xfId="0" applyFont="1" applyFill="1" applyBorder="1" applyAlignment="1" applyProtection="1">
      <alignment horizontal="center" vertical="center"/>
      <protection hidden="1"/>
    </xf>
    <xf numFmtId="0" fontId="19" fillId="8" borderId="4" xfId="0" applyFont="1" applyFill="1" applyBorder="1" applyAlignment="1" applyProtection="1">
      <alignment horizontal="center" vertical="center"/>
      <protection hidden="1"/>
    </xf>
    <xf numFmtId="0" fontId="19" fillId="8" borderId="57" xfId="0" applyFont="1" applyFill="1" applyBorder="1" applyAlignment="1" applyProtection="1">
      <alignment horizontal="center" vertical="center"/>
      <protection hidden="1"/>
    </xf>
    <xf numFmtId="0" fontId="19" fillId="8" borderId="40" xfId="0" applyFont="1" applyFill="1" applyBorder="1" applyAlignment="1" applyProtection="1">
      <alignment horizontal="center" vertical="center"/>
      <protection hidden="1"/>
    </xf>
    <xf numFmtId="0" fontId="19" fillId="8" borderId="58" xfId="0" applyFont="1" applyFill="1" applyBorder="1" applyAlignment="1" applyProtection="1">
      <alignment horizontal="center" vertical="center"/>
      <protection hidden="1"/>
    </xf>
    <xf numFmtId="1" fontId="19" fillId="3" borderId="15" xfId="0" applyNumberFormat="1" applyFont="1" applyFill="1" applyBorder="1" applyAlignment="1" applyProtection="1">
      <alignment horizontal="center" vertical="center"/>
      <protection hidden="1"/>
    </xf>
    <xf numFmtId="164" fontId="19" fillId="3" borderId="12" xfId="0" applyNumberFormat="1" applyFont="1" applyFill="1" applyBorder="1" applyAlignment="1" applyProtection="1">
      <alignment horizontal="center" vertical="center"/>
      <protection hidden="1"/>
    </xf>
    <xf numFmtId="164" fontId="19" fillId="3" borderId="23" xfId="0" applyNumberFormat="1" applyFont="1" applyFill="1" applyBorder="1" applyAlignment="1" applyProtection="1">
      <alignment horizontal="center" vertical="center"/>
      <protection hidden="1"/>
    </xf>
    <xf numFmtId="164" fontId="19" fillId="3" borderId="24" xfId="0" applyNumberFormat="1" applyFont="1" applyFill="1" applyBorder="1" applyAlignment="1" applyProtection="1">
      <alignment horizontal="center" vertical="center"/>
      <protection hidden="1"/>
    </xf>
    <xf numFmtId="164" fontId="19" fillId="3" borderId="31" xfId="0" applyNumberFormat="1" applyFont="1" applyFill="1" applyBorder="1" applyAlignment="1" applyProtection="1">
      <alignment horizontal="center" vertical="center"/>
      <protection hidden="1"/>
    </xf>
    <xf numFmtId="1" fontId="19" fillId="3" borderId="10" xfId="0" applyNumberFormat="1" applyFont="1" applyFill="1" applyBorder="1" applyAlignment="1" applyProtection="1">
      <alignment horizontal="center" vertical="center"/>
      <protection hidden="1"/>
    </xf>
    <xf numFmtId="164" fontId="19" fillId="3" borderId="54" xfId="0" applyNumberFormat="1" applyFont="1" applyFill="1" applyBorder="1" applyAlignment="1" applyProtection="1">
      <alignment horizontal="center" vertical="center"/>
      <protection hidden="1"/>
    </xf>
    <xf numFmtId="1" fontId="19" fillId="3" borderId="21" xfId="0" applyNumberFormat="1" applyFont="1" applyFill="1" applyBorder="1" applyAlignment="1" applyProtection="1">
      <alignment horizontal="center" vertical="center"/>
      <protection hidden="1"/>
    </xf>
    <xf numFmtId="164" fontId="19" fillId="8" borderId="55" xfId="0" applyNumberFormat="1" applyFont="1" applyFill="1" applyBorder="1" applyAlignment="1" applyProtection="1">
      <alignment horizontal="center" vertical="center"/>
      <protection hidden="1"/>
    </xf>
    <xf numFmtId="164" fontId="19" fillId="8" borderId="49" xfId="0" applyNumberFormat="1" applyFont="1" applyFill="1" applyBorder="1" applyAlignment="1" applyProtection="1">
      <alignment horizontal="center" vertical="center"/>
      <protection hidden="1"/>
    </xf>
    <xf numFmtId="164" fontId="19" fillId="8" borderId="56" xfId="0" applyNumberFormat="1" applyFont="1" applyFill="1" applyBorder="1" applyAlignment="1" applyProtection="1">
      <alignment horizontal="center" vertical="center"/>
      <protection hidden="1"/>
    </xf>
    <xf numFmtId="1" fontId="19" fillId="3" borderId="31" xfId="0" applyNumberFormat="1" applyFont="1" applyFill="1" applyBorder="1" applyAlignment="1" applyProtection="1">
      <alignment horizontal="center" vertical="center"/>
      <protection hidden="1"/>
    </xf>
    <xf numFmtId="1" fontId="19" fillId="3" borderId="53" xfId="0" applyNumberFormat="1" applyFont="1" applyFill="1" applyBorder="1" applyAlignment="1" applyProtection="1">
      <alignment horizontal="center" vertical="center"/>
      <protection hidden="1"/>
    </xf>
    <xf numFmtId="1" fontId="19" fillId="3" borderId="54" xfId="0" applyNumberFormat="1" applyFont="1" applyFill="1" applyBorder="1" applyAlignment="1" applyProtection="1">
      <alignment horizontal="center" vertical="center"/>
      <protection hidden="1"/>
    </xf>
    <xf numFmtId="1" fontId="19" fillId="3" borderId="55" xfId="0" applyNumberFormat="1" applyFont="1" applyFill="1" applyBorder="1" applyAlignment="1" applyProtection="1">
      <alignment horizontal="center" vertical="center"/>
      <protection hidden="1"/>
    </xf>
    <xf numFmtId="164" fontId="19" fillId="8" borderId="12" xfId="0" applyNumberFormat="1" applyFont="1" applyFill="1" applyBorder="1" applyAlignment="1" applyProtection="1">
      <alignment horizontal="center" vertical="center"/>
      <protection hidden="1"/>
    </xf>
    <xf numFmtId="164" fontId="19" fillId="8" borderId="24" xfId="0" applyNumberFormat="1" applyFont="1" applyFill="1" applyBorder="1" applyAlignment="1" applyProtection="1">
      <alignment horizontal="center" vertical="center"/>
      <protection hidden="1"/>
    </xf>
    <xf numFmtId="1" fontId="19" fillId="3" borderId="17" xfId="0" applyNumberFormat="1" applyFont="1" applyFill="1" applyBorder="1" applyAlignment="1" applyProtection="1">
      <alignment horizontal="center" vertical="center"/>
      <protection hidden="1"/>
    </xf>
    <xf numFmtId="164" fontId="19" fillId="8" borderId="10" xfId="0" applyNumberFormat="1" applyFont="1" applyFill="1" applyBorder="1" applyAlignment="1" applyProtection="1">
      <alignment horizontal="center" vertical="center"/>
      <protection hidden="1"/>
    </xf>
    <xf numFmtId="164" fontId="19" fillId="8" borderId="53" xfId="0" applyNumberFormat="1" applyFont="1" applyFill="1" applyBorder="1" applyAlignment="1" applyProtection="1">
      <alignment horizontal="center" vertical="center"/>
      <protection hidden="1"/>
    </xf>
    <xf numFmtId="164" fontId="19" fillId="8" borderId="43" xfId="0" applyNumberFormat="1" applyFont="1" applyFill="1" applyBorder="1" applyAlignment="1" applyProtection="1">
      <alignment horizontal="center" vertical="center"/>
      <protection hidden="1"/>
    </xf>
    <xf numFmtId="1" fontId="19" fillId="3" borderId="32" xfId="0" applyNumberFormat="1" applyFont="1" applyFill="1" applyBorder="1" applyAlignment="1" applyProtection="1">
      <alignment horizontal="center" vertical="center"/>
      <protection hidden="1"/>
    </xf>
    <xf numFmtId="164" fontId="19" fillId="8" borderId="21" xfId="0" applyNumberFormat="1" applyFont="1" applyFill="1" applyBorder="1" applyAlignment="1" applyProtection="1">
      <alignment horizontal="center" vertical="center"/>
      <protection hidden="1"/>
    </xf>
    <xf numFmtId="164" fontId="5" fillId="3" borderId="6" xfId="0" applyNumberFormat="1" applyFont="1" applyFill="1" applyBorder="1" applyAlignment="1" applyProtection="1">
      <alignment horizontal="center" vertical="center"/>
      <protection locked="0" hidden="1"/>
    </xf>
    <xf numFmtId="164" fontId="5" fillId="3" borderId="20" xfId="0" applyNumberFormat="1" applyFont="1" applyFill="1" applyBorder="1" applyAlignment="1" applyProtection="1">
      <alignment horizontal="center" vertical="center"/>
      <protection locked="0" hidden="1"/>
    </xf>
    <xf numFmtId="164" fontId="5" fillId="10" borderId="15" xfId="0" applyNumberFormat="1" applyFont="1" applyFill="1" applyBorder="1" applyAlignment="1" applyProtection="1">
      <alignment horizontal="center" vertical="center"/>
      <protection locked="0" hidden="1"/>
    </xf>
    <xf numFmtId="164" fontId="5" fillId="10" borderId="6" xfId="0" applyNumberFormat="1" applyFont="1" applyFill="1" applyBorder="1" applyAlignment="1" applyProtection="1">
      <alignment horizontal="center" vertical="center"/>
      <protection locked="0" hidden="1"/>
    </xf>
    <xf numFmtId="164" fontId="5" fillId="3" borderId="32" xfId="0" applyNumberFormat="1" applyFont="1" applyFill="1" applyBorder="1" applyAlignment="1" applyProtection="1">
      <alignment horizontal="center" vertical="center"/>
      <protection locked="0" hidden="1"/>
    </xf>
    <xf numFmtId="164" fontId="5" fillId="0" borderId="32" xfId="0" applyNumberFormat="1" applyFont="1" applyFill="1" applyBorder="1" applyAlignment="1" applyProtection="1">
      <alignment horizontal="center" vertical="center"/>
      <protection locked="0" hidden="1"/>
    </xf>
    <xf numFmtId="164" fontId="5" fillId="0" borderId="15" xfId="0" applyNumberFormat="1" applyFont="1" applyFill="1" applyBorder="1" applyAlignment="1" applyProtection="1">
      <alignment horizontal="center" vertical="center"/>
      <protection locked="0" hidden="1"/>
    </xf>
    <xf numFmtId="164" fontId="5" fillId="0" borderId="20" xfId="0" applyNumberFormat="1" applyFont="1" applyFill="1" applyBorder="1" applyAlignment="1" applyProtection="1">
      <alignment horizontal="center" vertical="center"/>
      <protection locked="0" hidden="1"/>
    </xf>
    <xf numFmtId="164" fontId="5" fillId="0" borderId="17" xfId="0" applyNumberFormat="1" applyFont="1" applyFill="1" applyBorder="1" applyAlignment="1" applyProtection="1">
      <alignment horizontal="center" vertical="center"/>
      <protection locked="0" hidden="1"/>
    </xf>
    <xf numFmtId="164" fontId="5" fillId="2" borderId="15" xfId="0" applyNumberFormat="1" applyFont="1" applyFill="1" applyBorder="1" applyAlignment="1" applyProtection="1">
      <alignment horizontal="center" vertical="center"/>
      <protection locked="0" hidden="1"/>
    </xf>
    <xf numFmtId="164" fontId="5" fillId="0" borderId="3" xfId="0" applyNumberFormat="1" applyFont="1" applyFill="1" applyBorder="1" applyAlignment="1" applyProtection="1">
      <alignment horizontal="center" vertical="center"/>
      <protection locked="0" hidden="1"/>
    </xf>
    <xf numFmtId="164" fontId="5" fillId="0" borderId="35" xfId="0" applyNumberFormat="1" applyFont="1" applyFill="1" applyBorder="1" applyAlignment="1" applyProtection="1">
      <alignment horizontal="center" vertical="center"/>
      <protection locked="0" hidden="1"/>
    </xf>
    <xf numFmtId="164" fontId="5" fillId="3" borderId="3" xfId="0" applyNumberFormat="1" applyFont="1" applyFill="1" applyBorder="1" applyAlignment="1" applyProtection="1">
      <alignment horizontal="center" vertical="center"/>
      <protection locked="0" hidden="1"/>
    </xf>
    <xf numFmtId="164" fontId="5" fillId="3" borderId="35" xfId="0" applyNumberFormat="1" applyFont="1" applyFill="1" applyBorder="1" applyAlignment="1" applyProtection="1">
      <alignment horizontal="center" vertical="center"/>
      <protection locked="0" hidden="1"/>
    </xf>
    <xf numFmtId="164" fontId="5" fillId="3" borderId="16" xfId="0" applyNumberFormat="1" applyFont="1" applyFill="1" applyBorder="1" applyAlignment="1" applyProtection="1">
      <alignment horizontal="center" vertical="center"/>
      <protection locked="0" hidden="1"/>
    </xf>
    <xf numFmtId="164" fontId="5" fillId="3" borderId="17" xfId="0" applyNumberFormat="1" applyFont="1" applyFill="1" applyBorder="1" applyAlignment="1" applyProtection="1">
      <alignment horizontal="center" vertical="center"/>
      <protection locked="0" hidden="1"/>
    </xf>
    <xf numFmtId="164" fontId="5" fillId="3" borderId="15" xfId="0" applyNumberFormat="1" applyFont="1" applyFill="1" applyBorder="1" applyAlignment="1" applyProtection="1">
      <alignment horizontal="center" vertical="center"/>
      <protection locked="0" hidden="1"/>
    </xf>
    <xf numFmtId="164" fontId="5" fillId="3" borderId="5" xfId="0" applyNumberFormat="1" applyFont="1" applyFill="1" applyBorder="1" applyAlignment="1" applyProtection="1">
      <alignment horizontal="center" vertical="center"/>
      <protection locked="0" hidden="1"/>
    </xf>
    <xf numFmtId="164" fontId="5" fillId="3" borderId="19" xfId="0" applyNumberFormat="1" applyFont="1" applyFill="1" applyBorder="1" applyAlignment="1" applyProtection="1">
      <alignment horizontal="center" vertical="center"/>
      <protection locked="0" hidden="1"/>
    </xf>
    <xf numFmtId="164" fontId="5" fillId="0" borderId="14" xfId="0" applyNumberFormat="1" applyFont="1" applyFill="1" applyBorder="1" applyAlignment="1" applyProtection="1">
      <alignment horizontal="center" vertical="center"/>
      <protection locked="0" hidden="1"/>
    </xf>
    <xf numFmtId="164" fontId="5" fillId="3" borderId="33" xfId="0" applyNumberFormat="1" applyFont="1" applyFill="1" applyBorder="1" applyAlignment="1" applyProtection="1">
      <alignment horizontal="center" vertical="center"/>
      <protection locked="0" hidden="1"/>
    </xf>
    <xf numFmtId="164" fontId="5" fillId="0" borderId="33" xfId="0" applyNumberFormat="1" applyFont="1" applyFill="1" applyBorder="1" applyAlignment="1" applyProtection="1">
      <alignment horizontal="center" vertical="center"/>
      <protection locked="0" hidden="1"/>
    </xf>
    <xf numFmtId="164" fontId="5" fillId="10" borderId="14" xfId="0" applyNumberFormat="1" applyFont="1" applyFill="1" applyBorder="1" applyAlignment="1" applyProtection="1">
      <alignment horizontal="center" vertical="center"/>
      <protection locked="0" hidden="1"/>
    </xf>
    <xf numFmtId="164" fontId="5" fillId="10" borderId="5" xfId="0" applyNumberFormat="1" applyFont="1" applyFill="1" applyBorder="1" applyAlignment="1" applyProtection="1">
      <alignment horizontal="center" vertical="center"/>
      <protection locked="0" hidden="1"/>
    </xf>
    <xf numFmtId="164" fontId="5" fillId="0" borderId="19" xfId="0" applyNumberFormat="1" applyFont="1" applyFill="1" applyBorder="1" applyAlignment="1" applyProtection="1">
      <alignment horizontal="center" vertical="center"/>
      <protection locked="0" hidden="1"/>
    </xf>
    <xf numFmtId="164" fontId="5" fillId="0" borderId="18" xfId="0" applyNumberFormat="1" applyFont="1" applyFill="1" applyBorder="1" applyAlignment="1" applyProtection="1">
      <alignment horizontal="center" vertical="center"/>
      <protection locked="0" hidden="1"/>
    </xf>
    <xf numFmtId="164" fontId="5" fillId="10" borderId="28"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3" borderId="14" xfId="0" applyNumberFormat="1" applyFont="1" applyFill="1" applyBorder="1" applyAlignment="1" applyProtection="1">
      <alignment horizontal="center" vertical="center"/>
      <protection locked="0" hidden="1"/>
    </xf>
    <xf numFmtId="164" fontId="19" fillId="8" borderId="46" xfId="0" applyNumberFormat="1" applyFont="1" applyFill="1" applyBorder="1" applyAlignment="1" applyProtection="1">
      <alignment horizontal="center" vertical="center"/>
      <protection hidden="1"/>
    </xf>
    <xf numFmtId="164" fontId="19" fillId="8" borderId="1" xfId="0" applyNumberFormat="1"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wrapText="1"/>
      <protection locked="0" hidden="1"/>
    </xf>
    <xf numFmtId="0" fontId="0" fillId="2" borderId="1" xfId="0" applyFont="1" applyFill="1" applyBorder="1" applyProtection="1">
      <protection hidden="1"/>
    </xf>
    <xf numFmtId="0" fontId="19" fillId="13" borderId="11" xfId="0" applyNumberFormat="1"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locked="0" hidden="1"/>
    </xf>
    <xf numFmtId="0" fontId="0" fillId="0" borderId="0" xfId="0" applyFont="1" applyAlignment="1" applyProtection="1">
      <alignment horizontal="center"/>
      <protection hidden="1"/>
    </xf>
    <xf numFmtId="0" fontId="0" fillId="0" borderId="1" xfId="0" applyFont="1" applyBorder="1" applyAlignment="1" applyProtection="1">
      <alignment horizontal="center"/>
      <protection hidden="1"/>
    </xf>
    <xf numFmtId="0" fontId="5" fillId="2" borderId="14"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19" fillId="7" borderId="14"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19" fillId="10" borderId="19" xfId="0" applyNumberFormat="1" applyFont="1" applyFill="1" applyBorder="1" applyAlignment="1" applyProtection="1">
      <alignment horizontal="center" vertical="center" wrapText="1"/>
      <protection hidden="1"/>
    </xf>
    <xf numFmtId="0" fontId="5" fillId="11" borderId="14" xfId="0" applyNumberFormat="1" applyFont="1" applyFill="1" applyBorder="1" applyAlignment="1" applyProtection="1">
      <alignment horizontal="center" vertical="center" wrapText="1"/>
      <protection hidden="1"/>
    </xf>
    <xf numFmtId="0" fontId="5" fillId="11" borderId="19" xfId="0" applyNumberFormat="1" applyFont="1" applyFill="1" applyBorder="1" applyAlignment="1" applyProtection="1">
      <alignment horizontal="center" vertical="center" wrapText="1"/>
      <protection hidden="1"/>
    </xf>
    <xf numFmtId="0" fontId="5" fillId="2" borderId="9" xfId="0" applyNumberFormat="1" applyFont="1" applyFill="1" applyBorder="1" applyAlignment="1" applyProtection="1">
      <alignment horizontal="center" vertical="center" wrapText="1"/>
      <protection hidden="1"/>
    </xf>
    <xf numFmtId="0" fontId="5" fillId="2" borderId="28" xfId="0" applyNumberFormat="1" applyFont="1" applyFill="1" applyBorder="1" applyAlignment="1" applyProtection="1">
      <alignment horizontal="center" vertical="center" wrapText="1"/>
      <protection hidden="1"/>
    </xf>
    <xf numFmtId="0" fontId="5" fillId="2" borderId="33" xfId="0" applyNumberFormat="1" applyFont="1" applyFill="1" applyBorder="1" applyAlignment="1" applyProtection="1">
      <alignment horizontal="center" vertical="center" wrapText="1"/>
      <protection hidden="1"/>
    </xf>
    <xf numFmtId="0" fontId="5" fillId="0" borderId="5" xfId="0" applyNumberFormat="1" applyFont="1" applyBorder="1" applyAlignment="1" applyProtection="1">
      <alignment horizontal="center" vertical="center" wrapText="1"/>
      <protection locked="0" hidden="1"/>
    </xf>
    <xf numFmtId="0" fontId="5" fillId="0" borderId="19" xfId="0" applyNumberFormat="1" applyFont="1" applyBorder="1" applyAlignment="1" applyProtection="1">
      <alignment horizontal="center" vertical="center" wrapText="1"/>
      <protection locked="0" hidden="1"/>
    </xf>
    <xf numFmtId="0" fontId="5" fillId="0" borderId="14" xfId="0" applyNumberFormat="1" applyFont="1" applyBorder="1" applyAlignment="1" applyProtection="1">
      <alignment horizontal="center" vertical="center" wrapText="1"/>
      <protection locked="0" hidden="1"/>
    </xf>
    <xf numFmtId="0" fontId="5" fillId="2" borderId="14" xfId="0" applyNumberFormat="1" applyFont="1" applyFill="1" applyBorder="1" applyAlignment="1" applyProtection="1">
      <alignment horizontal="center" vertical="center" wrapText="1"/>
      <protection locked="0" hidden="1"/>
    </xf>
    <xf numFmtId="0" fontId="5" fillId="2" borderId="5" xfId="0" applyNumberFormat="1" applyFont="1" applyFill="1" applyBorder="1" applyAlignment="1" applyProtection="1">
      <alignment horizontal="center" vertical="center" wrapText="1"/>
      <protection locked="0" hidden="1"/>
    </xf>
    <xf numFmtId="0" fontId="5" fillId="2" borderId="19" xfId="0" applyNumberFormat="1" applyFont="1" applyFill="1" applyBorder="1" applyAlignment="1" applyProtection="1">
      <alignment horizontal="center" vertical="center" wrapText="1"/>
      <protection locked="0" hidden="1"/>
    </xf>
    <xf numFmtId="0" fontId="5" fillId="2" borderId="18" xfId="0" applyNumberFormat="1" applyFont="1" applyFill="1" applyBorder="1" applyAlignment="1" applyProtection="1">
      <alignment horizontal="center" vertical="center" wrapText="1"/>
      <protection locked="0" hidden="1"/>
    </xf>
    <xf numFmtId="0" fontId="19" fillId="7" borderId="28" xfId="0" applyNumberFormat="1" applyFont="1" applyFill="1" applyBorder="1" applyAlignment="1" applyProtection="1">
      <alignment horizontal="center" vertical="center" wrapText="1"/>
      <protection hidden="1"/>
    </xf>
    <xf numFmtId="0" fontId="19" fillId="7" borderId="14" xfId="0" applyNumberFormat="1" applyFont="1" applyFill="1" applyBorder="1" applyAlignment="1" applyProtection="1">
      <alignment horizontal="center" vertical="center"/>
      <protection hidden="1"/>
    </xf>
    <xf numFmtId="0" fontId="19" fillId="7" borderId="19" xfId="0" applyNumberFormat="1" applyFont="1" applyFill="1" applyBorder="1" applyAlignment="1" applyProtection="1">
      <alignment horizontal="center" vertical="center"/>
      <protection hidden="1"/>
    </xf>
    <xf numFmtId="0" fontId="19" fillId="7" borderId="28" xfId="0" applyNumberFormat="1" applyFont="1" applyFill="1" applyBorder="1" applyAlignment="1" applyProtection="1">
      <alignment horizontal="center" vertical="center"/>
      <protection hidden="1"/>
    </xf>
    <xf numFmtId="0" fontId="5" fillId="2" borderId="38" xfId="0" applyNumberFormat="1" applyFont="1" applyFill="1" applyBorder="1" applyAlignment="1" applyProtection="1">
      <alignment horizontal="center" vertical="center" wrapText="1"/>
      <protection locked="0" hidden="1"/>
    </xf>
    <xf numFmtId="0" fontId="5" fillId="2" borderId="9" xfId="0" applyNumberFormat="1" applyFont="1" applyFill="1" applyBorder="1" applyAlignment="1" applyProtection="1">
      <alignment horizontal="center" vertical="center" wrapText="1"/>
      <protection locked="0" hidden="1"/>
    </xf>
    <xf numFmtId="0" fontId="5" fillId="10" borderId="19" xfId="0" applyNumberFormat="1" applyFont="1" applyFill="1" applyBorder="1" applyAlignment="1" applyProtection="1">
      <alignment horizontal="center" vertical="center"/>
      <protection locked="0" hidden="1"/>
    </xf>
    <xf numFmtId="0" fontId="19" fillId="8" borderId="12" xfId="0" applyFont="1" applyFill="1" applyBorder="1" applyAlignment="1" applyProtection="1">
      <alignment horizontal="center" vertical="center"/>
      <protection hidden="1"/>
    </xf>
    <xf numFmtId="0" fontId="19" fillId="8" borderId="24" xfId="0" applyFont="1" applyFill="1" applyBorder="1" applyAlignment="1" applyProtection="1">
      <alignment horizontal="center" vertical="center"/>
      <protection hidden="1"/>
    </xf>
    <xf numFmtId="164" fontId="5" fillId="2" borderId="14" xfId="0" applyNumberFormat="1" applyFont="1" applyFill="1" applyBorder="1" applyAlignment="1" applyProtection="1">
      <alignment horizontal="center" vertical="center"/>
      <protection locked="0" hidden="1"/>
    </xf>
    <xf numFmtId="164" fontId="5" fillId="0" borderId="9" xfId="0" applyNumberFormat="1" applyFont="1" applyFill="1" applyBorder="1" applyAlignment="1" applyProtection="1">
      <alignment horizontal="center" vertical="center"/>
      <protection locked="0" hidden="1"/>
    </xf>
    <xf numFmtId="164" fontId="5" fillId="0" borderId="34" xfId="0" applyNumberFormat="1" applyFont="1" applyFill="1" applyBorder="1" applyAlignment="1" applyProtection="1">
      <alignment horizontal="center" vertical="center"/>
      <protection locked="0" hidden="1"/>
    </xf>
    <xf numFmtId="164" fontId="5" fillId="3" borderId="9" xfId="0" applyNumberFormat="1" applyFont="1" applyFill="1" applyBorder="1" applyAlignment="1" applyProtection="1">
      <alignment horizontal="center" vertical="center"/>
      <protection locked="0" hidden="1"/>
    </xf>
    <xf numFmtId="164" fontId="5" fillId="3" borderId="34" xfId="0" applyNumberFormat="1" applyFont="1" applyFill="1" applyBorder="1" applyAlignment="1" applyProtection="1">
      <alignment horizontal="center" vertical="center"/>
      <protection locked="0" hidden="1"/>
    </xf>
    <xf numFmtId="164" fontId="5" fillId="3" borderId="28" xfId="0" applyNumberFormat="1" applyFont="1" applyFill="1" applyBorder="1" applyAlignment="1" applyProtection="1">
      <alignment horizontal="center" vertical="center"/>
      <protection locked="0" hidden="1"/>
    </xf>
    <xf numFmtId="164" fontId="5" fillId="3" borderId="18" xfId="0" applyNumberFormat="1" applyFont="1" applyFill="1" applyBorder="1" applyAlignment="1" applyProtection="1">
      <alignment horizontal="center" vertical="center"/>
      <protection locked="0" hidden="1"/>
    </xf>
    <xf numFmtId="0" fontId="19" fillId="0" borderId="11" xfId="0" applyNumberFormat="1" applyFont="1" applyFill="1" applyBorder="1" applyAlignment="1" applyProtection="1">
      <alignment horizontal="center" vertical="center" wrapText="1"/>
      <protection hidden="1"/>
    </xf>
    <xf numFmtId="0" fontId="19" fillId="0" borderId="19" xfId="0" applyNumberFormat="1" applyFont="1" applyFill="1" applyBorder="1" applyAlignment="1" applyProtection="1">
      <alignment horizontal="center" vertical="center" wrapText="1"/>
      <protection hidden="1"/>
    </xf>
    <xf numFmtId="0" fontId="19" fillId="8" borderId="8" xfId="0" applyNumberFormat="1"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protection hidden="1"/>
    </xf>
    <xf numFmtId="0" fontId="19" fillId="3" borderId="18" xfId="0" applyFont="1" applyFill="1" applyBorder="1" applyAlignment="1" applyProtection="1">
      <alignment horizontal="center" vertical="center"/>
      <protection hidden="1"/>
    </xf>
    <xf numFmtId="0" fontId="19" fillId="3" borderId="33" xfId="0" applyFont="1" applyFill="1" applyBorder="1" applyAlignment="1" applyProtection="1">
      <alignment horizontal="center" vertical="center"/>
      <protection hidden="1"/>
    </xf>
    <xf numFmtId="0" fontId="19" fillId="3" borderId="59" xfId="0" applyFont="1" applyFill="1" applyBorder="1" applyAlignment="1" applyProtection="1">
      <alignment horizontal="center" vertical="center"/>
      <protection hidden="1"/>
    </xf>
    <xf numFmtId="0" fontId="19" fillId="3" borderId="58" xfId="0" applyFont="1" applyFill="1" applyBorder="1" applyAlignment="1" applyProtection="1">
      <alignment horizontal="center" vertical="center"/>
      <protection hidden="1"/>
    </xf>
    <xf numFmtId="0" fontId="19" fillId="3" borderId="11" xfId="0" applyFont="1" applyFill="1" applyBorder="1" applyAlignment="1" applyProtection="1">
      <alignment horizontal="center" vertical="center"/>
      <protection hidden="1"/>
    </xf>
    <xf numFmtId="0" fontId="5" fillId="0" borderId="5"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19" fillId="7" borderId="18" xfId="0" applyFont="1" applyFill="1" applyBorder="1" applyAlignment="1" applyProtection="1">
      <alignment horizontal="center" vertical="center"/>
      <protection hidden="1"/>
    </xf>
    <xf numFmtId="0" fontId="5" fillId="0" borderId="14"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19" fillId="7" borderId="14" xfId="0" applyFont="1" applyFill="1" applyBorder="1" applyAlignment="1" applyProtection="1">
      <alignment horizontal="center" vertical="center"/>
      <protection hidden="1"/>
    </xf>
    <xf numFmtId="0" fontId="19" fillId="7" borderId="19" xfId="0" applyFont="1" applyFill="1" applyBorder="1" applyAlignment="1" applyProtection="1">
      <alignment horizontal="center" vertical="center"/>
      <protection hidden="1"/>
    </xf>
    <xf numFmtId="0" fontId="5" fillId="0" borderId="33" xfId="0" applyFont="1" applyFill="1" applyBorder="1" applyAlignment="1" applyProtection="1">
      <alignment horizontal="center" vertical="center"/>
      <protection locked="0"/>
    </xf>
    <xf numFmtId="0" fontId="5" fillId="0" borderId="33" xfId="0" applyFont="1" applyBorder="1" applyAlignment="1" applyProtection="1">
      <alignment horizontal="center" vertical="center"/>
      <protection hidden="1"/>
    </xf>
    <xf numFmtId="0" fontId="5" fillId="2" borderId="14"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19" fillId="7" borderId="33"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5" fillId="2" borderId="34"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hidden="1"/>
    </xf>
    <xf numFmtId="0" fontId="5" fillId="0" borderId="33" xfId="0" applyFont="1" applyFill="1" applyBorder="1" applyAlignment="1" applyProtection="1">
      <alignment horizontal="center" vertical="center"/>
      <protection hidden="1"/>
    </xf>
    <xf numFmtId="0" fontId="5" fillId="2" borderId="38"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9" fillId="7" borderId="5"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19" fillId="8" borderId="1" xfId="0" applyFont="1" applyFill="1" applyBorder="1" applyAlignment="1" applyProtection="1">
      <alignment horizontal="center" vertical="center"/>
      <protection hidden="1"/>
    </xf>
    <xf numFmtId="164" fontId="5" fillId="2" borderId="33" xfId="0" applyNumberFormat="1" applyFont="1" applyFill="1" applyBorder="1" applyAlignment="1" applyProtection="1">
      <alignment horizontal="center" vertical="center"/>
      <protection locked="0" hidden="1"/>
    </xf>
    <xf numFmtId="0" fontId="5" fillId="13" borderId="1" xfId="0" applyFont="1" applyFill="1" applyBorder="1" applyAlignment="1" applyProtection="1">
      <alignment horizontal="center" vertical="center"/>
      <protection locked="0" hidden="1"/>
    </xf>
    <xf numFmtId="0" fontId="19" fillId="3" borderId="8" xfId="0" applyNumberFormat="1" applyFont="1" applyFill="1" applyBorder="1" applyAlignment="1" applyProtection="1">
      <alignment horizontal="center" vertical="center" wrapText="1"/>
      <protection hidden="1"/>
    </xf>
    <xf numFmtId="0" fontId="19" fillId="8" borderId="0" xfId="0" applyNumberFormat="1"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center" vertical="center" wrapText="1"/>
      <protection hidden="1"/>
    </xf>
    <xf numFmtId="0" fontId="19" fillId="3" borderId="46" xfId="0" applyNumberFormat="1" applyFont="1" applyFill="1" applyBorder="1" applyAlignment="1" applyProtection="1">
      <alignment horizontal="center" vertical="center" wrapText="1"/>
      <protection hidden="1"/>
    </xf>
    <xf numFmtId="0" fontId="19" fillId="3" borderId="48" xfId="0" applyNumberFormat="1" applyFont="1" applyFill="1" applyBorder="1" applyAlignment="1" applyProtection="1">
      <alignment horizontal="center" vertical="center" wrapText="1"/>
      <protection hidden="1"/>
    </xf>
    <xf numFmtId="0" fontId="19" fillId="8" borderId="60" xfId="0" applyNumberFormat="1" applyFont="1" applyFill="1" applyBorder="1" applyAlignment="1" applyProtection="1">
      <alignment horizontal="center" vertical="center" wrapText="1"/>
      <protection hidden="1"/>
    </xf>
    <xf numFmtId="0" fontId="19" fillId="3" borderId="1" xfId="0" applyNumberFormat="1" applyFont="1" applyFill="1" applyBorder="1" applyAlignment="1" applyProtection="1">
      <alignment horizontal="center" vertical="center" wrapText="1"/>
      <protection hidden="1"/>
    </xf>
    <xf numFmtId="0" fontId="19" fillId="10" borderId="8" xfId="0" applyNumberFormat="1" applyFont="1" applyFill="1" applyBorder="1" applyAlignment="1" applyProtection="1">
      <alignment horizontal="center" vertical="center" wrapText="1"/>
      <protection hidden="1"/>
    </xf>
    <xf numFmtId="0" fontId="19" fillId="10" borderId="28" xfId="0" applyNumberFormat="1" applyFont="1" applyFill="1" applyBorder="1" applyAlignment="1" applyProtection="1">
      <alignment horizontal="center" vertical="center" wrapText="1"/>
      <protection hidden="1"/>
    </xf>
    <xf numFmtId="0" fontId="5" fillId="0" borderId="8" xfId="0" applyNumberFormat="1" applyFont="1" applyBorder="1" applyAlignment="1" applyProtection="1">
      <alignment horizontal="center" vertical="center" wrapText="1"/>
      <protection locked="0" hidden="1"/>
    </xf>
    <xf numFmtId="0" fontId="5" fillId="0" borderId="8" xfId="0" applyNumberFormat="1" applyFont="1" applyFill="1" applyBorder="1" applyAlignment="1" applyProtection="1">
      <alignment horizontal="center" vertical="center" wrapText="1"/>
      <protection locked="0" hidden="1"/>
    </xf>
    <xf numFmtId="0" fontId="5" fillId="0" borderId="28" xfId="0" applyNumberFormat="1" applyFont="1" applyBorder="1" applyAlignment="1" applyProtection="1">
      <alignment horizontal="center" vertical="center" wrapText="1"/>
      <protection locked="0" hidden="1"/>
    </xf>
    <xf numFmtId="0" fontId="5" fillId="0" borderId="7" xfId="0" applyNumberFormat="1" applyFont="1" applyBorder="1" applyAlignment="1" applyProtection="1">
      <alignment horizontal="center" vertical="center" wrapText="1"/>
      <protection locked="0" hidden="1"/>
    </xf>
    <xf numFmtId="0" fontId="5" fillId="2" borderId="8" xfId="0" applyNumberFormat="1" applyFont="1" applyFill="1" applyBorder="1" applyAlignment="1" applyProtection="1">
      <alignment horizontal="center" vertical="center" wrapText="1"/>
      <protection locked="0" hidden="1"/>
    </xf>
    <xf numFmtId="0" fontId="5" fillId="2" borderId="28" xfId="0" applyNumberFormat="1" applyFont="1" applyFill="1" applyBorder="1" applyAlignment="1" applyProtection="1">
      <alignment horizontal="center" vertical="center" wrapText="1"/>
      <protection locked="0" hidden="1"/>
    </xf>
    <xf numFmtId="0" fontId="22" fillId="0" borderId="1" xfId="0" applyFont="1" applyFill="1" applyBorder="1" applyAlignment="1" applyProtection="1">
      <alignment horizontal="center" vertical="center"/>
      <protection hidden="1"/>
    </xf>
    <xf numFmtId="0" fontId="22" fillId="0" borderId="7" xfId="0" applyFont="1" applyFill="1" applyBorder="1" applyAlignment="1" applyProtection="1">
      <alignment horizontal="center" vertical="center"/>
      <protection hidden="1"/>
    </xf>
    <xf numFmtId="0" fontId="22" fillId="7" borderId="5" xfId="0" applyFont="1" applyFill="1" applyBorder="1" applyAlignment="1" applyProtection="1">
      <alignment horizontal="center" vertical="center"/>
      <protection hidden="1"/>
    </xf>
    <xf numFmtId="0" fontId="22" fillId="7" borderId="19" xfId="0" applyFont="1" applyFill="1" applyBorder="1" applyAlignment="1" applyProtection="1">
      <alignment horizontal="center" vertical="center"/>
      <protection hidden="1"/>
    </xf>
    <xf numFmtId="0" fontId="22" fillId="7" borderId="28" xfId="0" applyFont="1" applyFill="1" applyBorder="1" applyAlignment="1" applyProtection="1">
      <alignment horizontal="center" vertical="center"/>
      <protection hidden="1"/>
    </xf>
    <xf numFmtId="0" fontId="22" fillId="2" borderId="5" xfId="0" applyFont="1" applyFill="1" applyBorder="1" applyAlignment="1" applyProtection="1">
      <alignment horizontal="center" vertical="center"/>
      <protection hidden="1"/>
    </xf>
    <xf numFmtId="0" fontId="22" fillId="0" borderId="5" xfId="0" applyFont="1" applyBorder="1" applyAlignment="1" applyProtection="1">
      <alignment horizontal="center" vertical="center" wrapText="1"/>
      <protection hidden="1"/>
    </xf>
    <xf numFmtId="0" fontId="22" fillId="7" borderId="5" xfId="0" applyFont="1" applyFill="1" applyBorder="1" applyAlignment="1" applyProtection="1">
      <alignment horizontal="center" vertical="center" wrapText="1"/>
      <protection hidden="1"/>
    </xf>
    <xf numFmtId="0" fontId="22" fillId="7" borderId="19" xfId="0" applyFont="1" applyFill="1" applyBorder="1" applyAlignment="1" applyProtection="1">
      <alignment horizontal="center" vertical="center" wrapText="1"/>
      <protection hidden="1"/>
    </xf>
    <xf numFmtId="0" fontId="22" fillId="7" borderId="28" xfId="0" applyFont="1" applyFill="1" applyBorder="1" applyAlignment="1" applyProtection="1">
      <alignment horizontal="center" vertical="center" wrapText="1"/>
      <protection hidden="1"/>
    </xf>
    <xf numFmtId="0" fontId="22" fillId="7" borderId="9" xfId="0" applyFont="1" applyFill="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18" fillId="3" borderId="54" xfId="0" applyFont="1" applyFill="1" applyBorder="1" applyAlignment="1" applyProtection="1">
      <alignment horizontal="center" vertical="center" wrapText="1"/>
      <protection hidden="1"/>
    </xf>
    <xf numFmtId="0" fontId="5" fillId="2" borderId="15" xfId="0" applyNumberFormat="1" applyFont="1" applyFill="1" applyBorder="1" applyAlignment="1" applyProtection="1">
      <alignment horizontal="center" vertical="center" wrapText="1"/>
      <protection hidden="1"/>
    </xf>
    <xf numFmtId="0" fontId="5" fillId="2" borderId="20" xfId="0" applyNumberFormat="1" applyFont="1" applyFill="1" applyBorder="1" applyAlignment="1" applyProtection="1">
      <alignment horizontal="center" vertical="center" wrapText="1"/>
      <protection hidden="1"/>
    </xf>
    <xf numFmtId="0" fontId="5" fillId="2" borderId="16" xfId="0" applyNumberFormat="1" applyFont="1" applyFill="1" applyBorder="1" applyAlignment="1" applyProtection="1">
      <alignment horizontal="center" vertical="center" wrapText="1"/>
      <protection hidden="1"/>
    </xf>
    <xf numFmtId="0" fontId="19" fillId="7" borderId="15" xfId="0" applyNumberFormat="1" applyFont="1" applyFill="1" applyBorder="1" applyAlignment="1" applyProtection="1">
      <alignment horizontal="center" vertical="center" wrapText="1"/>
      <protection hidden="1"/>
    </xf>
    <xf numFmtId="0" fontId="5" fillId="2" borderId="17" xfId="0" applyNumberFormat="1" applyFont="1" applyFill="1" applyBorder="1" applyAlignment="1" applyProtection="1">
      <alignment horizontal="center" vertical="center" wrapText="1"/>
      <protection hidden="1"/>
    </xf>
    <xf numFmtId="0" fontId="19" fillId="10" borderId="20" xfId="0" applyNumberFormat="1" applyFont="1" applyFill="1" applyBorder="1" applyAlignment="1" applyProtection="1">
      <alignment horizontal="center" vertical="center" wrapText="1"/>
      <protection hidden="1"/>
    </xf>
    <xf numFmtId="0" fontId="5" fillId="11" borderId="15" xfId="0" applyNumberFormat="1" applyFont="1" applyFill="1" applyBorder="1" applyAlignment="1" applyProtection="1">
      <alignment horizontal="center" vertical="center" wrapText="1"/>
      <protection hidden="1"/>
    </xf>
    <xf numFmtId="0" fontId="5" fillId="11" borderId="20" xfId="0" applyNumberFormat="1" applyFont="1" applyFill="1" applyBorder="1" applyAlignment="1" applyProtection="1">
      <alignment horizontal="center" vertical="center" wrapText="1"/>
      <protection hidden="1"/>
    </xf>
    <xf numFmtId="0" fontId="19" fillId="10" borderId="16" xfId="0" applyNumberFormat="1" applyFont="1" applyFill="1" applyBorder="1" applyAlignment="1" applyProtection="1">
      <alignment horizontal="center" vertical="center" wrapText="1"/>
      <protection hidden="1"/>
    </xf>
    <xf numFmtId="0" fontId="5" fillId="2" borderId="3" xfId="0" applyNumberFormat="1" applyFont="1" applyFill="1" applyBorder="1" applyAlignment="1" applyProtection="1">
      <alignment horizontal="center" vertical="center" wrapText="1"/>
      <protection hidden="1"/>
    </xf>
    <xf numFmtId="0" fontId="5" fillId="0" borderId="6" xfId="0" applyNumberFormat="1" applyFont="1" applyBorder="1" applyAlignment="1" applyProtection="1">
      <alignment horizontal="center" vertical="center" wrapText="1"/>
      <protection locked="0" hidden="1"/>
    </xf>
    <xf numFmtId="0" fontId="5" fillId="0" borderId="20" xfId="0" applyNumberFormat="1" applyFont="1" applyBorder="1" applyAlignment="1" applyProtection="1">
      <alignment horizontal="center" vertical="center" wrapText="1"/>
      <protection locked="0" hidden="1"/>
    </xf>
    <xf numFmtId="0" fontId="5" fillId="0" borderId="16" xfId="0" applyNumberFormat="1" applyFont="1" applyBorder="1" applyAlignment="1" applyProtection="1">
      <alignment horizontal="center" vertical="center" wrapText="1"/>
      <protection locked="0" hidden="1"/>
    </xf>
    <xf numFmtId="0" fontId="5" fillId="0" borderId="15" xfId="0" applyNumberFormat="1" applyFont="1" applyBorder="1" applyAlignment="1" applyProtection="1">
      <alignment horizontal="center" vertical="center" wrapText="1"/>
      <protection locked="0" hidden="1"/>
    </xf>
    <xf numFmtId="0" fontId="5" fillId="2" borderId="15" xfId="0" applyNumberFormat="1" applyFont="1" applyFill="1" applyBorder="1" applyAlignment="1" applyProtection="1">
      <alignment horizontal="center" vertical="center" wrapText="1"/>
      <protection locked="0" hidden="1"/>
    </xf>
    <xf numFmtId="0" fontId="5" fillId="2" borderId="6" xfId="0" applyNumberFormat="1" applyFont="1" applyFill="1" applyBorder="1" applyAlignment="1" applyProtection="1">
      <alignment horizontal="center" vertical="center" wrapText="1"/>
      <protection locked="0" hidden="1"/>
    </xf>
    <xf numFmtId="0" fontId="5" fillId="2" borderId="20" xfId="0" applyNumberFormat="1" applyFont="1" applyFill="1" applyBorder="1" applyAlignment="1" applyProtection="1">
      <alignment horizontal="center" vertical="center" wrapText="1"/>
      <protection locked="0" hidden="1"/>
    </xf>
    <xf numFmtId="0" fontId="5" fillId="2" borderId="17" xfId="0" applyNumberFormat="1" applyFont="1" applyFill="1" applyBorder="1" applyAlignment="1" applyProtection="1">
      <alignment horizontal="center" vertical="center" wrapText="1"/>
      <protection locked="0" hidden="1"/>
    </xf>
    <xf numFmtId="0" fontId="19" fillId="7" borderId="16" xfId="0" applyNumberFormat="1" applyFont="1" applyFill="1" applyBorder="1" applyAlignment="1" applyProtection="1">
      <alignment horizontal="center" vertical="center" wrapText="1"/>
      <protection hidden="1"/>
    </xf>
    <xf numFmtId="0" fontId="19" fillId="7" borderId="15" xfId="0" applyNumberFormat="1" applyFont="1" applyFill="1" applyBorder="1" applyAlignment="1" applyProtection="1">
      <alignment horizontal="center" vertical="center"/>
      <protection hidden="1"/>
    </xf>
    <xf numFmtId="0" fontId="19" fillId="7" borderId="20" xfId="0" applyNumberFormat="1" applyFont="1" applyFill="1" applyBorder="1" applyAlignment="1" applyProtection="1">
      <alignment horizontal="center" vertical="center"/>
      <protection hidden="1"/>
    </xf>
    <xf numFmtId="0" fontId="19" fillId="7" borderId="16" xfId="0" applyNumberFormat="1" applyFont="1" applyFill="1" applyBorder="1" applyAlignment="1" applyProtection="1">
      <alignment horizontal="center" vertical="center"/>
      <protection hidden="1"/>
    </xf>
    <xf numFmtId="0" fontId="5" fillId="10" borderId="20" xfId="0" applyNumberFormat="1" applyFont="1" applyFill="1" applyBorder="1" applyAlignment="1" applyProtection="1">
      <alignment horizontal="center" vertical="center"/>
      <protection locked="0" hidden="1"/>
    </xf>
    <xf numFmtId="0" fontId="22" fillId="7" borderId="62" xfId="0" applyFont="1" applyFill="1" applyBorder="1" applyAlignment="1" applyProtection="1">
      <alignment horizontal="center" vertical="center"/>
      <protection hidden="1"/>
    </xf>
    <xf numFmtId="0" fontId="22" fillId="7" borderId="56" xfId="0" applyFont="1" applyFill="1" applyBorder="1" applyAlignment="1" applyProtection="1">
      <alignment horizontal="center" vertical="center"/>
      <protection hidden="1"/>
    </xf>
    <xf numFmtId="0" fontId="18" fillId="3" borderId="46" xfId="0" applyFont="1" applyFill="1" applyBorder="1" applyAlignment="1" applyProtection="1">
      <alignment horizontal="center" vertical="center" wrapText="1"/>
      <protection hidden="1"/>
    </xf>
    <xf numFmtId="0" fontId="18" fillId="3" borderId="31" xfId="0" applyFont="1" applyFill="1" applyBorder="1" applyAlignment="1" applyProtection="1">
      <alignment horizontal="center" vertical="center" wrapText="1"/>
      <protection hidden="1"/>
    </xf>
    <xf numFmtId="0" fontId="18" fillId="3" borderId="61" xfId="0" applyFont="1" applyFill="1" applyBorder="1" applyAlignment="1" applyProtection="1">
      <alignment horizontal="center" vertical="center" wrapText="1"/>
      <protection hidden="1"/>
    </xf>
    <xf numFmtId="0" fontId="19" fillId="3" borderId="21" xfId="0" applyNumberFormat="1" applyFont="1" applyFill="1" applyBorder="1" applyAlignment="1" applyProtection="1">
      <alignment horizontal="center" vertical="center" wrapText="1"/>
      <protection hidden="1"/>
    </xf>
    <xf numFmtId="0" fontId="19" fillId="7" borderId="1" xfId="0" applyNumberFormat="1" applyFont="1" applyFill="1" applyBorder="1" applyAlignment="1" applyProtection="1">
      <alignment horizontal="center" vertical="center" wrapText="1"/>
      <protection hidden="1"/>
    </xf>
    <xf numFmtId="0" fontId="19" fillId="7" borderId="11" xfId="0" applyNumberFormat="1" applyFont="1" applyFill="1" applyBorder="1" applyAlignment="1" applyProtection="1">
      <alignment horizontal="center" vertical="center" wrapText="1"/>
      <protection hidden="1"/>
    </xf>
    <xf numFmtId="0" fontId="19" fillId="2" borderId="11" xfId="0" applyNumberFormat="1" applyFont="1" applyFill="1" applyBorder="1" applyAlignment="1" applyProtection="1">
      <alignment horizontal="center" vertical="center" wrapText="1"/>
      <protection hidden="1"/>
    </xf>
    <xf numFmtId="0" fontId="5" fillId="11" borderId="1" xfId="0" applyNumberFormat="1" applyFont="1" applyFill="1" applyBorder="1" applyAlignment="1" applyProtection="1">
      <alignment horizontal="center" vertical="center" wrapText="1"/>
      <protection hidden="1"/>
    </xf>
    <xf numFmtId="0" fontId="19" fillId="10" borderId="1" xfId="0" applyNumberFormat="1" applyFont="1" applyFill="1" applyBorder="1" applyAlignment="1" applyProtection="1">
      <alignment horizontal="center" vertical="center" wrapText="1"/>
      <protection hidden="1"/>
    </xf>
    <xf numFmtId="0" fontId="22" fillId="0" borderId="11" xfId="0" applyFont="1" applyBorder="1" applyAlignment="1" applyProtection="1">
      <alignment wrapText="1"/>
      <protection hidden="1"/>
    </xf>
    <xf numFmtId="0" fontId="5" fillId="10" borderId="11" xfId="0" applyNumberFormat="1" applyFont="1" applyFill="1" applyBorder="1" applyAlignment="1" applyProtection="1">
      <alignment horizontal="center" vertical="center" wrapText="1"/>
      <protection locked="0" hidden="1"/>
    </xf>
    <xf numFmtId="0" fontId="5" fillId="10" borderId="1" xfId="0" applyNumberFormat="1" applyFont="1" applyFill="1" applyBorder="1" applyAlignment="1" applyProtection="1">
      <alignment horizontal="center" vertical="center" wrapText="1"/>
      <protection locked="0" hidden="1"/>
    </xf>
    <xf numFmtId="0" fontId="19" fillId="7" borderId="10" xfId="0" applyNumberFormat="1" applyFont="1" applyFill="1" applyBorder="1" applyAlignment="1" applyProtection="1">
      <alignment horizontal="center" vertical="center" wrapText="1"/>
      <protection hidden="1"/>
    </xf>
    <xf numFmtId="0" fontId="19" fillId="7" borderId="21" xfId="0" applyNumberFormat="1" applyFont="1" applyFill="1" applyBorder="1" applyAlignment="1" applyProtection="1">
      <alignment horizontal="center" vertical="center" wrapText="1"/>
      <protection hidden="1"/>
    </xf>
    <xf numFmtId="0" fontId="5" fillId="2" borderId="10" xfId="0" applyNumberFormat="1" applyFont="1" applyFill="1" applyBorder="1" applyAlignment="1" applyProtection="1">
      <alignment horizontal="center" vertical="center"/>
      <protection locked="0" hidden="1"/>
    </xf>
    <xf numFmtId="0" fontId="5" fillId="2" borderId="1" xfId="0" applyNumberFormat="1" applyFont="1" applyFill="1" applyBorder="1" applyAlignment="1" applyProtection="1">
      <alignment horizontal="center" vertical="center"/>
      <protection locked="0" hidden="1"/>
    </xf>
    <xf numFmtId="0" fontId="5" fillId="2" borderId="5" xfId="0" applyNumberFormat="1" applyFont="1" applyFill="1" applyBorder="1" applyAlignment="1" applyProtection="1">
      <alignment horizontal="center" vertical="center" wrapText="1"/>
      <protection hidden="1"/>
    </xf>
    <xf numFmtId="0" fontId="19" fillId="7" borderId="5" xfId="0" applyNumberFormat="1" applyFont="1" applyFill="1" applyBorder="1" applyAlignment="1" applyProtection="1">
      <alignment horizontal="center" vertical="center" wrapText="1"/>
      <protection hidden="1"/>
    </xf>
    <xf numFmtId="0" fontId="19" fillId="7" borderId="19" xfId="0" applyNumberFormat="1" applyFont="1" applyFill="1" applyBorder="1" applyAlignment="1" applyProtection="1">
      <alignment horizontal="center" vertical="center" wrapText="1"/>
      <protection hidden="1"/>
    </xf>
    <xf numFmtId="0" fontId="19" fillId="2" borderId="19" xfId="0" applyNumberFormat="1" applyFont="1" applyFill="1" applyBorder="1" applyAlignment="1" applyProtection="1">
      <alignment horizontal="center" vertical="center" wrapText="1"/>
      <protection hidden="1"/>
    </xf>
    <xf numFmtId="0" fontId="5" fillId="11" borderId="5" xfId="0" applyNumberFormat="1" applyFont="1" applyFill="1" applyBorder="1" applyAlignment="1" applyProtection="1">
      <alignment horizontal="center" vertical="center" wrapText="1"/>
      <protection hidden="1"/>
    </xf>
    <xf numFmtId="0" fontId="19" fillId="10" borderId="5" xfId="0" applyNumberFormat="1" applyFont="1" applyFill="1" applyBorder="1" applyAlignment="1" applyProtection="1">
      <alignment horizontal="center" vertical="center" wrapText="1"/>
      <protection hidden="1"/>
    </xf>
    <xf numFmtId="0" fontId="22" fillId="0" borderId="19" xfId="0" applyFont="1" applyBorder="1" applyAlignment="1" applyProtection="1">
      <alignment wrapText="1"/>
      <protection hidden="1"/>
    </xf>
    <xf numFmtId="0" fontId="5" fillId="0" borderId="14" xfId="0" applyNumberFormat="1" applyFont="1" applyFill="1" applyBorder="1" applyAlignment="1" applyProtection="1">
      <alignment horizontal="center" vertical="center" wrapText="1"/>
      <protection locked="0" hidden="1"/>
    </xf>
    <xf numFmtId="0" fontId="5" fillId="10" borderId="19" xfId="0" applyNumberFormat="1" applyFont="1" applyFill="1" applyBorder="1" applyAlignment="1" applyProtection="1">
      <alignment horizontal="center" vertical="center" wrapText="1"/>
      <protection locked="0" hidden="1"/>
    </xf>
    <xf numFmtId="0" fontId="5" fillId="10" borderId="5" xfId="0" applyNumberFormat="1" applyFont="1" applyFill="1" applyBorder="1" applyAlignment="1" applyProtection="1">
      <alignment horizontal="center" vertical="center" wrapText="1"/>
      <protection locked="0" hidden="1"/>
    </xf>
    <xf numFmtId="0" fontId="19" fillId="7" borderId="18" xfId="0" applyNumberFormat="1" applyFont="1" applyFill="1" applyBorder="1" applyAlignment="1" applyProtection="1">
      <alignment horizontal="center" vertical="center" wrapText="1"/>
      <protection hidden="1"/>
    </xf>
    <xf numFmtId="0" fontId="19" fillId="7" borderId="33"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protection locked="0" hidden="1"/>
    </xf>
    <xf numFmtId="0" fontId="5" fillId="2" borderId="5" xfId="0" applyNumberFormat="1" applyFont="1" applyFill="1" applyBorder="1" applyAlignment="1" applyProtection="1">
      <alignment horizontal="center" vertical="center"/>
      <protection locked="0" hidden="1"/>
    </xf>
    <xf numFmtId="0" fontId="19" fillId="8" borderId="44" xfId="0" applyNumberFormat="1" applyFont="1" applyFill="1" applyBorder="1" applyAlignment="1" applyProtection="1">
      <alignment horizontal="center" vertical="center" wrapText="1"/>
      <protection hidden="1"/>
    </xf>
    <xf numFmtId="0" fontId="19" fillId="3" borderId="61" xfId="0" applyNumberFormat="1" applyFont="1" applyFill="1" applyBorder="1" applyAlignment="1" applyProtection="1">
      <alignment horizontal="center" vertical="center" wrapText="1"/>
      <protection hidden="1"/>
    </xf>
    <xf numFmtId="0" fontId="19" fillId="3" borderId="62" xfId="0" applyNumberFormat="1" applyFont="1" applyFill="1" applyBorder="1" applyAlignment="1" applyProtection="1">
      <alignment horizontal="center" vertical="center" wrapText="1"/>
      <protection hidden="1"/>
    </xf>
    <xf numFmtId="0" fontId="19" fillId="3" borderId="54" xfId="0" applyNumberFormat="1" applyFont="1" applyFill="1" applyBorder="1" applyAlignment="1" applyProtection="1">
      <alignment horizontal="center" vertical="center" wrapText="1"/>
      <protection hidden="1"/>
    </xf>
    <xf numFmtId="0" fontId="19" fillId="3" borderId="55" xfId="0" applyNumberFormat="1" applyFont="1" applyFill="1" applyBorder="1" applyAlignment="1" applyProtection="1">
      <alignment horizontal="center" vertical="center" wrapText="1"/>
      <protection hidden="1"/>
    </xf>
    <xf numFmtId="0" fontId="19" fillId="8" borderId="13" xfId="0" applyNumberFormat="1" applyFont="1" applyFill="1" applyBorder="1" applyAlignment="1" applyProtection="1">
      <alignment horizontal="center" vertical="center" wrapText="1"/>
      <protection hidden="1"/>
    </xf>
    <xf numFmtId="0" fontId="19" fillId="8" borderId="22" xfId="0" applyNumberFormat="1" applyFont="1" applyFill="1" applyBorder="1" applyAlignment="1" applyProtection="1">
      <alignment horizontal="center" vertical="center" wrapText="1"/>
      <protection hidden="1"/>
    </xf>
    <xf numFmtId="0" fontId="19" fillId="8" borderId="59" xfId="0" applyNumberFormat="1" applyFont="1" applyFill="1" applyBorder="1" applyAlignment="1" applyProtection="1">
      <alignment horizontal="center" vertical="center" wrapText="1"/>
      <protection hidden="1"/>
    </xf>
    <xf numFmtId="0" fontId="19" fillId="8" borderId="40" xfId="0" applyNumberFormat="1"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protection locked="0"/>
    </xf>
    <xf numFmtId="0" fontId="19" fillId="10" borderId="7" xfId="0" applyNumberFormat="1" applyFont="1" applyFill="1" applyBorder="1" applyAlignment="1" applyProtection="1">
      <alignment horizontal="center" vertical="center" wrapText="1"/>
      <protection hidden="1"/>
    </xf>
    <xf numFmtId="0" fontId="19" fillId="3" borderId="11" xfId="0" applyNumberFormat="1" applyFont="1" applyFill="1" applyBorder="1" applyAlignment="1" applyProtection="1">
      <alignment horizontal="center" vertical="center" wrapText="1"/>
      <protection hidden="1"/>
    </xf>
    <xf numFmtId="0" fontId="22" fillId="2" borderId="0" xfId="0" applyFont="1" applyFill="1" applyBorder="1" applyAlignment="1" applyProtection="1">
      <alignment horizontal="center" vertical="center" wrapText="1"/>
      <protection hidden="1"/>
    </xf>
    <xf numFmtId="0" fontId="19" fillId="7" borderId="0" xfId="0" applyNumberFormat="1" applyFont="1" applyFill="1" applyBorder="1" applyAlignment="1" applyProtection="1">
      <alignment horizontal="center" vertical="center" wrapText="1"/>
      <protection hidden="1"/>
    </xf>
    <xf numFmtId="0" fontId="19" fillId="8" borderId="29" xfId="0" applyNumberFormat="1" applyFont="1" applyFill="1" applyBorder="1" applyAlignment="1" applyProtection="1">
      <alignment horizontal="center" vertical="center" wrapText="1"/>
      <protection hidden="1"/>
    </xf>
    <xf numFmtId="0" fontId="19" fillId="8" borderId="57" xfId="0" applyNumberFormat="1" applyFont="1" applyFill="1" applyBorder="1" applyAlignment="1" applyProtection="1">
      <alignment horizontal="center" vertical="center" wrapText="1"/>
      <protection hidden="1"/>
    </xf>
    <xf numFmtId="0" fontId="19" fillId="8" borderId="58" xfId="0" applyNumberFormat="1" applyFont="1" applyFill="1" applyBorder="1" applyAlignment="1" applyProtection="1">
      <alignment horizontal="center" vertical="center" wrapText="1"/>
      <protection hidden="1"/>
    </xf>
    <xf numFmtId="0" fontId="19" fillId="3" borderId="63" xfId="0" applyNumberFormat="1" applyFont="1" applyFill="1" applyBorder="1" applyAlignment="1" applyProtection="1">
      <alignment horizontal="center" vertical="center" wrapText="1"/>
      <protection hidden="1"/>
    </xf>
    <xf numFmtId="0" fontId="22" fillId="0" borderId="2" xfId="0" applyFont="1" applyBorder="1" applyAlignment="1" applyProtection="1">
      <alignment horizontal="center" vertical="center"/>
      <protection hidden="1"/>
    </xf>
    <xf numFmtId="0" fontId="19" fillId="3" borderId="15" xfId="0" applyNumberFormat="1" applyFont="1" applyFill="1" applyBorder="1" applyAlignment="1" applyProtection="1">
      <alignment horizontal="center" vertical="center" wrapText="1"/>
      <protection hidden="1"/>
    </xf>
    <xf numFmtId="0" fontId="19" fillId="3" borderId="16" xfId="0" applyNumberFormat="1" applyFont="1" applyFill="1" applyBorder="1" applyAlignment="1" applyProtection="1">
      <alignment horizontal="center" vertical="center" wrapText="1"/>
      <protection hidden="1"/>
    </xf>
    <xf numFmtId="0" fontId="19" fillId="3" borderId="6" xfId="0" applyNumberFormat="1" applyFont="1" applyFill="1" applyBorder="1" applyAlignment="1" applyProtection="1">
      <alignment horizontal="center" vertical="center" wrapText="1"/>
      <protection hidden="1"/>
    </xf>
    <xf numFmtId="0" fontId="19" fillId="3" borderId="44" xfId="0" applyNumberFormat="1" applyFont="1" applyFill="1" applyBorder="1" applyAlignment="1" applyProtection="1">
      <alignment horizontal="center" vertical="center" wrapText="1"/>
      <protection hidden="1"/>
    </xf>
    <xf numFmtId="0" fontId="19" fillId="3" borderId="17" xfId="0" applyNumberFormat="1" applyFont="1" applyFill="1" applyBorder="1" applyAlignment="1" applyProtection="1">
      <alignment horizontal="center" vertical="center" wrapText="1"/>
      <protection hidden="1"/>
    </xf>
    <xf numFmtId="0" fontId="19" fillId="3" borderId="32" xfId="0" applyNumberFormat="1" applyFont="1" applyFill="1" applyBorder="1" applyAlignment="1" applyProtection="1">
      <alignment horizontal="center" vertical="center" wrapText="1"/>
      <protection hidden="1"/>
    </xf>
    <xf numFmtId="0" fontId="19" fillId="3" borderId="13" xfId="0" applyNumberFormat="1" applyFont="1" applyFill="1" applyBorder="1" applyAlignment="1" applyProtection="1">
      <alignment horizontal="center" vertical="center" wrapText="1"/>
      <protection hidden="1"/>
    </xf>
    <xf numFmtId="3" fontId="25" fillId="0" borderId="5" xfId="0" applyNumberFormat="1" applyFont="1" applyBorder="1" applyAlignment="1" applyProtection="1">
      <alignment horizontal="left" vertical="center" wrapText="1"/>
    </xf>
    <xf numFmtId="3" fontId="25" fillId="0" borderId="33" xfId="0" applyNumberFormat="1" applyFont="1" applyBorder="1" applyAlignment="1" applyProtection="1">
      <alignment horizontal="left" vertical="top" wrapText="1"/>
    </xf>
    <xf numFmtId="3" fontId="25" fillId="0" borderId="18" xfId="0" applyNumberFormat="1" applyFont="1" applyBorder="1" applyAlignment="1" applyProtection="1">
      <alignment horizontal="left" vertical="center" wrapText="1"/>
    </xf>
    <xf numFmtId="3" fontId="25" fillId="0" borderId="14" xfId="0" applyNumberFormat="1" applyFont="1" applyBorder="1" applyAlignment="1" applyProtection="1">
      <alignment horizontal="left" vertical="center" wrapText="1"/>
    </xf>
    <xf numFmtId="3" fontId="25" fillId="0" borderId="19" xfId="0" applyNumberFormat="1" applyFont="1" applyBorder="1" applyAlignment="1" applyProtection="1">
      <alignment horizontal="left" vertical="top" wrapText="1"/>
    </xf>
    <xf numFmtId="3" fontId="25" fillId="0" borderId="19" xfId="0" applyNumberFormat="1" applyFont="1" applyBorder="1" applyAlignment="1" applyProtection="1">
      <alignment horizontal="left" vertical="center" wrapText="1"/>
    </xf>
    <xf numFmtId="3" fontId="25" fillId="0" borderId="33" xfId="0" applyNumberFormat="1" applyFont="1" applyBorder="1" applyAlignment="1" applyProtection="1">
      <alignment horizontal="left" vertical="center" wrapText="1"/>
    </xf>
    <xf numFmtId="3" fontId="25" fillId="10" borderId="19" xfId="0" applyNumberFormat="1" applyFont="1" applyFill="1" applyBorder="1" applyAlignment="1" applyProtection="1">
      <alignment horizontal="left" vertical="center" wrapText="1"/>
    </xf>
    <xf numFmtId="0" fontId="32" fillId="11" borderId="14" xfId="0" applyFont="1" applyFill="1" applyBorder="1" applyAlignment="1" applyProtection="1">
      <alignment horizontal="left" vertical="center" wrapText="1"/>
    </xf>
    <xf numFmtId="0" fontId="32" fillId="5" borderId="5" xfId="0" applyFont="1" applyFill="1" applyBorder="1" applyAlignment="1" applyProtection="1">
      <alignment horizontal="left" vertical="center" wrapText="1"/>
    </xf>
    <xf numFmtId="0" fontId="32" fillId="5" borderId="19" xfId="0" applyFont="1" applyFill="1" applyBorder="1" applyAlignment="1" applyProtection="1">
      <alignment horizontal="left" vertical="center" wrapText="1"/>
    </xf>
    <xf numFmtId="0" fontId="25" fillId="2" borderId="14"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10" borderId="5" xfId="0" applyFont="1" applyFill="1" applyBorder="1" applyAlignment="1" applyProtection="1">
      <alignment horizontal="left" vertical="center" wrapText="1"/>
    </xf>
    <xf numFmtId="0" fontId="24" fillId="2" borderId="14" xfId="0" applyFont="1" applyFill="1" applyBorder="1" applyAlignment="1" applyProtection="1">
      <alignment horizontal="left" vertical="center" wrapText="1"/>
    </xf>
    <xf numFmtId="0" fontId="24" fillId="2" borderId="5" xfId="0" applyFont="1" applyFill="1" applyBorder="1" applyAlignment="1" applyProtection="1">
      <alignment horizontal="left" vertical="center" wrapText="1"/>
    </xf>
    <xf numFmtId="0" fontId="24" fillId="10" borderId="5" xfId="0" applyFont="1" applyFill="1" applyBorder="1" applyAlignment="1" applyProtection="1">
      <alignment horizontal="left" vertical="center" wrapText="1"/>
    </xf>
    <xf numFmtId="3" fontId="25" fillId="10" borderId="5" xfId="0" applyNumberFormat="1" applyFont="1" applyFill="1" applyBorder="1" applyAlignment="1" applyProtection="1">
      <alignment horizontal="left" vertical="center" wrapText="1"/>
    </xf>
    <xf numFmtId="3" fontId="25" fillId="2" borderId="14" xfId="0" applyNumberFormat="1" applyFont="1" applyFill="1" applyBorder="1" applyAlignment="1" applyProtection="1">
      <alignment horizontal="left" vertical="center" wrapText="1"/>
    </xf>
    <xf numFmtId="3" fontId="25" fillId="2" borderId="5" xfId="0" applyNumberFormat="1" applyFont="1" applyFill="1" applyBorder="1" applyAlignment="1" applyProtection="1">
      <alignment horizontal="left" vertical="center" wrapText="1"/>
    </xf>
    <xf numFmtId="3" fontId="25" fillId="0" borderId="5" xfId="0" applyNumberFormat="1" applyFont="1" applyBorder="1" applyAlignment="1" applyProtection="1">
      <alignment horizontal="left" vertical="top" wrapText="1"/>
    </xf>
    <xf numFmtId="3" fontId="25" fillId="0" borderId="18" xfId="0" applyNumberFormat="1" applyFont="1" applyBorder="1" applyAlignment="1" applyProtection="1">
      <alignment horizontal="left" vertical="center" wrapText="1"/>
      <protection hidden="1"/>
    </xf>
    <xf numFmtId="0" fontId="25" fillId="2" borderId="18" xfId="0" applyFont="1" applyFill="1" applyBorder="1" applyAlignment="1" applyProtection="1">
      <alignment horizontal="left" vertical="center" wrapText="1"/>
    </xf>
    <xf numFmtId="0" fontId="25" fillId="0" borderId="5" xfId="0" applyFont="1" applyBorder="1" applyAlignment="1" applyProtection="1">
      <alignment horizontal="left" vertical="center" wrapText="1"/>
    </xf>
    <xf numFmtId="0" fontId="15" fillId="2" borderId="14" xfId="0" applyFont="1" applyFill="1" applyBorder="1" applyAlignment="1" applyProtection="1">
      <alignment vertical="center" wrapText="1"/>
    </xf>
    <xf numFmtId="0" fontId="15" fillId="10" borderId="5" xfId="0" applyFont="1" applyFill="1" applyBorder="1" applyAlignment="1" applyProtection="1">
      <alignment vertical="center" wrapText="1"/>
    </xf>
    <xf numFmtId="0" fontId="5" fillId="10" borderId="10" xfId="0" applyNumberFormat="1" applyFont="1" applyFill="1" applyBorder="1" applyAlignment="1" applyProtection="1">
      <alignment horizontal="center" vertical="center" wrapText="1"/>
      <protection locked="0" hidden="1"/>
    </xf>
    <xf numFmtId="164" fontId="5" fillId="15" borderId="1" xfId="0" applyNumberFormat="1" applyFont="1" applyFill="1" applyBorder="1" applyAlignment="1" applyProtection="1">
      <alignment horizontal="center" vertical="center"/>
      <protection locked="0" hidden="1"/>
    </xf>
    <xf numFmtId="164" fontId="5" fillId="2" borderId="1" xfId="0" applyNumberFormat="1" applyFont="1" applyFill="1" applyBorder="1" applyAlignment="1" applyProtection="1">
      <alignment horizontal="center" vertical="center"/>
      <protection locked="0" hidden="1"/>
    </xf>
    <xf numFmtId="0" fontId="25" fillId="14" borderId="12" xfId="0" applyFont="1" applyFill="1" applyBorder="1" applyAlignment="1" applyProtection="1">
      <alignment horizontal="left" vertical="center" wrapText="1"/>
    </xf>
    <xf numFmtId="0" fontId="25" fillId="14" borderId="13" xfId="0" applyFont="1" applyFill="1" applyBorder="1" applyAlignment="1" applyProtection="1">
      <alignment horizontal="left" vertical="center" wrapText="1"/>
    </xf>
    <xf numFmtId="0" fontId="25" fillId="14" borderId="22" xfId="0" applyFont="1" applyFill="1" applyBorder="1" applyAlignment="1" applyProtection="1">
      <alignment horizontal="left" vertical="center" wrapText="1"/>
    </xf>
    <xf numFmtId="0" fontId="25" fillId="2" borderId="45" xfId="0" applyFont="1" applyFill="1" applyBorder="1" applyAlignment="1" applyProtection="1">
      <alignment horizontal="left" vertical="center" wrapText="1"/>
    </xf>
    <xf numFmtId="0" fontId="25" fillId="14" borderId="23" xfId="0" applyFont="1" applyFill="1" applyBorder="1" applyAlignment="1" applyProtection="1">
      <alignment horizontal="left" vertical="center" wrapText="1"/>
    </xf>
    <xf numFmtId="0" fontId="22" fillId="0" borderId="8"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2" borderId="2" xfId="0" applyFont="1" applyFill="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0" fontId="19" fillId="3" borderId="22" xfId="0" applyNumberFormat="1" applyFont="1" applyFill="1" applyBorder="1" applyAlignment="1" applyProtection="1">
      <alignment horizontal="center" vertical="center" wrapText="1"/>
      <protection hidden="1"/>
    </xf>
    <xf numFmtId="3" fontId="29" fillId="2" borderId="19" xfId="0" applyNumberFormat="1" applyFont="1" applyFill="1" applyBorder="1" applyAlignment="1" applyProtection="1">
      <alignment horizontal="left" vertical="center" wrapText="1"/>
      <protection hidden="1"/>
    </xf>
    <xf numFmtId="3" fontId="29" fillId="10" borderId="19" xfId="0" applyNumberFormat="1" applyFont="1" applyFill="1" applyBorder="1" applyAlignment="1" applyProtection="1">
      <alignment horizontal="left" vertical="center" wrapText="1"/>
      <protection hidden="1"/>
    </xf>
    <xf numFmtId="3" fontId="25" fillId="0" borderId="5" xfId="0" applyNumberFormat="1" applyFont="1" applyBorder="1" applyAlignment="1" applyProtection="1">
      <alignment horizontal="left" vertical="center" wrapText="1"/>
      <protection hidden="1"/>
    </xf>
    <xf numFmtId="3" fontId="25" fillId="0" borderId="19" xfId="0" applyNumberFormat="1" applyFont="1" applyBorder="1" applyAlignment="1" applyProtection="1">
      <alignment horizontal="left" vertical="center" wrapText="1"/>
      <protection hidden="1"/>
    </xf>
    <xf numFmtId="0" fontId="25" fillId="2" borderId="5" xfId="0" applyFont="1" applyFill="1" applyBorder="1" applyAlignment="1" applyProtection="1">
      <alignment horizontal="left" vertical="center" wrapText="1"/>
      <protection hidden="1"/>
    </xf>
    <xf numFmtId="0" fontId="25" fillId="2" borderId="19" xfId="0" applyFont="1" applyFill="1" applyBorder="1" applyAlignment="1" applyProtection="1">
      <alignment horizontal="left" vertical="center" wrapText="1"/>
      <protection hidden="1"/>
    </xf>
    <xf numFmtId="0" fontId="25" fillId="10" borderId="5" xfId="0" applyFont="1" applyFill="1" applyBorder="1" applyAlignment="1" applyProtection="1">
      <alignment horizontal="left" vertical="center" wrapText="1"/>
      <protection hidden="1"/>
    </xf>
    <xf numFmtId="0" fontId="25" fillId="0" borderId="5" xfId="0" applyFont="1" applyBorder="1" applyAlignment="1" applyProtection="1">
      <alignment horizontal="left" vertical="center" wrapText="1"/>
      <protection hidden="1"/>
    </xf>
    <xf numFmtId="0" fontId="25" fillId="0" borderId="19" xfId="0" applyFont="1" applyBorder="1" applyAlignment="1" applyProtection="1">
      <alignment horizontal="left" vertical="center" wrapText="1"/>
      <protection hidden="1"/>
    </xf>
    <xf numFmtId="0" fontId="25" fillId="10" borderId="14" xfId="0" applyFont="1" applyFill="1" applyBorder="1" applyAlignment="1" applyProtection="1">
      <alignment horizontal="left" vertical="center" wrapText="1"/>
      <protection hidden="1"/>
    </xf>
    <xf numFmtId="0" fontId="25" fillId="2" borderId="14" xfId="0" applyFont="1" applyFill="1" applyBorder="1" applyAlignment="1" applyProtection="1">
      <alignment horizontal="left" vertical="center" wrapText="1"/>
      <protection hidden="1"/>
    </xf>
    <xf numFmtId="3" fontId="25" fillId="10" borderId="19" xfId="0" applyNumberFormat="1" applyFont="1" applyFill="1" applyBorder="1" applyAlignment="1" applyProtection="1">
      <alignment horizontal="left" vertical="center" wrapText="1"/>
      <protection hidden="1"/>
    </xf>
    <xf numFmtId="3" fontId="25" fillId="2" borderId="18" xfId="0" applyNumberFormat="1" applyFont="1" applyFill="1" applyBorder="1" applyAlignment="1" applyProtection="1">
      <alignment horizontal="left" vertical="center" wrapText="1"/>
      <protection hidden="1"/>
    </xf>
    <xf numFmtId="3" fontId="25" fillId="2" borderId="30" xfId="0" applyNumberFormat="1" applyFont="1" applyFill="1" applyBorder="1" applyAlignment="1" applyProtection="1">
      <alignment horizontal="left" vertical="center" wrapText="1"/>
      <protection hidden="1"/>
    </xf>
    <xf numFmtId="3" fontId="25" fillId="0" borderId="30" xfId="0" applyNumberFormat="1" applyFont="1" applyBorder="1" applyAlignment="1" applyProtection="1">
      <alignment horizontal="left" vertical="center" wrapText="1"/>
      <protection hidden="1"/>
    </xf>
    <xf numFmtId="3" fontId="25" fillId="0" borderId="25" xfId="0" applyNumberFormat="1" applyFont="1" applyBorder="1" applyAlignment="1" applyProtection="1">
      <alignment horizontal="left" vertical="center" wrapText="1"/>
      <protection hidden="1"/>
    </xf>
    <xf numFmtId="3" fontId="25" fillId="2" borderId="29" xfId="0" applyNumberFormat="1" applyFont="1" applyFill="1" applyBorder="1" applyAlignment="1" applyProtection="1">
      <alignment horizontal="left" vertical="center" wrapText="1"/>
      <protection hidden="1"/>
    </xf>
    <xf numFmtId="3" fontId="25" fillId="2" borderId="25" xfId="0" applyNumberFormat="1" applyFont="1" applyFill="1" applyBorder="1" applyAlignment="1" applyProtection="1">
      <alignment horizontal="left" vertical="center" wrapText="1"/>
      <protection hidden="1"/>
    </xf>
    <xf numFmtId="3" fontId="29" fillId="2" borderId="25" xfId="0" applyNumberFormat="1" applyFont="1" applyFill="1" applyBorder="1" applyAlignment="1" applyProtection="1">
      <alignment horizontal="left" vertical="center" wrapText="1"/>
      <protection hidden="1"/>
    </xf>
    <xf numFmtId="3" fontId="25" fillId="2" borderId="9" xfId="0" applyNumberFormat="1" applyFont="1" applyFill="1" applyBorder="1" applyAlignment="1" applyProtection="1">
      <alignment horizontal="left" vertical="center" wrapText="1"/>
      <protection hidden="1"/>
    </xf>
    <xf numFmtId="3" fontId="29" fillId="2" borderId="5" xfId="0" applyNumberFormat="1" applyFont="1" applyFill="1" applyBorder="1" applyAlignment="1" applyProtection="1">
      <alignment horizontal="left" vertical="center" wrapText="1"/>
      <protection hidden="1"/>
    </xf>
    <xf numFmtId="3" fontId="25" fillId="14" borderId="14" xfId="0" applyNumberFormat="1" applyFont="1" applyFill="1" applyBorder="1" applyAlignment="1" applyProtection="1">
      <alignment horizontal="left" vertical="center" wrapText="1"/>
      <protection hidden="1"/>
    </xf>
    <xf numFmtId="3" fontId="25" fillId="14" borderId="5" xfId="0" applyNumberFormat="1" applyFont="1" applyFill="1" applyBorder="1" applyAlignment="1" applyProtection="1">
      <alignment horizontal="left" vertical="center" wrapText="1"/>
      <protection hidden="1"/>
    </xf>
    <xf numFmtId="0" fontId="25" fillId="14" borderId="18" xfId="0" applyFont="1" applyFill="1" applyBorder="1" applyAlignment="1" applyProtection="1">
      <alignment horizontal="left" vertical="center" wrapText="1"/>
      <protection hidden="1"/>
    </xf>
    <xf numFmtId="0" fontId="25" fillId="14" borderId="5" xfId="0" applyFont="1" applyFill="1" applyBorder="1" applyAlignment="1" applyProtection="1">
      <alignment horizontal="left" vertical="center" wrapText="1"/>
      <protection hidden="1"/>
    </xf>
    <xf numFmtId="0" fontId="25" fillId="2" borderId="18" xfId="0" applyFont="1" applyFill="1" applyBorder="1" applyAlignment="1" applyProtection="1">
      <alignment horizontal="left" vertical="center" wrapText="1"/>
      <protection hidden="1"/>
    </xf>
    <xf numFmtId="3" fontId="25" fillId="10" borderId="18" xfId="0" applyNumberFormat="1" applyFont="1" applyFill="1" applyBorder="1" applyAlignment="1" applyProtection="1">
      <alignment horizontal="left" vertical="center" wrapText="1"/>
      <protection hidden="1"/>
    </xf>
    <xf numFmtId="0" fontId="20" fillId="7" borderId="9" xfId="0" applyFont="1" applyFill="1" applyBorder="1" applyAlignment="1" applyProtection="1">
      <alignment horizontal="left" vertical="center" wrapText="1"/>
      <protection hidden="1"/>
    </xf>
    <xf numFmtId="3" fontId="29" fillId="2" borderId="9" xfId="0" applyNumberFormat="1" applyFont="1" applyFill="1" applyBorder="1" applyAlignment="1" applyProtection="1">
      <alignment horizontal="left" vertical="center" wrapText="1"/>
      <protection hidden="1"/>
    </xf>
    <xf numFmtId="3" fontId="29" fillId="0" borderId="14" xfId="0" applyNumberFormat="1" applyFont="1" applyFill="1" applyBorder="1" applyAlignment="1" applyProtection="1">
      <alignment horizontal="left" vertical="center" wrapText="1"/>
      <protection hidden="1"/>
    </xf>
    <xf numFmtId="3" fontId="25" fillId="0" borderId="14" xfId="0" applyNumberFormat="1" applyFont="1" applyFill="1" applyBorder="1" applyAlignment="1" applyProtection="1">
      <alignment horizontal="left" vertical="center" wrapText="1"/>
      <protection hidden="1"/>
    </xf>
    <xf numFmtId="3" fontId="25" fillId="0" borderId="5" xfId="0" applyNumberFormat="1" applyFont="1" applyFill="1" applyBorder="1" applyAlignment="1" applyProtection="1">
      <alignment horizontal="left" vertical="center" wrapText="1"/>
      <protection hidden="1"/>
    </xf>
    <xf numFmtId="3" fontId="29" fillId="0" borderId="18" xfId="0" applyNumberFormat="1" applyFont="1" applyFill="1" applyBorder="1" applyAlignment="1" applyProtection="1">
      <alignment horizontal="left" vertical="center" wrapText="1"/>
      <protection hidden="1"/>
    </xf>
    <xf numFmtId="3" fontId="29" fillId="2" borderId="33" xfId="0" applyNumberFormat="1" applyFont="1" applyFill="1" applyBorder="1" applyAlignment="1" applyProtection="1">
      <alignment horizontal="left" vertical="center" wrapText="1"/>
      <protection hidden="1"/>
    </xf>
    <xf numFmtId="3" fontId="29" fillId="2" borderId="28" xfId="0" applyNumberFormat="1" applyFont="1" applyFill="1" applyBorder="1" applyAlignment="1" applyProtection="1">
      <alignment horizontal="left" vertical="center" wrapText="1"/>
      <protection hidden="1"/>
    </xf>
    <xf numFmtId="0" fontId="20" fillId="7" borderId="25" xfId="0" applyFont="1" applyFill="1" applyBorder="1" applyAlignment="1" applyProtection="1">
      <alignment horizontal="left" vertical="center" wrapText="1"/>
      <protection hidden="1"/>
    </xf>
    <xf numFmtId="3" fontId="29" fillId="0" borderId="5" xfId="0" applyNumberFormat="1" applyFont="1" applyFill="1" applyBorder="1" applyAlignment="1" applyProtection="1">
      <alignment horizontal="left" vertical="center" wrapText="1"/>
      <protection hidden="1"/>
    </xf>
    <xf numFmtId="3" fontId="25" fillId="2" borderId="4" xfId="0" applyNumberFormat="1" applyFont="1" applyFill="1" applyBorder="1" applyAlignment="1" applyProtection="1">
      <alignment horizontal="left" vertical="center" wrapText="1"/>
      <protection hidden="1"/>
    </xf>
    <xf numFmtId="3" fontId="29" fillId="2" borderId="27" xfId="0" applyNumberFormat="1" applyFont="1" applyFill="1" applyBorder="1" applyAlignment="1" applyProtection="1">
      <alignment horizontal="left" vertical="center" wrapText="1"/>
      <protection hidden="1"/>
    </xf>
    <xf numFmtId="3" fontId="29" fillId="2" borderId="30" xfId="0" applyNumberFormat="1" applyFont="1" applyFill="1" applyBorder="1" applyAlignment="1" applyProtection="1">
      <alignment horizontal="left" vertical="center" wrapText="1"/>
      <protection hidden="1"/>
    </xf>
    <xf numFmtId="0" fontId="25" fillId="10" borderId="18" xfId="0" applyFont="1" applyFill="1" applyBorder="1" applyAlignment="1" applyProtection="1">
      <alignment horizontal="left" vertical="center" wrapText="1"/>
      <protection hidden="1"/>
    </xf>
    <xf numFmtId="3" fontId="29" fillId="0" borderId="19" xfId="0" applyNumberFormat="1" applyFont="1" applyFill="1" applyBorder="1" applyAlignment="1" applyProtection="1">
      <alignment horizontal="left" vertical="center" wrapText="1"/>
      <protection hidden="1"/>
    </xf>
    <xf numFmtId="0" fontId="25" fillId="10" borderId="9" xfId="0" applyFont="1" applyFill="1" applyBorder="1" applyAlignment="1" applyProtection="1">
      <alignment horizontal="left" vertical="center" wrapText="1"/>
      <protection hidden="1"/>
    </xf>
    <xf numFmtId="0" fontId="25" fillId="0" borderId="18" xfId="0" applyFont="1" applyFill="1" applyBorder="1" applyAlignment="1" applyProtection="1">
      <alignment horizontal="left" vertical="center" wrapText="1"/>
      <protection hidden="1"/>
    </xf>
    <xf numFmtId="0" fontId="25" fillId="0" borderId="9" xfId="0" applyFont="1" applyFill="1" applyBorder="1" applyAlignment="1" applyProtection="1">
      <alignment horizontal="left" vertical="center" wrapText="1"/>
      <protection hidden="1"/>
    </xf>
    <xf numFmtId="0" fontId="25" fillId="2" borderId="9" xfId="0" applyFont="1" applyFill="1" applyBorder="1" applyAlignment="1" applyProtection="1">
      <alignment horizontal="left" vertical="center" wrapText="1"/>
      <protection hidden="1"/>
    </xf>
    <xf numFmtId="0" fontId="24" fillId="10" borderId="18" xfId="0" applyFont="1" applyFill="1" applyBorder="1" applyAlignment="1" applyProtection="1">
      <alignment horizontal="left" vertical="center" wrapText="1"/>
      <protection hidden="1"/>
    </xf>
    <xf numFmtId="0" fontId="24" fillId="10" borderId="9" xfId="0" applyFont="1" applyFill="1" applyBorder="1" applyAlignment="1" applyProtection="1">
      <alignment horizontal="left" vertical="center" wrapText="1"/>
      <protection hidden="1"/>
    </xf>
    <xf numFmtId="0" fontId="25" fillId="0" borderId="9" xfId="0" applyFont="1" applyBorder="1" applyAlignment="1" applyProtection="1">
      <alignment horizontal="left" vertical="center" wrapText="1"/>
      <protection hidden="1"/>
    </xf>
    <xf numFmtId="3" fontId="29" fillId="2" borderId="14" xfId="0" applyNumberFormat="1" applyFont="1" applyFill="1" applyBorder="1" applyAlignment="1" applyProtection="1">
      <alignment horizontal="left" vertical="center" wrapText="1"/>
      <protection hidden="1"/>
    </xf>
    <xf numFmtId="3" fontId="29" fillId="10" borderId="9" xfId="0" applyNumberFormat="1" applyFont="1" applyFill="1" applyBorder="1" applyAlignment="1" applyProtection="1">
      <alignment horizontal="left" vertical="center" wrapText="1"/>
      <protection hidden="1"/>
    </xf>
    <xf numFmtId="3" fontId="25" fillId="0" borderId="14" xfId="0" applyNumberFormat="1" applyFont="1" applyBorder="1" applyAlignment="1" applyProtection="1">
      <alignment horizontal="left" vertical="center" wrapText="1"/>
      <protection hidden="1"/>
    </xf>
    <xf numFmtId="3" fontId="25" fillId="12" borderId="19" xfId="0" applyNumberFormat="1" applyFont="1" applyFill="1" applyBorder="1" applyAlignment="1" applyProtection="1">
      <alignment horizontal="left" vertical="center" wrapText="1"/>
      <protection hidden="1"/>
    </xf>
    <xf numFmtId="3" fontId="29" fillId="12" borderId="19" xfId="0" applyNumberFormat="1" applyFont="1" applyFill="1" applyBorder="1" applyAlignment="1" applyProtection="1">
      <alignment horizontal="left" vertical="center" wrapText="1"/>
      <protection hidden="1"/>
    </xf>
    <xf numFmtId="0" fontId="30" fillId="7" borderId="25" xfId="0" applyFont="1" applyFill="1" applyBorder="1" applyAlignment="1" applyProtection="1">
      <alignment horizontal="left" vertical="center" wrapText="1"/>
      <protection hidden="1"/>
    </xf>
    <xf numFmtId="0" fontId="19" fillId="3" borderId="15" xfId="0" applyFont="1" applyFill="1" applyBorder="1" applyAlignment="1" applyProtection="1">
      <alignment horizontal="center" vertical="center"/>
      <protection hidden="1"/>
    </xf>
    <xf numFmtId="0" fontId="19" fillId="3" borderId="16" xfId="0" applyFont="1" applyFill="1" applyBorder="1" applyAlignment="1" applyProtection="1">
      <alignment horizontal="center" vertical="center"/>
      <protection hidden="1"/>
    </xf>
    <xf numFmtId="0" fontId="19" fillId="3" borderId="17" xfId="0" applyFont="1" applyFill="1" applyBorder="1" applyAlignment="1" applyProtection="1">
      <alignment horizontal="center" vertical="center"/>
      <protection hidden="1"/>
    </xf>
    <xf numFmtId="0" fontId="19" fillId="3" borderId="32" xfId="0" applyFont="1" applyFill="1" applyBorder="1" applyAlignment="1" applyProtection="1">
      <alignment horizontal="center" vertical="center"/>
      <protection hidden="1"/>
    </xf>
    <xf numFmtId="0" fontId="5" fillId="0" borderId="15" xfId="0" applyFont="1" applyBorder="1" applyAlignment="1" applyProtection="1">
      <alignment horizontal="center" vertical="center"/>
      <protection locked="0"/>
    </xf>
    <xf numFmtId="0" fontId="5" fillId="10" borderId="15" xfId="0" applyFont="1" applyFill="1" applyBorder="1" applyAlignment="1" applyProtection="1">
      <alignment horizontal="center" vertical="center"/>
      <protection locked="0"/>
    </xf>
    <xf numFmtId="0" fontId="5" fillId="10" borderId="6" xfId="0" applyFont="1" applyFill="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10" borderId="32" xfId="0" applyFont="1" applyFill="1" applyBorder="1" applyAlignment="1" applyProtection="1">
      <alignment horizontal="center" vertical="center"/>
      <protection locked="0"/>
    </xf>
    <xf numFmtId="0" fontId="5" fillId="10" borderId="20" xfId="0" applyFont="1" applyFill="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10" borderId="16" xfId="0" applyFont="1" applyFill="1" applyBorder="1" applyAlignment="1" applyProtection="1">
      <alignment horizontal="center" vertical="center"/>
      <protection locked="0"/>
    </xf>
    <xf numFmtId="0" fontId="5" fillId="10" borderId="35" xfId="0" applyFont="1" applyFill="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10" borderId="39" xfId="0" applyFont="1" applyFill="1" applyBorder="1" applyAlignment="1" applyProtection="1">
      <alignment horizontal="center" vertical="center"/>
      <protection locked="0"/>
    </xf>
    <xf numFmtId="3" fontId="19" fillId="7" borderId="17" xfId="0" applyNumberFormat="1" applyFont="1" applyFill="1" applyBorder="1" applyAlignment="1" applyProtection="1">
      <alignment horizontal="center" vertical="center"/>
      <protection hidden="1"/>
    </xf>
    <xf numFmtId="0" fontId="19" fillId="7" borderId="6" xfId="0" applyFont="1" applyFill="1" applyBorder="1" applyAlignment="1" applyProtection="1">
      <alignment horizontal="center" vertical="center"/>
      <protection hidden="1"/>
    </xf>
    <xf numFmtId="0" fontId="19" fillId="7" borderId="20" xfId="0" applyFont="1" applyFill="1" applyBorder="1" applyAlignment="1" applyProtection="1">
      <alignment horizontal="center" vertical="center"/>
      <protection hidden="1"/>
    </xf>
    <xf numFmtId="0" fontId="5" fillId="0" borderId="1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10" borderId="15"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protection hidden="1"/>
    </xf>
    <xf numFmtId="0" fontId="5" fillId="0" borderId="20"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locked="0"/>
    </xf>
    <xf numFmtId="0" fontId="19" fillId="7" borderId="15" xfId="0" applyFont="1" applyFill="1" applyBorder="1" applyAlignment="1" applyProtection="1">
      <alignment horizontal="center" vertical="center"/>
      <protection hidden="1"/>
    </xf>
    <xf numFmtId="0" fontId="5" fillId="0" borderId="32"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protection hidden="1"/>
    </xf>
    <xf numFmtId="0" fontId="19" fillId="7" borderId="17"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19" fillId="7" borderId="32" xfId="0" applyFont="1" applyFill="1" applyBorder="1" applyAlignment="1" applyProtection="1">
      <alignment horizontal="center" vertical="center"/>
      <protection hidden="1"/>
    </xf>
    <xf numFmtId="0" fontId="19" fillId="10" borderId="15" xfId="0" applyFont="1" applyFill="1" applyBorder="1" applyAlignment="1" applyProtection="1">
      <alignment horizontal="center" vertical="center"/>
      <protection hidden="1"/>
    </xf>
    <xf numFmtId="0" fontId="5" fillId="2" borderId="20" xfId="0"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hidden="1"/>
    </xf>
    <xf numFmtId="0" fontId="5" fillId="10" borderId="20" xfId="0" applyFont="1" applyFill="1" applyBorder="1" applyAlignment="1" applyProtection="1">
      <alignment horizontal="center" vertical="center"/>
      <protection hidden="1"/>
    </xf>
    <xf numFmtId="0" fontId="5" fillId="10" borderId="16" xfId="0"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locked="0"/>
    </xf>
    <xf numFmtId="0" fontId="5" fillId="10" borderId="3"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32" xfId="0" applyFont="1" applyFill="1" applyBorder="1" applyAlignment="1" applyProtection="1">
      <alignment horizontal="center" vertical="center"/>
      <protection hidden="1"/>
    </xf>
    <xf numFmtId="0" fontId="5" fillId="10" borderId="3"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19" fillId="3" borderId="64"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protection hidden="1"/>
    </xf>
    <xf numFmtId="3" fontId="19" fillId="7" borderId="15" xfId="0" applyNumberFormat="1" applyFont="1" applyFill="1" applyBorder="1" applyAlignment="1" applyProtection="1">
      <alignment horizontal="center" vertical="center"/>
      <protection hidden="1"/>
    </xf>
    <xf numFmtId="3" fontId="19" fillId="7" borderId="2" xfId="0" applyNumberFormat="1" applyFont="1" applyFill="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5" fillId="15" borderId="1" xfId="0" applyFont="1" applyFill="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14" borderId="7" xfId="0" applyFont="1" applyFill="1" applyBorder="1" applyAlignment="1" applyProtection="1">
      <alignment horizontal="center" vertical="center"/>
      <protection locked="0"/>
    </xf>
    <xf numFmtId="0" fontId="5" fillId="16" borderId="1" xfId="0" applyFont="1" applyFill="1" applyBorder="1" applyAlignment="1" applyProtection="1">
      <alignment horizontal="center" vertical="center"/>
      <protection locked="0"/>
    </xf>
    <xf numFmtId="3" fontId="25" fillId="15" borderId="1" xfId="0" applyNumberFormat="1" applyFont="1" applyFill="1" applyBorder="1" applyAlignment="1" applyProtection="1">
      <alignment horizontal="left" vertical="center" wrapText="1"/>
      <protection hidden="1"/>
    </xf>
    <xf numFmtId="3" fontId="29" fillId="9" borderId="19" xfId="0" applyNumberFormat="1" applyFont="1" applyFill="1" applyBorder="1" applyAlignment="1" applyProtection="1">
      <alignment horizontal="left" vertical="center" wrapText="1"/>
      <protection hidden="1"/>
    </xf>
    <xf numFmtId="3" fontId="25" fillId="9" borderId="5" xfId="0" applyNumberFormat="1" applyFont="1" applyFill="1" applyBorder="1" applyAlignment="1" applyProtection="1">
      <alignment horizontal="left" vertical="center" wrapText="1"/>
      <protection hidden="1"/>
    </xf>
    <xf numFmtId="0" fontId="25" fillId="9" borderId="19" xfId="0" applyFont="1" applyFill="1" applyBorder="1" applyAlignment="1" applyProtection="1">
      <alignment horizontal="left" vertical="center" wrapText="1"/>
      <protection hidden="1"/>
    </xf>
    <xf numFmtId="0" fontId="25" fillId="9" borderId="5" xfId="0" applyFont="1" applyFill="1" applyBorder="1" applyAlignment="1" applyProtection="1">
      <alignment horizontal="left" vertical="center" wrapText="1"/>
      <protection hidden="1"/>
    </xf>
    <xf numFmtId="3" fontId="25" fillId="9" borderId="14" xfId="0" applyNumberFormat="1" applyFont="1" applyFill="1" applyBorder="1" applyAlignment="1" applyProtection="1">
      <alignment horizontal="left" vertical="center" wrapText="1"/>
      <protection hidden="1"/>
    </xf>
    <xf numFmtId="3" fontId="25" fillId="9" borderId="19" xfId="0" applyNumberFormat="1" applyFont="1" applyFill="1" applyBorder="1" applyAlignment="1" applyProtection="1">
      <alignment horizontal="left" vertical="center" wrapText="1"/>
      <protection hidden="1"/>
    </xf>
    <xf numFmtId="3" fontId="25" fillId="2" borderId="10" xfId="0" applyNumberFormat="1" applyFont="1" applyFill="1" applyBorder="1" applyAlignment="1" applyProtection="1">
      <alignment vertical="center" wrapText="1"/>
      <protection hidden="1"/>
    </xf>
    <xf numFmtId="3" fontId="19" fillId="7" borderId="1" xfId="0" applyNumberFormat="1" applyFont="1" applyFill="1" applyBorder="1" applyAlignment="1" applyProtection="1">
      <alignment horizontal="center" vertical="center"/>
      <protection hidden="1"/>
    </xf>
    <xf numFmtId="0" fontId="19" fillId="7" borderId="7" xfId="0" applyFont="1" applyFill="1" applyBorder="1" applyAlignment="1" applyProtection="1">
      <alignment horizontal="center" vertical="center"/>
      <protection hidden="1"/>
    </xf>
    <xf numFmtId="0" fontId="19" fillId="10" borderId="1"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5" fillId="12" borderId="1" xfId="0" applyFont="1" applyFill="1" applyBorder="1" applyAlignment="1" applyProtection="1">
      <alignment horizontal="center" vertical="center"/>
      <protection locked="0"/>
    </xf>
    <xf numFmtId="3" fontId="29" fillId="0" borderId="1" xfId="0" applyNumberFormat="1" applyFont="1" applyFill="1" applyBorder="1" applyAlignment="1" applyProtection="1">
      <alignment horizontal="left" vertical="center" wrapText="1"/>
      <protection hidden="1"/>
    </xf>
    <xf numFmtId="0" fontId="5" fillId="2" borderId="16"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5" fillId="2" borderId="1" xfId="0" applyFont="1" applyFill="1" applyBorder="1" applyAlignment="1" applyProtection="1">
      <alignment horizontal="left" vertical="center" wrapText="1"/>
      <protection hidden="1"/>
    </xf>
    <xf numFmtId="0" fontId="22" fillId="7" borderId="6" xfId="0" applyFont="1" applyFill="1" applyBorder="1" applyAlignment="1" applyProtection="1">
      <alignment horizontal="center" vertical="center"/>
      <protection hidden="1"/>
    </xf>
    <xf numFmtId="3" fontId="29" fillId="9" borderId="5" xfId="0" applyNumberFormat="1" applyFont="1" applyFill="1" applyBorder="1" applyAlignment="1" applyProtection="1">
      <alignment horizontal="left" vertical="center" wrapText="1"/>
      <protection hidden="1"/>
    </xf>
    <xf numFmtId="3" fontId="29" fillId="9" borderId="9" xfId="0" applyNumberFormat="1" applyFont="1" applyFill="1" applyBorder="1" applyAlignment="1" applyProtection="1">
      <alignment horizontal="left" vertical="center" wrapText="1"/>
      <protection hidden="1"/>
    </xf>
    <xf numFmtId="0" fontId="19" fillId="8" borderId="7" xfId="0" applyFont="1" applyFill="1" applyBorder="1" applyAlignment="1" applyProtection="1">
      <alignment horizontal="center" vertical="center"/>
      <protection hidden="1"/>
    </xf>
    <xf numFmtId="0" fontId="4" fillId="0" borderId="1" xfId="0" applyFont="1" applyFill="1" applyBorder="1" applyAlignment="1" applyProtection="1">
      <alignment horizontal="left" vertical="top"/>
      <protection hidden="1"/>
    </xf>
    <xf numFmtId="0" fontId="0" fillId="0" borderId="1" xfId="0" applyFont="1" applyFill="1" applyBorder="1" applyProtection="1">
      <protection hidden="1"/>
    </xf>
    <xf numFmtId="3" fontId="19" fillId="3" borderId="1" xfId="0" applyNumberFormat="1" applyFont="1" applyFill="1" applyBorder="1" applyAlignment="1" applyProtection="1">
      <alignment horizontal="center" vertical="center"/>
      <protection hidden="1"/>
    </xf>
    <xf numFmtId="1" fontId="19" fillId="3" borderId="11" xfId="0" applyNumberFormat="1" applyFont="1" applyFill="1" applyBorder="1" applyAlignment="1" applyProtection="1">
      <alignment horizontal="center" vertical="center"/>
      <protection hidden="1"/>
    </xf>
    <xf numFmtId="164" fontId="5" fillId="15" borderId="2" xfId="0" applyNumberFormat="1" applyFont="1" applyFill="1" applyBorder="1" applyAlignment="1" applyProtection="1">
      <alignment horizontal="center" vertical="center"/>
      <protection locked="0" hidden="1"/>
    </xf>
    <xf numFmtId="1" fontId="19" fillId="3" borderId="63" xfId="0" applyNumberFormat="1" applyFont="1" applyFill="1" applyBorder="1" applyAlignment="1" applyProtection="1">
      <alignment horizontal="center" vertical="center"/>
      <protection hidden="1"/>
    </xf>
    <xf numFmtId="1" fontId="19" fillId="3" borderId="56" xfId="0" applyNumberFormat="1" applyFont="1" applyFill="1" applyBorder="1" applyAlignment="1" applyProtection="1">
      <alignment horizontal="center" vertical="center"/>
      <protection hidden="1"/>
    </xf>
    <xf numFmtId="3" fontId="25" fillId="2" borderId="19" xfId="0" applyNumberFormat="1" applyFont="1" applyFill="1" applyBorder="1" applyAlignment="1" applyProtection="1">
      <alignment horizontal="left" vertical="center" wrapText="1"/>
    </xf>
    <xf numFmtId="0" fontId="5" fillId="2" borderId="2"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19" fillId="7" borderId="2" xfId="0" applyFont="1" applyFill="1" applyBorder="1" applyAlignment="1" applyProtection="1">
      <alignment horizontal="center" vertical="center" wrapText="1"/>
      <protection hidden="1"/>
    </xf>
    <xf numFmtId="0" fontId="19" fillId="7" borderId="1" xfId="0" applyFont="1" applyFill="1" applyBorder="1" applyAlignment="1" applyProtection="1">
      <alignment horizontal="center" vertical="center" wrapText="1"/>
      <protection hidden="1"/>
    </xf>
    <xf numFmtId="0" fontId="19" fillId="7" borderId="11"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hidden="1"/>
    </xf>
    <xf numFmtId="0" fontId="5" fillId="11" borderId="2" xfId="0" applyFont="1" applyFill="1" applyBorder="1" applyAlignment="1" applyProtection="1">
      <alignment horizontal="center" vertical="center" wrapText="1"/>
      <protection hidden="1"/>
    </xf>
    <xf numFmtId="0" fontId="5" fillId="11" borderId="1" xfId="0" applyFont="1" applyFill="1" applyBorder="1" applyAlignment="1" applyProtection="1">
      <alignment horizontal="center" vertical="center" wrapText="1"/>
      <protection hidden="1"/>
    </xf>
    <xf numFmtId="0" fontId="5" fillId="11" borderId="11" xfId="0" applyFont="1" applyFill="1" applyBorder="1" applyAlignment="1" applyProtection="1">
      <alignment horizontal="center" vertical="center" wrapText="1"/>
      <protection hidden="1"/>
    </xf>
    <xf numFmtId="0" fontId="19" fillId="10" borderId="1"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5" fillId="0" borderId="11" xfId="0" applyFont="1" applyBorder="1" applyAlignment="1" applyProtection="1">
      <alignment horizontal="center" vertical="center" wrapText="1"/>
      <protection locked="0" hidden="1"/>
    </xf>
    <xf numFmtId="0" fontId="5" fillId="10" borderId="11" xfId="0" applyFont="1" applyFill="1" applyBorder="1" applyAlignment="1" applyProtection="1">
      <alignment horizontal="center" vertical="center" wrapText="1"/>
      <protection locked="0" hidden="1"/>
    </xf>
    <xf numFmtId="0" fontId="5" fillId="10" borderId="1" xfId="0" applyFont="1" applyFill="1" applyBorder="1" applyAlignment="1" applyProtection="1">
      <alignment horizontal="center" vertical="center" wrapText="1"/>
      <protection locked="0" hidden="1"/>
    </xf>
    <xf numFmtId="0" fontId="5" fillId="2" borderId="10" xfId="0" applyFont="1" applyFill="1" applyBorder="1" applyAlignment="1" applyProtection="1">
      <alignment horizontal="center" vertical="center" wrapText="1"/>
      <protection locked="0" hidden="1"/>
    </xf>
    <xf numFmtId="0" fontId="5" fillId="2" borderId="1" xfId="0" applyFont="1" applyFill="1" applyBorder="1" applyAlignment="1" applyProtection="1">
      <alignment horizontal="center" vertical="center" wrapText="1"/>
      <protection locked="0" hidden="1"/>
    </xf>
    <xf numFmtId="0" fontId="5" fillId="2" borderId="11" xfId="0" applyFont="1" applyFill="1" applyBorder="1" applyAlignment="1" applyProtection="1">
      <alignment horizontal="center" vertical="center" wrapText="1"/>
      <protection locked="0" hidden="1"/>
    </xf>
    <xf numFmtId="0" fontId="5" fillId="10" borderId="10" xfId="0" applyFont="1" applyFill="1" applyBorder="1" applyAlignment="1" applyProtection="1">
      <alignment horizontal="center" vertical="center" wrapText="1"/>
      <protection locked="0" hidden="1"/>
    </xf>
    <xf numFmtId="0" fontId="19" fillId="7" borderId="10" xfId="0" applyFont="1" applyFill="1" applyBorder="1" applyAlignment="1" applyProtection="1">
      <alignment horizontal="center" vertical="center" wrapText="1"/>
      <protection hidden="1"/>
    </xf>
    <xf numFmtId="0" fontId="19" fillId="7" borderId="21" xfId="0" applyFont="1" applyFill="1" applyBorder="1" applyAlignment="1" applyProtection="1">
      <alignment horizontal="center" vertical="center" wrapText="1"/>
      <protection hidden="1"/>
    </xf>
    <xf numFmtId="0" fontId="19" fillId="0" borderId="11" xfId="0" applyFont="1" applyBorder="1" applyAlignment="1" applyProtection="1">
      <alignment horizontal="center" vertical="center" wrapText="1"/>
      <protection hidden="1"/>
    </xf>
    <xf numFmtId="0" fontId="19" fillId="10" borderId="11"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protection locked="0" hidden="1"/>
    </xf>
    <xf numFmtId="0" fontId="5" fillId="10" borderId="11" xfId="0" applyFont="1" applyFill="1" applyBorder="1" applyAlignment="1" applyProtection="1">
      <alignment horizontal="center" vertical="center"/>
      <protection locked="0" hidden="1"/>
    </xf>
    <xf numFmtId="0" fontId="0" fillId="2" borderId="0" xfId="0" applyFont="1" applyFill="1" applyBorder="1" applyProtection="1">
      <protection hidden="1"/>
    </xf>
    <xf numFmtId="0" fontId="19" fillId="2" borderId="0" xfId="0" applyFont="1" applyFill="1" applyBorder="1" applyAlignment="1" applyProtection="1">
      <alignment horizontal="center" vertical="center"/>
      <protection hidden="1"/>
    </xf>
    <xf numFmtId="164" fontId="5" fillId="0" borderId="1" xfId="0" applyNumberFormat="1" applyFont="1" applyBorder="1" applyAlignment="1" applyProtection="1">
      <alignment horizontal="center" vertical="center"/>
      <protection locked="0" hidden="1"/>
    </xf>
    <xf numFmtId="164" fontId="5" fillId="0" borderId="36" xfId="0" applyNumberFormat="1" applyFont="1" applyBorder="1" applyAlignment="1" applyProtection="1">
      <alignment horizontal="center" vertical="center"/>
      <protection locked="0" hidden="1"/>
    </xf>
    <xf numFmtId="164" fontId="5" fillId="0" borderId="2" xfId="0" applyNumberFormat="1" applyFont="1" applyBorder="1" applyAlignment="1" applyProtection="1">
      <alignment horizontal="center" vertical="center"/>
      <protection locked="0" hidden="1"/>
    </xf>
    <xf numFmtId="164" fontId="5" fillId="0" borderId="10" xfId="0" applyNumberFormat="1" applyFont="1" applyBorder="1" applyAlignment="1" applyProtection="1">
      <alignment horizontal="center" vertical="center"/>
      <protection locked="0" hidden="1"/>
    </xf>
    <xf numFmtId="164" fontId="5" fillId="0" borderId="21" xfId="0" applyNumberFormat="1" applyFont="1" applyBorder="1" applyAlignment="1" applyProtection="1">
      <alignment horizontal="center" vertical="center"/>
      <protection locked="0" hidden="1"/>
    </xf>
    <xf numFmtId="0" fontId="19" fillId="7" borderId="7" xfId="0" applyFont="1" applyFill="1" applyBorder="1" applyAlignment="1" applyProtection="1">
      <alignment horizontal="center" vertical="center" wrapText="1"/>
      <protection hidden="1"/>
    </xf>
    <xf numFmtId="0" fontId="2" fillId="14" borderId="1" xfId="0" applyFont="1" applyFill="1" applyBorder="1" applyAlignment="1" applyProtection="1">
      <alignment wrapText="1"/>
      <protection hidden="1"/>
    </xf>
    <xf numFmtId="3" fontId="25" fillId="2" borderId="1" xfId="0" applyNumberFormat="1" applyFont="1" applyFill="1" applyBorder="1" applyAlignment="1">
      <alignment horizontal="left" vertical="center" wrapText="1"/>
    </xf>
    <xf numFmtId="0" fontId="0" fillId="0" borderId="1" xfId="0" applyBorder="1" applyAlignment="1" applyProtection="1">
      <alignment horizontal="center" vertical="center" wrapText="1"/>
      <protection locked="0" hidden="1"/>
    </xf>
    <xf numFmtId="0" fontId="0" fillId="0" borderId="1" xfId="0" applyBorder="1" applyAlignment="1" applyProtection="1">
      <alignment horizontal="center" vertical="center"/>
      <protection locked="0" hidden="1"/>
    </xf>
    <xf numFmtId="0" fontId="0" fillId="0" borderId="1" xfId="0" applyBorder="1" applyProtection="1">
      <protection hidden="1"/>
    </xf>
    <xf numFmtId="3" fontId="19" fillId="8" borderId="56" xfId="0" applyNumberFormat="1" applyFont="1" applyFill="1" applyBorder="1" applyAlignment="1" applyProtection="1">
      <alignment horizontal="center" vertical="center" wrapText="1"/>
      <protection hidden="1"/>
    </xf>
    <xf numFmtId="3" fontId="19" fillId="8" borderId="12" xfId="0" applyNumberFormat="1" applyFont="1" applyFill="1" applyBorder="1" applyAlignment="1" applyProtection="1">
      <alignment horizontal="center" vertical="center"/>
      <protection hidden="1"/>
    </xf>
    <xf numFmtId="3" fontId="19" fillId="3" borderId="7" xfId="0" applyNumberFormat="1" applyFont="1" applyFill="1" applyBorder="1" applyAlignment="1" applyProtection="1">
      <alignment horizontal="center" vertical="center"/>
      <protection hidden="1"/>
    </xf>
    <xf numFmtId="3" fontId="19" fillId="3" borderId="12" xfId="0" applyNumberFormat="1" applyFont="1" applyFill="1" applyBorder="1" applyAlignment="1" applyProtection="1">
      <alignment horizontal="center" vertical="center"/>
      <protection hidden="1"/>
    </xf>
    <xf numFmtId="0" fontId="0" fillId="13" borderId="1" xfId="0" applyFill="1" applyBorder="1" applyAlignment="1" applyProtection="1">
      <alignment horizontal="center" vertical="center"/>
      <protection locked="0" hidden="1"/>
    </xf>
    <xf numFmtId="0" fontId="22" fillId="0" borderId="1" xfId="0" applyFont="1" applyFill="1" applyBorder="1" applyAlignment="1" applyProtection="1">
      <alignment horizontal="center" vertical="center"/>
      <protection hidden="1"/>
    </xf>
    <xf numFmtId="0" fontId="19" fillId="7" borderId="7" xfId="0" applyNumberFormat="1" applyFont="1" applyFill="1" applyBorder="1" applyAlignment="1" applyProtection="1">
      <alignment horizontal="center" vertical="center" wrapText="1"/>
      <protection hidden="1"/>
    </xf>
    <xf numFmtId="0" fontId="2" fillId="0" borderId="1" xfId="0" applyFont="1" applyBorder="1" applyAlignment="1" applyProtection="1">
      <alignment wrapText="1"/>
      <protection hidden="1"/>
    </xf>
    <xf numFmtId="1" fontId="19" fillId="3" borderId="36" xfId="0" applyNumberFormat="1" applyFont="1" applyFill="1" applyBorder="1" applyAlignment="1" applyProtection="1">
      <alignment horizontal="center" vertical="center"/>
      <protection hidden="1"/>
    </xf>
    <xf numFmtId="1" fontId="19" fillId="3" borderId="26" xfId="0" applyNumberFormat="1" applyFont="1" applyFill="1" applyBorder="1" applyAlignment="1" applyProtection="1">
      <alignment horizontal="center" vertical="center"/>
      <protection hidden="1"/>
    </xf>
    <xf numFmtId="0" fontId="39" fillId="0" borderId="51" xfId="2" applyFont="1" applyFill="1" applyBorder="1" applyAlignment="1" applyProtection="1">
      <alignment horizontal="center" wrapText="1" readingOrder="1"/>
      <protection hidden="1"/>
    </xf>
    <xf numFmtId="0" fontId="39" fillId="0" borderId="37" xfId="0" applyFont="1" applyBorder="1" applyAlignment="1">
      <alignment horizontal="center" wrapText="1" readingOrder="1"/>
    </xf>
    <xf numFmtId="0" fontId="39" fillId="0" borderId="52" xfId="0" applyFont="1" applyBorder="1" applyAlignment="1">
      <alignment horizontal="center" wrapText="1" readingOrder="1"/>
    </xf>
    <xf numFmtId="0" fontId="9" fillId="6" borderId="8" xfId="1" applyFont="1" applyFill="1" applyBorder="1" applyAlignment="1" applyProtection="1">
      <alignment horizontal="center" vertical="center" wrapText="1"/>
      <protection hidden="1"/>
    </xf>
    <xf numFmtId="0" fontId="9" fillId="6" borderId="21" xfId="1" applyFont="1" applyFill="1" applyBorder="1" applyAlignment="1" applyProtection="1">
      <alignment horizontal="center" vertical="center" wrapText="1"/>
      <protection hidden="1"/>
    </xf>
    <xf numFmtId="0" fontId="10" fillId="2" borderId="64" xfId="0" applyFont="1" applyFill="1" applyBorder="1" applyAlignment="1" applyProtection="1">
      <alignment horizontal="left" vertical="top" wrapText="1"/>
    </xf>
    <xf numFmtId="0" fontId="10" fillId="2" borderId="46" xfId="0" applyFont="1" applyFill="1" applyBorder="1" applyAlignment="1" applyProtection="1">
      <alignment horizontal="left" vertical="top" wrapText="1"/>
    </xf>
    <xf numFmtId="0" fontId="0" fillId="0" borderId="46" xfId="0" applyBorder="1" applyAlignment="1">
      <alignment horizontal="left" vertical="top" wrapText="1"/>
    </xf>
    <xf numFmtId="0" fontId="0" fillId="0" borderId="54" xfId="0" applyBorder="1" applyAlignment="1">
      <alignment horizontal="left" vertical="top" wrapText="1"/>
    </xf>
    <xf numFmtId="0" fontId="20" fillId="7" borderId="2" xfId="0" applyFont="1" applyFill="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20" fillId="7" borderId="11" xfId="0" applyFont="1" applyFill="1" applyBorder="1" applyAlignment="1" applyProtection="1">
      <alignment horizontal="left" vertical="center" wrapText="1"/>
    </xf>
    <xf numFmtId="0" fontId="20" fillId="7" borderId="19" xfId="0" applyFont="1" applyFill="1" applyBorder="1" applyAlignment="1" applyProtection="1">
      <alignment horizontal="left" vertical="center" wrapText="1"/>
    </xf>
    <xf numFmtId="0" fontId="15" fillId="0" borderId="26"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15" fillId="5" borderId="1" xfId="0" applyFont="1" applyFill="1" applyBorder="1" applyAlignment="1" applyProtection="1">
      <alignment horizontal="left" vertical="center" wrapText="1"/>
    </xf>
    <xf numFmtId="0" fontId="20" fillId="7" borderId="5" xfId="0" applyFont="1" applyFill="1" applyBorder="1" applyAlignment="1" applyProtection="1">
      <alignment horizontal="left" vertical="top" wrapText="1"/>
    </xf>
    <xf numFmtId="0" fontId="20" fillId="7" borderId="30" xfId="0" applyFont="1" applyFill="1" applyBorder="1" applyAlignment="1" applyProtection="1">
      <alignment horizontal="left" vertical="top" wrapText="1"/>
    </xf>
    <xf numFmtId="3" fontId="15" fillId="0" borderId="7" xfId="0" applyNumberFormat="1" applyFont="1" applyBorder="1" applyAlignment="1" applyProtection="1">
      <alignment horizontal="left" vertical="center" wrapText="1"/>
    </xf>
    <xf numFmtId="3" fontId="15" fillId="0" borderId="8" xfId="0" applyNumberFormat="1" applyFont="1" applyBorder="1" applyAlignment="1" applyProtection="1">
      <alignment horizontal="left" vertical="center" wrapText="1"/>
    </xf>
    <xf numFmtId="3" fontId="15" fillId="0" borderId="21" xfId="0" applyNumberFormat="1"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3" fontId="15" fillId="0" borderId="7" xfId="0" applyNumberFormat="1" applyFont="1" applyBorder="1" applyAlignment="1" applyProtection="1">
      <alignment vertical="center" wrapText="1"/>
    </xf>
    <xf numFmtId="3" fontId="15" fillId="0" borderId="8" xfId="0" applyNumberFormat="1" applyFont="1" applyBorder="1" applyAlignment="1" applyProtection="1">
      <alignment vertical="center" wrapText="1"/>
    </xf>
    <xf numFmtId="0" fontId="0" fillId="0" borderId="2" xfId="0" applyBorder="1" applyAlignment="1">
      <alignment vertical="center" wrapText="1"/>
    </xf>
    <xf numFmtId="0" fontId="12" fillId="0" borderId="1" xfId="0" applyFont="1" applyBorder="1" applyAlignment="1" applyProtection="1">
      <alignment horizontal="left" vertical="center" wrapText="1"/>
    </xf>
    <xf numFmtId="0" fontId="0" fillId="0" borderId="1" xfId="0" applyBorder="1" applyAlignment="1">
      <alignment horizontal="left" vertical="center" wrapText="1"/>
    </xf>
    <xf numFmtId="0" fontId="15" fillId="0" borderId="1" xfId="0" applyFont="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7" xfId="0" applyFont="1" applyBorder="1" applyAlignment="1" applyProtection="1">
      <alignment vertical="top" wrapText="1"/>
    </xf>
    <xf numFmtId="0" fontId="15" fillId="0" borderId="8" xfId="0" applyFont="1" applyBorder="1" applyAlignment="1" applyProtection="1">
      <alignment vertical="top" wrapText="1"/>
    </xf>
    <xf numFmtId="0" fontId="15" fillId="0" borderId="2" xfId="0" applyFont="1" applyBorder="1" applyAlignment="1" applyProtection="1">
      <alignment vertical="top" wrapText="1"/>
    </xf>
    <xf numFmtId="3" fontId="15" fillId="0" borderId="26" xfId="0" applyNumberFormat="1" applyFont="1" applyBorder="1" applyAlignment="1" applyProtection="1">
      <alignment vertical="top" wrapText="1"/>
    </xf>
    <xf numFmtId="3" fontId="15" fillId="0" borderId="8" xfId="0" applyNumberFormat="1" applyFont="1" applyBorder="1" applyAlignment="1" applyProtection="1">
      <alignment vertical="top" wrapText="1"/>
    </xf>
    <xf numFmtId="3" fontId="15" fillId="0" borderId="2" xfId="0" applyNumberFormat="1" applyFont="1" applyBorder="1" applyAlignment="1" applyProtection="1">
      <alignment vertical="top" wrapText="1"/>
    </xf>
    <xf numFmtId="0" fontId="0" fillId="0" borderId="8" xfId="0" applyBorder="1" applyAlignment="1">
      <alignment vertical="top" wrapText="1"/>
    </xf>
    <xf numFmtId="0" fontId="0" fillId="0" borderId="2" xfId="0" applyBorder="1" applyAlignment="1">
      <alignment vertical="top" wrapText="1"/>
    </xf>
    <xf numFmtId="0" fontId="20" fillId="7" borderId="1" xfId="0" applyFont="1" applyFill="1" applyBorder="1" applyAlignment="1" applyProtection="1">
      <alignment horizontal="left" vertical="top" wrapText="1"/>
    </xf>
    <xf numFmtId="0" fontId="20" fillId="7" borderId="1" xfId="0" applyFont="1" applyFill="1" applyBorder="1" applyAlignment="1" applyProtection="1">
      <alignment horizontal="left" vertical="center" wrapText="1"/>
    </xf>
    <xf numFmtId="0" fontId="20" fillId="7" borderId="5" xfId="0" applyFont="1" applyFill="1" applyBorder="1" applyAlignment="1" applyProtection="1">
      <alignment horizontal="left" vertical="center" wrapText="1"/>
    </xf>
    <xf numFmtId="0" fontId="15" fillId="2" borderId="26" xfId="0" applyFont="1" applyFill="1" applyBorder="1" applyAlignment="1" applyProtection="1">
      <alignment horizontal="left" vertical="center" wrapText="1"/>
    </xf>
    <xf numFmtId="0" fontId="20" fillId="7" borderId="1" xfId="0" applyFont="1" applyFill="1" applyBorder="1" applyAlignment="1" applyProtection="1">
      <alignment vertical="center" wrapText="1"/>
    </xf>
    <xf numFmtId="0" fontId="20" fillId="7" borderId="5" xfId="0" applyFont="1" applyFill="1" applyBorder="1" applyAlignment="1" applyProtection="1">
      <alignment vertical="center" wrapText="1"/>
    </xf>
    <xf numFmtId="0" fontId="20" fillId="7" borderId="2" xfId="0" applyFont="1" applyFill="1" applyBorder="1" applyAlignment="1" applyProtection="1">
      <alignment vertical="center" wrapText="1"/>
    </xf>
    <xf numFmtId="0" fontId="20" fillId="7" borderId="14" xfId="0" applyFont="1" applyFill="1" applyBorder="1" applyAlignment="1" applyProtection="1">
      <alignment vertical="center" wrapText="1"/>
    </xf>
    <xf numFmtId="0" fontId="0" fillId="0" borderId="21" xfId="0" applyBorder="1" applyAlignment="1">
      <alignment horizontal="left" vertical="center" wrapText="1"/>
    </xf>
    <xf numFmtId="0" fontId="12" fillId="2" borderId="26" xfId="0"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15" fillId="2" borderId="26"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0" fillId="0" borderId="21" xfId="0" applyBorder="1" applyAlignment="1">
      <alignment horizontal="left" vertical="top" wrapText="1"/>
    </xf>
    <xf numFmtId="0" fontId="20" fillId="7" borderId="2" xfId="0" applyFont="1" applyFill="1" applyBorder="1" applyAlignment="1" applyProtection="1">
      <alignment horizontal="left" vertical="top" wrapText="1"/>
    </xf>
    <xf numFmtId="0" fontId="20" fillId="7" borderId="14" xfId="0" applyFont="1" applyFill="1" applyBorder="1" applyAlignment="1" applyProtection="1">
      <alignment horizontal="left" vertical="top" wrapText="1"/>
    </xf>
    <xf numFmtId="0" fontId="22" fillId="0" borderId="5" xfId="0" applyFont="1" applyBorder="1" applyAlignment="1" applyProtection="1">
      <alignment horizontal="center" vertical="center" wrapText="1"/>
      <protection hidden="1"/>
    </xf>
    <xf numFmtId="0" fontId="22" fillId="2" borderId="14" xfId="0" applyFont="1" applyFill="1" applyBorder="1" applyAlignment="1" applyProtection="1">
      <alignment horizontal="center" vertical="center"/>
      <protection hidden="1"/>
    </xf>
    <xf numFmtId="0" fontId="22" fillId="2" borderId="5" xfId="0" applyFont="1" applyFill="1" applyBorder="1" applyAlignment="1" applyProtection="1">
      <alignment horizontal="center" vertical="center"/>
      <protection hidden="1"/>
    </xf>
    <xf numFmtId="0" fontId="15" fillId="7" borderId="1" xfId="0" applyFont="1" applyFill="1" applyBorder="1" applyAlignment="1" applyProtection="1">
      <alignment horizontal="left" vertical="center" wrapText="1"/>
    </xf>
    <xf numFmtId="0" fontId="15" fillId="7" borderId="5" xfId="0" applyFont="1" applyFill="1" applyBorder="1" applyAlignment="1" applyProtection="1">
      <alignment horizontal="left" vertical="center" wrapText="1"/>
    </xf>
    <xf numFmtId="0" fontId="15" fillId="7" borderId="11" xfId="0" applyFont="1" applyFill="1" applyBorder="1" applyAlignment="1" applyProtection="1">
      <alignment horizontal="left" vertical="center" wrapText="1"/>
    </xf>
    <xf numFmtId="0" fontId="15" fillId="7" borderId="19" xfId="0" applyFont="1" applyFill="1" applyBorder="1" applyAlignment="1" applyProtection="1">
      <alignment horizontal="left" vertical="center" wrapText="1"/>
    </xf>
    <xf numFmtId="0" fontId="15" fillId="7" borderId="2" xfId="0" applyFont="1" applyFill="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5" fillId="7" borderId="7" xfId="0" applyFont="1" applyFill="1" applyBorder="1" applyAlignment="1" applyProtection="1">
      <alignment horizontal="left" vertical="center" wrapText="1"/>
    </xf>
    <xf numFmtId="0" fontId="15" fillId="7" borderId="9" xfId="0" applyFont="1" applyFill="1" applyBorder="1" applyAlignment="1" applyProtection="1">
      <alignment horizontal="left" vertical="center" wrapText="1"/>
    </xf>
    <xf numFmtId="0" fontId="10" fillId="2" borderId="31" xfId="0" applyFont="1" applyFill="1" applyBorder="1" applyAlignment="1" applyProtection="1">
      <alignment horizontal="left" vertical="top" wrapText="1"/>
    </xf>
    <xf numFmtId="0" fontId="10" fillId="2" borderId="61" xfId="0" applyFont="1" applyFill="1" applyBorder="1" applyAlignment="1" applyProtection="1">
      <alignment horizontal="left" vertical="top" wrapText="1"/>
    </xf>
    <xf numFmtId="0" fontId="10" fillId="2" borderId="63" xfId="0" applyFont="1" applyFill="1" applyBorder="1" applyAlignment="1" applyProtection="1">
      <alignment horizontal="left" vertical="top" wrapText="1"/>
    </xf>
    <xf numFmtId="0" fontId="22" fillId="5" borderId="5" xfId="0" applyFont="1" applyFill="1" applyBorder="1" applyAlignment="1" applyProtection="1">
      <alignment horizontal="center" vertical="center" wrapText="1"/>
    </xf>
    <xf numFmtId="0" fontId="22" fillId="0" borderId="14"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22" fillId="0" borderId="38" xfId="0" applyFont="1" applyBorder="1" applyAlignment="1" applyProtection="1">
      <alignment horizontal="center" vertical="center" wrapText="1"/>
      <protection hidden="1"/>
    </xf>
    <xf numFmtId="0" fontId="10" fillId="3" borderId="10" xfId="0" applyFont="1" applyFill="1" applyBorder="1" applyAlignment="1" applyProtection="1">
      <alignment horizontal="left" vertical="center" wrapText="1"/>
      <protection hidden="1"/>
    </xf>
    <xf numFmtId="0" fontId="10" fillId="3" borderId="18"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protection hidden="1"/>
    </xf>
    <xf numFmtId="0" fontId="20" fillId="7" borderId="18" xfId="0" applyFont="1" applyFill="1" applyBorder="1" applyAlignment="1" applyProtection="1">
      <alignment horizontal="left" vertical="top" wrapText="1"/>
    </xf>
    <xf numFmtId="0" fontId="20" fillId="7" borderId="29" xfId="0" applyFont="1" applyFill="1" applyBorder="1" applyAlignment="1" applyProtection="1">
      <alignment horizontal="left" vertical="top" wrapText="1"/>
    </xf>
    <xf numFmtId="0" fontId="15" fillId="0" borderId="1" xfId="0" applyFont="1" applyFill="1" applyBorder="1" applyAlignment="1" applyProtection="1">
      <alignment horizontal="left" vertical="center" wrapText="1"/>
    </xf>
    <xf numFmtId="0" fontId="20" fillId="7" borderId="4" xfId="0" applyFont="1" applyFill="1" applyBorder="1" applyAlignment="1" applyProtection="1">
      <alignment horizontal="left" vertical="top" wrapText="1"/>
    </xf>
    <xf numFmtId="0" fontId="15" fillId="0" borderId="38"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0" fillId="0" borderId="28" xfId="0" applyBorder="1" applyAlignment="1">
      <alignment horizontal="left" vertical="center" wrapText="1"/>
    </xf>
    <xf numFmtId="0" fontId="0" fillId="0" borderId="14" xfId="0" applyBorder="1" applyAlignment="1">
      <alignment horizontal="left" vertical="center" wrapText="1"/>
    </xf>
    <xf numFmtId="0" fontId="15" fillId="2" borderId="1" xfId="0" applyFont="1" applyFill="1" applyBorder="1" applyAlignment="1" applyProtection="1">
      <alignment horizontal="left" vertical="top" wrapText="1"/>
    </xf>
    <xf numFmtId="0" fontId="0" fillId="0" borderId="1" xfId="0" applyBorder="1" applyAlignment="1">
      <alignment horizontal="left" vertical="top" wrapText="1"/>
    </xf>
    <xf numFmtId="0" fontId="15" fillId="2" borderId="10" xfId="0" applyFont="1" applyFill="1" applyBorder="1" applyAlignment="1" applyProtection="1">
      <alignment horizontal="left" vertical="center" wrapText="1"/>
    </xf>
    <xf numFmtId="0" fontId="10" fillId="3" borderId="2" xfId="0" applyFont="1" applyFill="1" applyBorder="1" applyAlignment="1" applyProtection="1">
      <alignment horizontal="left" vertical="center" wrapText="1"/>
      <protection hidden="1"/>
    </xf>
    <xf numFmtId="0" fontId="10" fillId="3" borderId="14" xfId="0" applyFont="1" applyFill="1" applyBorder="1" applyAlignment="1" applyProtection="1">
      <alignment horizontal="left" vertical="center" wrapText="1"/>
      <protection hidden="1"/>
    </xf>
    <xf numFmtId="0" fontId="10" fillId="3" borderId="11" xfId="0" applyFont="1" applyFill="1" applyBorder="1" applyAlignment="1" applyProtection="1">
      <alignment horizontal="left" vertical="center" wrapText="1"/>
      <protection hidden="1"/>
    </xf>
    <xf numFmtId="0" fontId="10" fillId="3" borderId="19" xfId="0" applyFont="1" applyFill="1" applyBorder="1" applyAlignment="1" applyProtection="1">
      <alignment horizontal="left" vertical="center" wrapText="1"/>
      <protection hidden="1"/>
    </xf>
    <xf numFmtId="0" fontId="15" fillId="0" borderId="28" xfId="0" applyFont="1" applyBorder="1" applyAlignment="1" applyProtection="1">
      <alignment horizontal="left" vertical="center" wrapText="1"/>
    </xf>
    <xf numFmtId="0" fontId="0" fillId="0" borderId="33" xfId="0" applyBorder="1" applyAlignment="1">
      <alignment horizontal="left" vertical="center" wrapText="1"/>
    </xf>
    <xf numFmtId="0" fontId="14" fillId="0" borderId="0" xfId="0" applyFont="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9" fillId="6" borderId="7" xfId="1" applyFont="1" applyFill="1" applyBorder="1" applyAlignment="1" applyProtection="1">
      <alignment horizontal="center" vertical="center" wrapText="1"/>
      <protection hidden="1"/>
    </xf>
    <xf numFmtId="0" fontId="9" fillId="6" borderId="9" xfId="1" applyFont="1" applyFill="1" applyBorder="1" applyAlignment="1" applyProtection="1">
      <alignment horizontal="center" vertical="center" wrapText="1"/>
      <protection hidden="1"/>
    </xf>
    <xf numFmtId="0" fontId="9" fillId="6" borderId="3" xfId="1" applyFont="1" applyFill="1" applyBorder="1" applyAlignment="1" applyProtection="1">
      <alignment horizontal="center" vertical="center" wrapText="1"/>
      <protection hidden="1"/>
    </xf>
    <xf numFmtId="0" fontId="9" fillId="6" borderId="33" xfId="1" applyFont="1" applyFill="1" applyBorder="1" applyAlignment="1" applyProtection="1">
      <alignment horizontal="center" vertical="center" wrapText="1"/>
      <protection hidden="1"/>
    </xf>
    <xf numFmtId="0" fontId="9" fillId="6" borderId="32" xfId="1" applyFont="1" applyFill="1" applyBorder="1" applyAlignment="1" applyProtection="1">
      <alignment horizontal="center" vertical="center" wrapText="1"/>
      <protection hidden="1"/>
    </xf>
    <xf numFmtId="0" fontId="22" fillId="0" borderId="18" xfId="0" applyFont="1" applyBorder="1" applyAlignment="1" applyProtection="1">
      <alignment horizontal="center" vertical="center" wrapText="1"/>
      <protection hidden="1"/>
    </xf>
    <xf numFmtId="0" fontId="15" fillId="7" borderId="4" xfId="0" applyFont="1" applyFill="1" applyBorder="1" applyAlignment="1" applyProtection="1">
      <alignment horizontal="left" vertical="center" wrapText="1"/>
    </xf>
    <xf numFmtId="0" fontId="15" fillId="7" borderId="30"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0" fillId="0" borderId="63" xfId="0" applyBorder="1" applyAlignment="1">
      <alignment horizontal="left" vertical="top" wrapText="1"/>
    </xf>
    <xf numFmtId="0" fontId="15" fillId="0" borderId="10"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22" fillId="2" borderId="48" xfId="0" applyFont="1" applyFill="1" applyBorder="1" applyAlignment="1" applyProtection="1">
      <alignment horizontal="center" vertical="center"/>
      <protection hidden="1"/>
    </xf>
    <xf numFmtId="0" fontId="0" fillId="0" borderId="48" xfId="0" applyBorder="1" applyAlignment="1">
      <alignment horizontal="center" vertical="center"/>
    </xf>
    <xf numFmtId="0" fontId="0" fillId="0" borderId="55" xfId="0" applyBorder="1" applyAlignment="1">
      <alignment horizontal="center" vertical="center"/>
    </xf>
    <xf numFmtId="0" fontId="22" fillId="2" borderId="49" xfId="0" applyFont="1" applyFill="1" applyBorder="1" applyAlignment="1" applyProtection="1">
      <alignment horizontal="center" vertical="center"/>
      <protection hidden="1"/>
    </xf>
    <xf numFmtId="0" fontId="0" fillId="0" borderId="43" xfId="0" applyBorder="1" applyAlignment="1">
      <alignment horizontal="center" vertical="center"/>
    </xf>
    <xf numFmtId="0" fontId="22" fillId="2" borderId="47" xfId="0" applyFont="1" applyFill="1" applyBorder="1" applyAlignment="1" applyProtection="1">
      <alignment horizontal="center" vertical="center"/>
      <protection hidden="1"/>
    </xf>
    <xf numFmtId="0" fontId="15" fillId="0" borderId="10" xfId="0" applyFont="1" applyFill="1" applyBorder="1" applyAlignment="1" applyProtection="1">
      <alignment horizontal="left" vertical="center" wrapText="1"/>
    </xf>
    <xf numFmtId="0" fontId="10" fillId="2" borderId="50" xfId="0" applyFont="1" applyFill="1" applyBorder="1" applyAlignment="1" applyProtection="1">
      <alignment horizontal="left" vertical="top" wrapText="1"/>
    </xf>
    <xf numFmtId="0" fontId="12" fillId="7" borderId="14" xfId="0" applyFont="1" applyFill="1" applyBorder="1" applyAlignment="1" applyProtection="1">
      <alignment horizontal="left" vertical="center" wrapText="1"/>
      <protection hidden="1"/>
    </xf>
    <xf numFmtId="0" fontId="12" fillId="7" borderId="4" xfId="0" applyFont="1" applyFill="1" applyBorder="1" applyAlignment="1" applyProtection="1">
      <alignment horizontal="left" vertical="center" wrapText="1"/>
      <protection hidden="1"/>
    </xf>
    <xf numFmtId="0" fontId="12" fillId="7" borderId="5" xfId="0" applyFont="1" applyFill="1" applyBorder="1" applyAlignment="1" applyProtection="1">
      <alignment horizontal="left" vertical="center" wrapText="1"/>
      <protection hidden="1"/>
    </xf>
    <xf numFmtId="0" fontId="12" fillId="7" borderId="30" xfId="0" applyFont="1" applyFill="1" applyBorder="1" applyAlignment="1" applyProtection="1">
      <alignment horizontal="left" vertical="center" wrapText="1"/>
      <protection hidden="1"/>
    </xf>
    <xf numFmtId="0" fontId="12" fillId="7" borderId="11" xfId="0" applyFont="1" applyFill="1" applyBorder="1" applyAlignment="1" applyProtection="1">
      <alignment horizontal="left" vertical="center" wrapText="1"/>
      <protection hidden="1"/>
    </xf>
    <xf numFmtId="0" fontId="12" fillId="7" borderId="19" xfId="0" applyFont="1" applyFill="1" applyBorder="1" applyAlignment="1" applyProtection="1">
      <alignment horizontal="left" vertical="center" wrapText="1"/>
      <protection hidden="1"/>
    </xf>
    <xf numFmtId="0" fontId="22" fillId="2" borderId="6" xfId="0" applyFont="1" applyFill="1" applyBorder="1" applyAlignment="1" applyProtection="1">
      <alignment horizontal="center" vertical="center"/>
      <protection hidden="1"/>
    </xf>
    <xf numFmtId="0" fontId="10" fillId="2" borderId="1" xfId="0" applyFont="1" applyFill="1" applyBorder="1" applyAlignment="1" applyProtection="1">
      <alignment horizontal="left" vertical="top" wrapText="1"/>
      <protection hidden="1"/>
    </xf>
    <xf numFmtId="0" fontId="15" fillId="0" borderId="1" xfId="0" applyFont="1" applyFill="1" applyBorder="1" applyAlignment="1" applyProtection="1">
      <alignment horizontal="left" vertical="center" wrapText="1"/>
      <protection hidden="1"/>
    </xf>
    <xf numFmtId="0" fontId="30" fillId="7" borderId="1" xfId="0" applyFont="1" applyFill="1" applyBorder="1" applyAlignment="1" applyProtection="1">
      <alignment horizontal="left" vertical="center" wrapText="1"/>
      <protection hidden="1"/>
    </xf>
    <xf numFmtId="0" fontId="20" fillId="7" borderId="1" xfId="0" applyFont="1" applyFill="1" applyBorder="1" applyAlignment="1" applyProtection="1">
      <alignment horizontal="left" vertical="center" wrapText="1"/>
      <protection hidden="1"/>
    </xf>
    <xf numFmtId="0" fontId="15" fillId="0" borderId="26" xfId="0" applyFont="1" applyFill="1" applyBorder="1" applyAlignment="1" applyProtection="1">
      <alignment horizontal="left" vertical="center" wrapText="1"/>
      <protection hidden="1"/>
    </xf>
    <xf numFmtId="0" fontId="15" fillId="0" borderId="7" xfId="0" applyFont="1" applyFill="1" applyBorder="1" applyAlignment="1" applyProtection="1">
      <alignment horizontal="left" vertical="top" wrapText="1"/>
      <protection hidden="1"/>
    </xf>
    <xf numFmtId="0" fontId="15" fillId="0" borderId="8" xfId="0" applyFont="1" applyFill="1" applyBorder="1" applyAlignment="1" applyProtection="1">
      <alignment horizontal="left" vertical="top" wrapText="1"/>
      <protection hidden="1"/>
    </xf>
    <xf numFmtId="0" fontId="15" fillId="0" borderId="2" xfId="0" applyFont="1" applyFill="1" applyBorder="1" applyAlignment="1" applyProtection="1">
      <alignment horizontal="left" vertical="top" wrapText="1"/>
      <protection hidden="1"/>
    </xf>
    <xf numFmtId="0" fontId="20" fillId="7" borderId="34" xfId="0" applyFont="1" applyFill="1" applyBorder="1" applyAlignment="1" applyProtection="1">
      <alignment horizontal="left" vertical="center" wrapText="1"/>
      <protection hidden="1"/>
    </xf>
    <xf numFmtId="0" fontId="20" fillId="7" borderId="37" xfId="0" applyFont="1" applyFill="1" applyBorder="1" applyAlignment="1" applyProtection="1">
      <alignment horizontal="left" vertical="center" wrapText="1"/>
      <protection hidden="1"/>
    </xf>
    <xf numFmtId="0" fontId="30" fillId="7" borderId="33" xfId="0" applyFont="1" applyFill="1" applyBorder="1" applyAlignment="1" applyProtection="1">
      <alignment horizontal="left" vertical="center" wrapText="1"/>
      <protection hidden="1"/>
    </xf>
    <xf numFmtId="0" fontId="30" fillId="7" borderId="57"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center" wrapText="1"/>
      <protection hidden="1"/>
    </xf>
    <xf numFmtId="0" fontId="15" fillId="0" borderId="21" xfId="0" applyFont="1" applyFill="1" applyBorder="1" applyAlignment="1" applyProtection="1">
      <alignment horizontal="left" vertical="center" wrapText="1"/>
      <protection hidden="1"/>
    </xf>
    <xf numFmtId="0" fontId="22" fillId="0" borderId="1" xfId="0" applyFont="1" applyBorder="1" applyAlignment="1" applyProtection="1">
      <alignment horizontal="center" vertical="center"/>
      <protection hidden="1"/>
    </xf>
    <xf numFmtId="0" fontId="15" fillId="0" borderId="1" xfId="0" applyFont="1" applyFill="1" applyBorder="1" applyAlignment="1">
      <alignment horizontal="left" vertical="center" wrapText="1"/>
    </xf>
    <xf numFmtId="0" fontId="15" fillId="2" borderId="26" xfId="0" applyFont="1" applyFill="1" applyBorder="1" applyAlignment="1" applyProtection="1">
      <alignment horizontal="left" vertical="top" wrapText="1"/>
      <protection hidden="1"/>
    </xf>
    <xf numFmtId="0" fontId="15" fillId="2" borderId="21" xfId="0" applyFont="1" applyFill="1" applyBorder="1" applyAlignment="1" applyProtection="1">
      <alignment horizontal="left" vertical="top" wrapText="1"/>
      <protection hidden="1"/>
    </xf>
    <xf numFmtId="0" fontId="12" fillId="0" borderId="7" xfId="0" applyFont="1" applyFill="1" applyBorder="1" applyAlignment="1" applyProtection="1">
      <alignment horizontal="left" vertical="top" wrapText="1"/>
      <protection hidden="1"/>
    </xf>
    <xf numFmtId="0" fontId="12" fillId="0" borderId="2" xfId="0" applyFont="1" applyFill="1" applyBorder="1" applyAlignment="1" applyProtection="1">
      <alignment horizontal="left" vertical="top" wrapText="1"/>
      <protection hidden="1"/>
    </xf>
    <xf numFmtId="0" fontId="22" fillId="2" borderId="1" xfId="0" applyFont="1" applyFill="1" applyBorder="1" applyAlignment="1" applyProtection="1">
      <alignment horizontal="center" vertical="center"/>
      <protection hidden="1"/>
    </xf>
    <xf numFmtId="0" fontId="10" fillId="2" borderId="7" xfId="0" applyFont="1" applyFill="1" applyBorder="1" applyAlignment="1" applyProtection="1">
      <alignment horizontal="left" vertical="top" wrapText="1"/>
      <protection hidden="1"/>
    </xf>
    <xf numFmtId="0" fontId="10" fillId="2" borderId="8" xfId="0" applyFont="1" applyFill="1" applyBorder="1" applyAlignment="1" applyProtection="1">
      <alignment horizontal="left" vertical="top" wrapText="1"/>
      <protection hidden="1"/>
    </xf>
    <xf numFmtId="0" fontId="10" fillId="2" borderId="2" xfId="0" applyFont="1" applyFill="1" applyBorder="1" applyAlignment="1" applyProtection="1">
      <alignment horizontal="left" vertical="top" wrapText="1"/>
      <protection hidden="1"/>
    </xf>
    <xf numFmtId="0" fontId="20" fillId="7" borderId="5" xfId="0" applyFont="1" applyFill="1" applyBorder="1" applyAlignment="1" applyProtection="1">
      <alignment horizontal="left" vertical="center" wrapText="1"/>
      <protection hidden="1"/>
    </xf>
    <xf numFmtId="0" fontId="20" fillId="7" borderId="30" xfId="0" applyFont="1" applyFill="1" applyBorder="1" applyAlignment="1" applyProtection="1">
      <alignment horizontal="left" vertical="center" wrapText="1"/>
      <protection hidden="1"/>
    </xf>
    <xf numFmtId="0" fontId="20" fillId="7" borderId="18" xfId="0" applyFont="1" applyFill="1" applyBorder="1" applyAlignment="1" applyProtection="1">
      <alignment horizontal="left" vertical="center" wrapText="1"/>
      <protection hidden="1"/>
    </xf>
    <xf numFmtId="0" fontId="20" fillId="7" borderId="29" xfId="0" applyFont="1" applyFill="1" applyBorder="1" applyAlignment="1" applyProtection="1">
      <alignment horizontal="left" vertical="center" wrapText="1"/>
      <protection hidden="1"/>
    </xf>
    <xf numFmtId="0" fontId="15" fillId="2" borderId="26" xfId="0" applyFont="1" applyFill="1" applyBorder="1" applyAlignment="1" applyProtection="1">
      <alignment horizontal="left" vertical="center" wrapText="1"/>
      <protection hidden="1"/>
    </xf>
    <xf numFmtId="0" fontId="15" fillId="2" borderId="8" xfId="0" applyFont="1" applyFill="1" applyBorder="1" applyAlignment="1" applyProtection="1">
      <alignment horizontal="left" vertical="center" wrapText="1"/>
      <protection hidden="1"/>
    </xf>
    <xf numFmtId="0" fontId="15" fillId="2" borderId="21" xfId="0" applyFont="1" applyFill="1" applyBorder="1" applyAlignment="1" applyProtection="1">
      <alignment horizontal="left" vertical="center" wrapText="1"/>
      <protection hidden="1"/>
    </xf>
    <xf numFmtId="0" fontId="15" fillId="2" borderId="7" xfId="0" applyFont="1" applyFill="1" applyBorder="1" applyAlignment="1" applyProtection="1">
      <alignment horizontal="left" vertical="center" wrapText="1"/>
      <protection hidden="1"/>
    </xf>
    <xf numFmtId="0" fontId="40" fillId="0" borderId="51" xfId="0" applyFont="1" applyBorder="1" applyAlignment="1" applyProtection="1">
      <alignment horizontal="center" vertical="center" wrapText="1"/>
      <protection hidden="1"/>
    </xf>
    <xf numFmtId="0" fontId="39" fillId="0" borderId="37" xfId="0" applyFont="1" applyBorder="1" applyAlignment="1">
      <alignment horizontal="center" vertical="center" wrapText="1"/>
    </xf>
    <xf numFmtId="0" fontId="39" fillId="0" borderId="52" xfId="0" applyFont="1" applyBorder="1" applyAlignment="1">
      <alignment horizontal="center" vertical="center" wrapText="1"/>
    </xf>
    <xf numFmtId="0" fontId="9" fillId="4" borderId="8" xfId="1" applyFont="1" applyBorder="1" applyAlignment="1" applyProtection="1">
      <alignment horizontal="center" vertical="center" wrapText="1"/>
      <protection hidden="1"/>
    </xf>
    <xf numFmtId="0" fontId="9" fillId="4" borderId="21" xfId="1" applyFont="1" applyBorder="1" applyAlignment="1" applyProtection="1">
      <alignment horizontal="center" vertical="center" wrapText="1"/>
      <protection hidden="1"/>
    </xf>
    <xf numFmtId="0" fontId="15" fillId="0" borderId="2" xfId="0" applyFont="1" applyFill="1" applyBorder="1" applyAlignment="1" applyProtection="1">
      <alignment horizontal="left" vertical="center" wrapText="1"/>
      <protection hidden="1"/>
    </xf>
    <xf numFmtId="0" fontId="10" fillId="3" borderId="34" xfId="0" applyFont="1" applyFill="1" applyBorder="1" applyAlignment="1" applyProtection="1">
      <alignment horizontal="right" vertical="top" wrapText="1"/>
      <protection hidden="1"/>
    </xf>
    <xf numFmtId="0" fontId="10" fillId="3" borderId="37" xfId="0" applyFont="1" applyFill="1" applyBorder="1" applyAlignment="1" applyProtection="1">
      <alignment horizontal="right" vertical="top" wrapText="1"/>
      <protection hidden="1"/>
    </xf>
    <xf numFmtId="0" fontId="15" fillId="2" borderId="7" xfId="0" applyFont="1" applyFill="1" applyBorder="1" applyAlignment="1" applyProtection="1">
      <alignment vertical="center" wrapText="1"/>
      <protection hidden="1"/>
    </xf>
    <xf numFmtId="0" fontId="15" fillId="2" borderId="8" xfId="0" applyFont="1" applyFill="1" applyBorder="1" applyAlignment="1" applyProtection="1">
      <alignment vertical="center" wrapText="1"/>
      <protection hidden="1"/>
    </xf>
    <xf numFmtId="0" fontId="15" fillId="2" borderId="2" xfId="0" applyFont="1" applyFill="1" applyBorder="1" applyAlignment="1" applyProtection="1">
      <alignment vertical="center" wrapText="1"/>
      <protection hidden="1"/>
    </xf>
    <xf numFmtId="0" fontId="15" fillId="14" borderId="26" xfId="0" applyFont="1" applyFill="1" applyBorder="1" applyAlignment="1" applyProtection="1">
      <alignment horizontal="left" vertical="center" wrapText="1"/>
      <protection hidden="1"/>
    </xf>
    <xf numFmtId="0" fontId="15" fillId="14" borderId="8" xfId="0" applyFont="1" applyFill="1" applyBorder="1" applyAlignment="1" applyProtection="1">
      <alignment horizontal="left" vertical="center" wrapText="1"/>
      <protection hidden="1"/>
    </xf>
    <xf numFmtId="0" fontId="15" fillId="14" borderId="21" xfId="0" applyFont="1" applyFill="1" applyBorder="1" applyAlignment="1" applyProtection="1">
      <alignment horizontal="left" vertical="center" wrapText="1"/>
      <protection hidden="1"/>
    </xf>
    <xf numFmtId="3" fontId="25" fillId="2" borderId="26" xfId="0" applyNumberFormat="1" applyFont="1" applyFill="1" applyBorder="1" applyAlignment="1" applyProtection="1">
      <alignment horizontal="left" vertical="center" wrapText="1"/>
      <protection hidden="1"/>
    </xf>
    <xf numFmtId="3" fontId="25" fillId="2" borderId="8" xfId="0" applyNumberFormat="1" applyFont="1" applyFill="1" applyBorder="1" applyAlignment="1" applyProtection="1">
      <alignment horizontal="left" vertical="center" wrapText="1"/>
      <protection hidden="1"/>
    </xf>
    <xf numFmtId="0" fontId="9" fillId="4" borderId="7" xfId="1" applyFont="1" applyBorder="1" applyAlignment="1" applyProtection="1">
      <alignment horizontal="center" vertical="center" wrapText="1"/>
      <protection hidden="1"/>
    </xf>
    <xf numFmtId="0" fontId="9" fillId="4" borderId="9" xfId="1" applyFont="1" applyBorder="1" applyAlignment="1" applyProtection="1">
      <alignment horizontal="center" vertical="center" wrapText="1"/>
      <protection hidden="1"/>
    </xf>
    <xf numFmtId="0" fontId="9" fillId="4" borderId="3" xfId="1" applyFont="1" applyBorder="1" applyAlignment="1" applyProtection="1">
      <alignment horizontal="center" vertical="center" wrapText="1"/>
      <protection hidden="1"/>
    </xf>
    <xf numFmtId="0" fontId="9" fillId="4" borderId="33" xfId="1" applyFont="1" applyBorder="1" applyAlignment="1" applyProtection="1">
      <alignment horizontal="center" vertical="center" wrapText="1"/>
      <protection hidden="1"/>
    </xf>
    <xf numFmtId="0" fontId="9" fillId="4" borderId="32" xfId="1" applyFont="1" applyBorder="1" applyAlignment="1" applyProtection="1">
      <alignment horizontal="center" vertical="center" wrapText="1"/>
      <protection hidden="1"/>
    </xf>
    <xf numFmtId="0" fontId="20" fillId="7" borderId="19" xfId="0" applyFont="1" applyFill="1" applyBorder="1" applyAlignment="1" applyProtection="1">
      <alignment horizontal="left" vertical="center" wrapText="1"/>
      <protection hidden="1"/>
    </xf>
    <xf numFmtId="0" fontId="20" fillId="7" borderId="25" xfId="0" applyFont="1" applyFill="1" applyBorder="1" applyAlignment="1" applyProtection="1">
      <alignment horizontal="left" vertical="center" wrapText="1"/>
      <protection hidden="1"/>
    </xf>
    <xf numFmtId="0" fontId="15" fillId="2" borderId="1" xfId="0" applyFont="1" applyFill="1" applyBorder="1" applyAlignment="1" applyProtection="1">
      <alignment vertical="center" wrapText="1"/>
      <protection hidden="1"/>
    </xf>
    <xf numFmtId="0" fontId="15" fillId="0" borderId="7" xfId="0" applyFont="1" applyFill="1" applyBorder="1" applyAlignment="1" applyProtection="1">
      <alignment horizontal="left" vertical="center" wrapText="1"/>
      <protection hidden="1"/>
    </xf>
    <xf numFmtId="0" fontId="15" fillId="0" borderId="7" xfId="0" applyFont="1" applyFill="1" applyBorder="1" applyAlignment="1" applyProtection="1">
      <alignment vertical="center" wrapText="1"/>
      <protection hidden="1"/>
    </xf>
    <xf numFmtId="0" fontId="15" fillId="0" borderId="8" xfId="0" applyFont="1" applyFill="1" applyBorder="1" applyAlignment="1" applyProtection="1">
      <alignment vertical="center" wrapText="1"/>
      <protection hidden="1"/>
    </xf>
    <xf numFmtId="0" fontId="15" fillId="0" borderId="2" xfId="0" applyFont="1" applyFill="1" applyBorder="1" applyAlignment="1" applyProtection="1">
      <alignment vertical="center" wrapText="1"/>
      <protection hidden="1"/>
    </xf>
    <xf numFmtId="0" fontId="15" fillId="2" borderId="2" xfId="0" applyFont="1" applyFill="1" applyBorder="1" applyAlignment="1" applyProtection="1">
      <alignment horizontal="left" vertical="center" wrapText="1"/>
      <protection hidden="1"/>
    </xf>
    <xf numFmtId="0" fontId="15" fillId="2" borderId="44" xfId="0" applyFont="1" applyFill="1" applyBorder="1" applyAlignment="1" applyProtection="1">
      <alignment horizontal="left" vertical="center" wrapText="1"/>
      <protection hidden="1"/>
    </xf>
    <xf numFmtId="0" fontId="15" fillId="2" borderId="45" xfId="0" applyFont="1" applyFill="1" applyBorder="1" applyAlignment="1" applyProtection="1">
      <alignment horizontal="left" vertical="center" wrapText="1"/>
      <protection hidden="1"/>
    </xf>
    <xf numFmtId="0" fontId="15" fillId="2" borderId="24" xfId="0" applyFont="1" applyFill="1" applyBorder="1" applyAlignment="1" applyProtection="1">
      <alignment horizontal="left" vertical="center" wrapText="1"/>
      <protection hidden="1"/>
    </xf>
    <xf numFmtId="0" fontId="12" fillId="0" borderId="26"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12" fillId="0" borderId="21" xfId="0" applyFont="1" applyBorder="1" applyAlignment="1" applyProtection="1">
      <alignment horizontal="left" vertical="center" wrapText="1"/>
      <protection hidden="1"/>
    </xf>
    <xf numFmtId="0" fontId="15" fillId="0" borderId="26" xfId="0" applyFont="1" applyFill="1" applyBorder="1" applyAlignment="1" applyProtection="1">
      <alignment vertical="center" wrapText="1"/>
      <protection hidden="1"/>
    </xf>
    <xf numFmtId="0" fontId="20" fillId="7" borderId="14" xfId="0" applyFont="1" applyFill="1" applyBorder="1" applyAlignment="1" applyProtection="1">
      <alignment horizontal="left" vertical="center" wrapText="1"/>
      <protection hidden="1"/>
    </xf>
    <xf numFmtId="0" fontId="20" fillId="7" borderId="4" xfId="0" applyFont="1" applyFill="1" applyBorder="1" applyAlignment="1" applyProtection="1">
      <alignment horizontal="left" vertical="center" wrapText="1"/>
      <protection hidden="1"/>
    </xf>
    <xf numFmtId="0" fontId="15" fillId="0" borderId="21" xfId="0" applyFont="1" applyFill="1" applyBorder="1" applyAlignment="1" applyProtection="1">
      <alignment vertical="center" wrapText="1"/>
      <protection hidden="1"/>
    </xf>
    <xf numFmtId="0" fontId="12" fillId="2" borderId="26" xfId="0" applyFont="1" applyFill="1" applyBorder="1" applyAlignment="1" applyProtection="1">
      <alignment vertical="center" wrapText="1"/>
      <protection hidden="1"/>
    </xf>
    <xf numFmtId="0" fontId="12" fillId="2" borderId="8" xfId="0" applyFont="1" applyFill="1" applyBorder="1" applyAlignment="1" applyProtection="1">
      <alignment vertical="center" wrapText="1"/>
      <protection hidden="1"/>
    </xf>
    <xf numFmtId="0" fontId="12" fillId="2" borderId="26" xfId="0" applyFont="1" applyFill="1" applyBorder="1" applyAlignment="1" applyProtection="1">
      <alignment horizontal="left" vertical="center" wrapText="1"/>
      <protection hidden="1"/>
    </xf>
    <xf numFmtId="0" fontId="12" fillId="2" borderId="8" xfId="0" applyFont="1" applyFill="1" applyBorder="1" applyAlignment="1" applyProtection="1">
      <alignment horizontal="left" vertical="center" wrapText="1"/>
      <protection hidden="1"/>
    </xf>
    <xf numFmtId="0" fontId="12" fillId="2" borderId="21" xfId="0" applyFont="1" applyFill="1" applyBorder="1" applyAlignment="1" applyProtection="1">
      <alignment horizontal="left" vertical="center" wrapText="1"/>
      <protection hidden="1"/>
    </xf>
    <xf numFmtId="0" fontId="12" fillId="2" borderId="44" xfId="0" applyFont="1" applyFill="1" applyBorder="1" applyAlignment="1" applyProtection="1">
      <alignment horizontal="left" vertical="center" wrapText="1"/>
      <protection hidden="1"/>
    </xf>
    <xf numFmtId="0" fontId="12" fillId="2" borderId="45" xfId="0" applyFont="1" applyFill="1" applyBorder="1" applyAlignment="1" applyProtection="1">
      <alignment horizontal="left" vertical="center" wrapText="1"/>
      <protection hidden="1"/>
    </xf>
    <xf numFmtId="0" fontId="12" fillId="2" borderId="24" xfId="0" applyFont="1" applyFill="1" applyBorder="1" applyAlignment="1" applyProtection="1">
      <alignment horizontal="left" vertical="center" wrapText="1"/>
      <protection hidden="1"/>
    </xf>
    <xf numFmtId="0" fontId="15" fillId="0" borderId="44" xfId="0" applyFont="1" applyFill="1" applyBorder="1" applyAlignment="1" applyProtection="1">
      <alignment horizontal="left" vertical="center" wrapText="1"/>
      <protection hidden="1"/>
    </xf>
    <xf numFmtId="0" fontId="15" fillId="0" borderId="45" xfId="0" applyFont="1" applyFill="1" applyBorder="1" applyAlignment="1" applyProtection="1">
      <alignment horizontal="left" vertical="center" wrapText="1"/>
      <protection hidden="1"/>
    </xf>
    <xf numFmtId="0" fontId="15" fillId="0" borderId="24" xfId="0" applyFont="1" applyFill="1" applyBorder="1" applyAlignment="1" applyProtection="1">
      <alignment horizontal="left" vertical="center" wrapText="1"/>
      <protection hidden="1"/>
    </xf>
    <xf numFmtId="0" fontId="15" fillId="7" borderId="5" xfId="0" applyFont="1" applyFill="1" applyBorder="1" applyAlignment="1" applyProtection="1">
      <alignment horizontal="left" vertical="center" wrapText="1"/>
      <protection hidden="1"/>
    </xf>
    <xf numFmtId="0" fontId="15" fillId="7" borderId="30" xfId="0" applyFont="1" applyFill="1" applyBorder="1" applyAlignment="1" applyProtection="1">
      <alignment horizontal="left" vertical="center" wrapText="1"/>
      <protection hidden="1"/>
    </xf>
    <xf numFmtId="0" fontId="15" fillId="7" borderId="14" xfId="0" applyFont="1" applyFill="1" applyBorder="1" applyAlignment="1" applyProtection="1">
      <alignment horizontal="left" vertical="center" wrapText="1"/>
      <protection hidden="1"/>
    </xf>
    <xf numFmtId="0" fontId="15" fillId="7" borderId="4"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0" fontId="12" fillId="0" borderId="8"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wrapText="1"/>
      <protection hidden="1"/>
    </xf>
    <xf numFmtId="0" fontId="12" fillId="2" borderId="44" xfId="0" applyFont="1" applyFill="1" applyBorder="1" applyAlignment="1" applyProtection="1">
      <alignment vertical="center" wrapText="1"/>
      <protection hidden="1"/>
    </xf>
    <xf numFmtId="0" fontId="12" fillId="2" borderId="45" xfId="0" applyFont="1" applyFill="1" applyBorder="1" applyAlignment="1" applyProtection="1">
      <alignment vertical="center" wrapText="1"/>
      <protection hidden="1"/>
    </xf>
    <xf numFmtId="0" fontId="12" fillId="0" borderId="26" xfId="0" applyFont="1" applyFill="1" applyBorder="1" applyAlignment="1" applyProtection="1">
      <alignment horizontal="left" vertical="center" wrapText="1"/>
      <protection hidden="1"/>
    </xf>
    <xf numFmtId="0" fontId="12" fillId="0" borderId="21" xfId="0" applyFont="1" applyFill="1" applyBorder="1" applyAlignment="1" applyProtection="1">
      <alignment horizontal="left" vertical="center" wrapText="1"/>
      <protection hidden="1"/>
    </xf>
    <xf numFmtId="0" fontId="15" fillId="7" borderId="34" xfId="0" applyFont="1" applyFill="1" applyBorder="1" applyAlignment="1" applyProtection="1">
      <alignment horizontal="left" vertical="center" wrapText="1"/>
      <protection hidden="1"/>
    </xf>
    <xf numFmtId="0" fontId="15" fillId="7" borderId="37" xfId="0" applyFont="1" applyFill="1" applyBorder="1" applyAlignment="1" applyProtection="1">
      <alignment horizontal="left" vertical="center" wrapText="1"/>
      <protection hidden="1"/>
    </xf>
    <xf numFmtId="0" fontId="15" fillId="7" borderId="19" xfId="0" applyFont="1" applyFill="1" applyBorder="1" applyAlignment="1" applyProtection="1">
      <alignment horizontal="left" vertical="center" wrapText="1"/>
      <protection hidden="1"/>
    </xf>
    <xf numFmtId="0" fontId="15" fillId="7" borderId="25" xfId="0" applyFont="1" applyFill="1" applyBorder="1" applyAlignment="1" applyProtection="1">
      <alignment horizontal="left" vertical="center" wrapText="1"/>
      <protection hidden="1"/>
    </xf>
    <xf numFmtId="0" fontId="18" fillId="0" borderId="26"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7" xfId="0" applyFont="1" applyBorder="1" applyAlignment="1" applyProtection="1">
      <alignment horizontal="center" vertical="top"/>
      <protection hidden="1"/>
    </xf>
    <xf numFmtId="0" fontId="22" fillId="0" borderId="8" xfId="0" applyFont="1" applyBorder="1" applyAlignment="1" applyProtection="1">
      <alignment horizontal="center" vertical="top"/>
      <protection hidden="1"/>
    </xf>
    <xf numFmtId="0" fontId="22" fillId="0" borderId="2" xfId="0" applyFont="1" applyBorder="1" applyAlignment="1" applyProtection="1">
      <alignment horizontal="center" vertical="top"/>
      <protection hidden="1"/>
    </xf>
    <xf numFmtId="0" fontId="10" fillId="2" borderId="38" xfId="0" applyFont="1" applyFill="1" applyBorder="1" applyAlignment="1" applyProtection="1">
      <alignment horizontal="left" vertical="top" wrapText="1"/>
      <protection hidden="1"/>
    </xf>
    <xf numFmtId="0" fontId="0" fillId="0" borderId="28" xfId="0" applyBorder="1" applyAlignment="1" applyProtection="1">
      <alignment horizontal="left" vertical="top" wrapText="1"/>
      <protection hidden="1"/>
    </xf>
    <xf numFmtId="0" fontId="0" fillId="0" borderId="8"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22" fillId="0" borderId="2" xfId="0" applyFont="1" applyFill="1" applyBorder="1" applyAlignment="1" applyProtection="1">
      <alignment horizontal="center" vertical="center"/>
      <protection hidden="1"/>
    </xf>
    <xf numFmtId="0" fontId="22" fillId="0" borderId="1" xfId="0" applyFont="1" applyFill="1" applyBorder="1" applyAlignment="1" applyProtection="1">
      <alignment horizontal="center" vertical="center"/>
      <protection hidden="1"/>
    </xf>
    <xf numFmtId="0" fontId="0" fillId="0" borderId="16"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10" fillId="3" borderId="5" xfId="0" applyFont="1" applyFill="1" applyBorder="1" applyAlignment="1" applyProtection="1">
      <alignment horizontal="right" vertical="center" wrapText="1"/>
      <protection hidden="1"/>
    </xf>
    <xf numFmtId="0" fontId="10" fillId="3" borderId="30" xfId="0" applyFont="1" applyFill="1" applyBorder="1" applyAlignment="1" applyProtection="1">
      <alignment horizontal="right" vertical="center" wrapText="1"/>
      <protection hidden="1"/>
    </xf>
    <xf numFmtId="0" fontId="10" fillId="3" borderId="19" xfId="0" applyFont="1" applyFill="1" applyBorder="1" applyAlignment="1" applyProtection="1">
      <alignment horizontal="right" vertical="center" wrapText="1"/>
      <protection hidden="1"/>
    </xf>
    <xf numFmtId="0" fontId="10" fillId="3" borderId="25" xfId="0" applyFont="1" applyFill="1" applyBorder="1" applyAlignment="1" applyProtection="1">
      <alignment horizontal="right" vertical="center" wrapText="1"/>
      <protection hidden="1"/>
    </xf>
    <xf numFmtId="0" fontId="10" fillId="3" borderId="18" xfId="0" applyFont="1" applyFill="1" applyBorder="1" applyAlignment="1" applyProtection="1">
      <alignment horizontal="right" vertical="center" wrapText="1"/>
      <protection hidden="1"/>
    </xf>
    <xf numFmtId="0" fontId="10" fillId="3" borderId="29" xfId="0" applyFont="1" applyFill="1" applyBorder="1" applyAlignment="1" applyProtection="1">
      <alignment horizontal="right" vertical="center" wrapText="1"/>
      <protection hidden="1"/>
    </xf>
    <xf numFmtId="0" fontId="30" fillId="7" borderId="14" xfId="0" applyFont="1" applyFill="1" applyBorder="1" applyAlignment="1" applyProtection="1">
      <alignment horizontal="left" vertical="center" wrapText="1"/>
      <protection hidden="1"/>
    </xf>
    <xf numFmtId="0" fontId="30" fillId="7" borderId="4" xfId="0" applyFont="1" applyFill="1" applyBorder="1" applyAlignment="1" applyProtection="1">
      <alignment horizontal="left" vertical="center" wrapText="1"/>
      <protection hidden="1"/>
    </xf>
    <xf numFmtId="0" fontId="30" fillId="7" borderId="5" xfId="0" applyFont="1" applyFill="1" applyBorder="1" applyAlignment="1" applyProtection="1">
      <alignment horizontal="left" vertical="center" wrapText="1"/>
      <protection hidden="1"/>
    </xf>
    <xf numFmtId="0" fontId="30" fillId="7" borderId="30" xfId="0" applyFont="1" applyFill="1" applyBorder="1" applyAlignment="1" applyProtection="1">
      <alignment horizontal="left" vertical="center" wrapText="1"/>
      <protection hidden="1"/>
    </xf>
    <xf numFmtId="0" fontId="30" fillId="7" borderId="34" xfId="0" applyFont="1" applyFill="1" applyBorder="1" applyAlignment="1" applyProtection="1">
      <alignment horizontal="left" vertical="center" wrapText="1"/>
      <protection hidden="1"/>
    </xf>
    <xf numFmtId="0" fontId="30" fillId="7" borderId="37" xfId="0" applyFont="1" applyFill="1" applyBorder="1" applyAlignment="1" applyProtection="1">
      <alignment horizontal="left" vertical="center" wrapText="1"/>
      <protection hidden="1"/>
    </xf>
    <xf numFmtId="0" fontId="10" fillId="2" borderId="7" xfId="0" applyFont="1" applyFill="1" applyBorder="1" applyAlignment="1" applyProtection="1">
      <alignment horizontal="center" vertical="top" wrapText="1"/>
      <protection hidden="1"/>
    </xf>
    <xf numFmtId="0" fontId="10" fillId="2" borderId="8" xfId="0" applyFont="1" applyFill="1" applyBorder="1" applyAlignment="1" applyProtection="1">
      <alignment horizontal="center" vertical="top" wrapText="1"/>
      <protection hidden="1"/>
    </xf>
    <xf numFmtId="0" fontId="10" fillId="2" borderId="2" xfId="0" applyFont="1" applyFill="1" applyBorder="1" applyAlignment="1" applyProtection="1">
      <alignment horizontal="center" vertical="top" wrapText="1"/>
      <protection hidden="1"/>
    </xf>
    <xf numFmtId="0" fontId="30" fillId="7" borderId="19" xfId="0" applyFont="1" applyFill="1" applyBorder="1" applyAlignment="1" applyProtection="1">
      <alignment horizontal="left" vertical="center" wrapText="1"/>
      <protection hidden="1"/>
    </xf>
    <xf numFmtId="0" fontId="30" fillId="7" borderId="25" xfId="0" applyFont="1" applyFill="1" applyBorder="1" applyAlignment="1" applyProtection="1">
      <alignment horizontal="left" vertical="center" wrapText="1"/>
      <protection hidden="1"/>
    </xf>
    <xf numFmtId="0" fontId="30" fillId="7" borderId="18" xfId="0" applyFont="1" applyFill="1" applyBorder="1" applyAlignment="1" applyProtection="1">
      <alignment horizontal="left" vertical="center" wrapText="1"/>
      <protection hidden="1"/>
    </xf>
    <xf numFmtId="0" fontId="30" fillId="7" borderId="29" xfId="0" applyFont="1" applyFill="1" applyBorder="1" applyAlignment="1" applyProtection="1">
      <alignment horizontal="left" vertical="center" wrapText="1"/>
      <protection hidden="1"/>
    </xf>
    <xf numFmtId="0" fontId="10" fillId="2" borderId="26" xfId="0" applyFont="1" applyFill="1" applyBorder="1" applyAlignment="1" applyProtection="1">
      <alignment horizontal="left" vertical="top" wrapText="1"/>
      <protection hidden="1"/>
    </xf>
    <xf numFmtId="0" fontId="10" fillId="2" borderId="21" xfId="0" applyFont="1" applyFill="1" applyBorder="1" applyAlignment="1" applyProtection="1">
      <alignment horizontal="left" vertical="top" wrapText="1"/>
      <protection hidden="1"/>
    </xf>
    <xf numFmtId="0" fontId="22" fillId="0" borderId="26" xfId="0" applyFont="1" applyBorder="1" applyAlignment="1" applyProtection="1">
      <alignment horizontal="center" vertical="center"/>
      <protection hidden="1"/>
    </xf>
    <xf numFmtId="0" fontId="10" fillId="0" borderId="26" xfId="0" applyFont="1" applyFill="1" applyBorder="1" applyAlignment="1" applyProtection="1">
      <alignment horizontal="left" vertical="top" wrapText="1"/>
      <protection hidden="1"/>
    </xf>
    <xf numFmtId="0" fontId="10" fillId="0" borderId="8" xfId="0" applyFont="1" applyFill="1" applyBorder="1" applyAlignment="1" applyProtection="1">
      <alignment horizontal="left" vertical="top" wrapText="1"/>
      <protection hidden="1"/>
    </xf>
    <xf numFmtId="0" fontId="10" fillId="0" borderId="21" xfId="0" applyFont="1" applyFill="1" applyBorder="1" applyAlignment="1" applyProtection="1">
      <alignment horizontal="left" vertical="top" wrapText="1"/>
      <protection hidden="1"/>
    </xf>
    <xf numFmtId="0" fontId="22" fillId="0" borderId="26" xfId="0" applyFont="1" applyFill="1" applyBorder="1" applyAlignment="1" applyProtection="1">
      <alignment horizontal="center" vertical="center"/>
      <protection hidden="1"/>
    </xf>
    <xf numFmtId="0" fontId="22" fillId="0" borderId="8" xfId="0" applyFont="1" applyFill="1" applyBorder="1" applyAlignment="1" applyProtection="1">
      <alignment horizontal="center" vertical="center"/>
      <protection hidden="1"/>
    </xf>
    <xf numFmtId="0" fontId="22" fillId="2" borderId="2" xfId="0" applyFont="1" applyFill="1" applyBorder="1" applyAlignment="1" applyProtection="1">
      <alignment horizontal="center" vertical="center"/>
      <protection hidden="1"/>
    </xf>
    <xf numFmtId="0" fontId="10" fillId="0" borderId="7" xfId="0" applyFont="1" applyFill="1" applyBorder="1" applyAlignment="1" applyProtection="1">
      <alignment horizontal="left" vertical="top" wrapText="1"/>
      <protection hidden="1"/>
    </xf>
    <xf numFmtId="0" fontId="22" fillId="2" borderId="7" xfId="0" applyFont="1" applyFill="1" applyBorder="1" applyAlignment="1" applyProtection="1">
      <alignment horizontal="center" vertical="center"/>
      <protection hidden="1"/>
    </xf>
    <xf numFmtId="0" fontId="22" fillId="2" borderId="8" xfId="0" applyFont="1" applyFill="1" applyBorder="1" applyAlignment="1" applyProtection="1">
      <alignment horizontal="center" vertical="center"/>
      <protection hidden="1"/>
    </xf>
    <xf numFmtId="0" fontId="10" fillId="2" borderId="11" xfId="0" applyFont="1" applyFill="1" applyBorder="1" applyAlignment="1" applyProtection="1">
      <alignment horizontal="left" vertical="top" wrapText="1"/>
      <protection hidden="1"/>
    </xf>
    <xf numFmtId="0" fontId="15" fillId="2" borderId="26" xfId="0" applyFont="1" applyFill="1" applyBorder="1" applyAlignment="1" applyProtection="1">
      <alignment vertical="center" wrapText="1"/>
      <protection hidden="1"/>
    </xf>
    <xf numFmtId="0" fontId="15" fillId="2" borderId="21" xfId="0" applyFont="1" applyFill="1" applyBorder="1" applyAlignment="1" applyProtection="1">
      <alignment vertical="center" wrapText="1"/>
      <protection hidden="1"/>
    </xf>
    <xf numFmtId="0" fontId="22" fillId="0" borderId="16" xfId="0" applyFont="1" applyBorder="1" applyAlignment="1" applyProtection="1">
      <alignment horizontal="left" vertical="top"/>
      <protection hidden="1"/>
    </xf>
    <xf numFmtId="0" fontId="0" fillId="0" borderId="2" xfId="0" applyBorder="1" applyAlignment="1">
      <alignment horizontal="center" vertical="center"/>
    </xf>
    <xf numFmtId="0" fontId="22" fillId="2" borderId="26" xfId="0" applyFont="1" applyFill="1" applyBorder="1" applyAlignment="1" applyProtection="1">
      <alignment horizontal="center" vertical="center"/>
      <protection hidden="1"/>
    </xf>
    <xf numFmtId="0" fontId="15" fillId="7" borderId="18" xfId="0" applyFont="1" applyFill="1" applyBorder="1" applyAlignment="1" applyProtection="1">
      <alignment horizontal="left" vertical="center" wrapText="1"/>
      <protection hidden="1"/>
    </xf>
    <xf numFmtId="0" fontId="15" fillId="7" borderId="29" xfId="0" applyFont="1" applyFill="1" applyBorder="1" applyAlignment="1" applyProtection="1">
      <alignment horizontal="left" vertical="center" wrapText="1"/>
      <protection hidden="1"/>
    </xf>
    <xf numFmtId="0" fontId="0" fillId="0" borderId="1"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 xfId="0" applyBorder="1" applyAlignment="1" applyProtection="1">
      <alignment horizontal="center" vertical="center"/>
      <protection hidden="1"/>
    </xf>
    <xf numFmtId="0" fontId="22" fillId="0" borderId="10" xfId="0" applyFont="1" applyBorder="1" applyAlignment="1" applyProtection="1">
      <alignment horizontal="center" vertical="center"/>
      <protection hidden="1"/>
    </xf>
    <xf numFmtId="0" fontId="10" fillId="2" borderId="28" xfId="0" applyFont="1" applyFill="1" applyBorder="1" applyAlignment="1" applyProtection="1">
      <alignment horizontal="left" vertical="top" wrapText="1"/>
      <protection hidden="1"/>
    </xf>
    <xf numFmtId="0" fontId="10" fillId="2" borderId="33" xfId="0" applyFont="1" applyFill="1" applyBorder="1" applyAlignment="1" applyProtection="1">
      <alignment horizontal="left" vertical="top" wrapText="1"/>
      <protection hidden="1"/>
    </xf>
    <xf numFmtId="0" fontId="15" fillId="0" borderId="7" xfId="0" applyFont="1" applyFill="1" applyBorder="1" applyAlignment="1" applyProtection="1">
      <alignment horizontal="left" vertical="center" wrapText="1"/>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0" fillId="2" borderId="26" xfId="0" applyFont="1" applyFill="1" applyBorder="1" applyAlignment="1" applyProtection="1">
      <alignment horizontal="center" vertical="top" wrapText="1"/>
      <protection hidden="1"/>
    </xf>
    <xf numFmtId="0" fontId="10" fillId="2" borderId="21" xfId="0" applyFont="1" applyFill="1" applyBorder="1" applyAlignment="1" applyProtection="1">
      <alignment horizontal="center" vertical="top" wrapText="1"/>
      <protection hidden="1"/>
    </xf>
    <xf numFmtId="0" fontId="15" fillId="0" borderId="7" xfId="0" applyFont="1" applyBorder="1" applyAlignment="1" applyProtection="1">
      <alignment horizontal="left" vertical="center" wrapText="1"/>
      <protection hidden="1"/>
    </xf>
    <xf numFmtId="0" fontId="15" fillId="0" borderId="2" xfId="0" applyFont="1" applyBorder="1" applyAlignment="1" applyProtection="1">
      <alignment horizontal="left" vertical="center" wrapText="1"/>
      <protection hidden="1"/>
    </xf>
    <xf numFmtId="0" fontId="15" fillId="2" borderId="1" xfId="0" applyFont="1" applyFill="1" applyBorder="1" applyAlignment="1" applyProtection="1">
      <alignment horizontal="left" vertical="center" wrapText="1"/>
      <protection hidden="1"/>
    </xf>
    <xf numFmtId="0" fontId="20" fillId="0" borderId="1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2" fillId="0" borderId="7" xfId="0" applyFont="1" applyFill="1" applyBorder="1" applyAlignment="1" applyProtection="1">
      <alignment horizontal="center" vertical="center"/>
      <protection hidden="1"/>
    </xf>
    <xf numFmtId="0" fontId="20" fillId="0" borderId="18"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49" xfId="0" applyFont="1" applyFill="1" applyBorder="1" applyAlignment="1" applyProtection="1">
      <alignment horizontal="left" vertical="center" wrapText="1"/>
    </xf>
    <xf numFmtId="0" fontId="20" fillId="0" borderId="48" xfId="0" applyFont="1" applyFill="1" applyBorder="1" applyAlignment="1" applyProtection="1">
      <alignment horizontal="left" vertical="center" wrapText="1"/>
    </xf>
    <xf numFmtId="0" fontId="0" fillId="0" borderId="43" xfId="0" applyBorder="1" applyAlignment="1">
      <alignment horizontal="left" vertical="center" wrapText="1"/>
    </xf>
    <xf numFmtId="0" fontId="20" fillId="0" borderId="47" xfId="0" applyFont="1" applyFill="1" applyBorder="1" applyAlignment="1" applyProtection="1">
      <alignment horizontal="left" vertical="center" wrapText="1"/>
    </xf>
    <xf numFmtId="0" fontId="21" fillId="2" borderId="14" xfId="0" applyFont="1" applyFill="1" applyBorder="1" applyAlignment="1" applyProtection="1">
      <alignment horizontal="left" vertical="center" wrapText="1"/>
    </xf>
    <xf numFmtId="0" fontId="21" fillId="2" borderId="5" xfId="0" applyFont="1" applyFill="1" applyBorder="1" applyAlignment="1" applyProtection="1">
      <alignment horizontal="left" vertical="center" wrapText="1"/>
    </xf>
    <xf numFmtId="0" fontId="21" fillId="2" borderId="19"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4" fillId="0" borderId="5" xfId="0" applyFont="1" applyFill="1" applyBorder="1" applyAlignment="1" applyProtection="1">
      <alignment horizontal="left" vertical="center" wrapText="1"/>
    </xf>
    <xf numFmtId="0" fontId="34" fillId="0" borderId="19" xfId="0" applyFont="1" applyFill="1" applyBorder="1" applyAlignment="1" applyProtection="1">
      <alignment horizontal="left" vertical="center" wrapText="1"/>
    </xf>
    <xf numFmtId="0" fontId="34" fillId="2" borderId="14" xfId="0" applyFont="1" applyFill="1" applyBorder="1" applyAlignment="1" applyProtection="1">
      <alignment horizontal="left" vertical="center" wrapText="1"/>
    </xf>
    <xf numFmtId="0" fontId="34" fillId="2" borderId="5" xfId="0" applyFont="1" applyFill="1" applyBorder="1" applyAlignment="1" applyProtection="1">
      <alignment horizontal="left" vertical="center" wrapText="1"/>
    </xf>
    <xf numFmtId="0" fontId="34" fillId="2" borderId="19" xfId="0" applyFont="1" applyFill="1" applyBorder="1" applyAlignment="1" applyProtection="1">
      <alignment horizontal="left" vertical="center" wrapText="1"/>
    </xf>
    <xf numFmtId="0" fontId="20" fillId="0" borderId="28" xfId="0" applyFont="1" applyFill="1" applyBorder="1" applyAlignment="1" applyProtection="1">
      <alignment horizontal="left" vertical="center" wrapText="1"/>
    </xf>
    <xf numFmtId="0" fontId="34" fillId="2" borderId="18" xfId="0" applyFont="1" applyFill="1" applyBorder="1" applyAlignment="1" applyProtection="1">
      <alignment horizontal="left" vertical="center" wrapText="1"/>
    </xf>
    <xf numFmtId="0" fontId="35" fillId="3" borderId="10" xfId="0" applyFont="1" applyFill="1" applyBorder="1" applyAlignment="1" applyProtection="1">
      <alignment horizontal="left" vertical="top" wrapText="1"/>
    </xf>
    <xf numFmtId="0" fontId="35" fillId="3" borderId="1" xfId="0" applyFont="1" applyFill="1" applyBorder="1" applyAlignment="1" applyProtection="1">
      <alignment horizontal="left" vertical="top" wrapText="1"/>
    </xf>
    <xf numFmtId="0" fontId="35" fillId="3" borderId="11" xfId="0" applyFont="1" applyFill="1" applyBorder="1" applyAlignment="1" applyProtection="1">
      <alignment horizontal="left" vertical="top" wrapText="1"/>
    </xf>
    <xf numFmtId="0" fontId="21" fillId="2" borderId="18"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2" fillId="0" borderId="7" xfId="0" applyFont="1" applyFill="1" applyBorder="1" applyAlignment="1" applyProtection="1">
      <alignment horizontal="center"/>
      <protection hidden="1"/>
    </xf>
    <xf numFmtId="0" fontId="22" fillId="0" borderId="8" xfId="0" applyFont="1" applyFill="1" applyBorder="1" applyAlignment="1" applyProtection="1">
      <alignment horizontal="center"/>
      <protection hidden="1"/>
    </xf>
    <xf numFmtId="0" fontId="22" fillId="0" borderId="2" xfId="0" applyFont="1" applyFill="1" applyBorder="1" applyAlignment="1" applyProtection="1">
      <alignment horizontal="center"/>
      <protection hidden="1"/>
    </xf>
    <xf numFmtId="0" fontId="10" fillId="3" borderId="7" xfId="0" applyFont="1" applyFill="1" applyBorder="1" applyAlignment="1" applyProtection="1">
      <alignment horizontal="center" vertical="top" wrapText="1"/>
    </xf>
    <xf numFmtId="0" fontId="10" fillId="3" borderId="8" xfId="0" applyFont="1" applyFill="1" applyBorder="1" applyAlignment="1" applyProtection="1">
      <alignment horizontal="center" vertical="top" wrapText="1"/>
    </xf>
    <xf numFmtId="0" fontId="22" fillId="0" borderId="9" xfId="0" applyFont="1" applyFill="1" applyBorder="1" applyAlignment="1" applyProtection="1">
      <alignment horizontal="center"/>
      <protection hidden="1"/>
    </xf>
    <xf numFmtId="0" fontId="22" fillId="0" borderId="28" xfId="0" applyFont="1" applyFill="1" applyBorder="1" applyAlignment="1" applyProtection="1">
      <alignment horizontal="center"/>
      <protection hidden="1"/>
    </xf>
    <xf numFmtId="0" fontId="22" fillId="0" borderId="14" xfId="0" applyFont="1" applyFill="1" applyBorder="1" applyAlignment="1" applyProtection="1">
      <alignment horizontal="center"/>
      <protection hidden="1"/>
    </xf>
    <xf numFmtId="0" fontId="20" fillId="0" borderId="44"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10" fillId="3" borderId="26" xfId="0" applyFont="1" applyFill="1" applyBorder="1" applyAlignment="1" applyProtection="1">
      <alignment horizontal="left" vertical="top" wrapText="1"/>
    </xf>
    <xf numFmtId="0" fontId="10" fillId="3" borderId="8" xfId="0" applyFont="1" applyFill="1" applyBorder="1" applyAlignment="1" applyProtection="1">
      <alignment horizontal="left" vertical="top" wrapText="1"/>
    </xf>
    <xf numFmtId="0" fontId="20" fillId="0" borderId="1" xfId="0" applyFont="1" applyFill="1" applyBorder="1" applyAlignment="1" applyProtection="1">
      <alignment horizontal="left" vertical="center" wrapText="1"/>
    </xf>
    <xf numFmtId="0" fontId="0" fillId="0" borderId="55" xfId="0" applyBorder="1" applyAlignment="1">
      <alignment horizontal="left" vertical="center" wrapText="1"/>
    </xf>
    <xf numFmtId="0" fontId="10" fillId="3" borderId="34" xfId="0" applyFont="1" applyFill="1" applyBorder="1" applyAlignment="1" applyProtection="1">
      <alignment horizontal="right" vertical="center" wrapText="1"/>
      <protection hidden="1"/>
    </xf>
    <xf numFmtId="0" fontId="10" fillId="3" borderId="37" xfId="0" applyFont="1" applyFill="1" applyBorder="1" applyAlignment="1" applyProtection="1">
      <alignment horizontal="right" vertical="center" wrapText="1"/>
      <protection hidden="1"/>
    </xf>
    <xf numFmtId="0" fontId="39" fillId="0" borderId="51" xfId="0" applyFont="1" applyBorder="1" applyAlignment="1" applyProtection="1">
      <alignment horizontal="center" vertical="center"/>
      <protection hidden="1"/>
    </xf>
    <xf numFmtId="0" fontId="39" fillId="0" borderId="37" xfId="0" applyFont="1" applyBorder="1" applyAlignment="1">
      <alignment vertical="center"/>
    </xf>
    <xf numFmtId="0" fontId="39" fillId="0" borderId="52" xfId="0" applyFont="1" applyBorder="1" applyAlignment="1">
      <alignment vertical="center"/>
    </xf>
    <xf numFmtId="0" fontId="26" fillId="6" borderId="2" xfId="0" applyFont="1" applyFill="1" applyBorder="1" applyAlignment="1" applyProtection="1">
      <alignment horizontal="center" vertical="center" wrapText="1"/>
      <protection hidden="1"/>
    </xf>
    <xf numFmtId="0" fontId="26" fillId="6"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left" vertical="top" wrapText="1"/>
      <protection hidden="1"/>
    </xf>
    <xf numFmtId="0" fontId="14" fillId="3" borderId="5" xfId="0" applyFont="1" applyFill="1" applyBorder="1" applyAlignment="1" applyProtection="1">
      <alignment horizontal="right" vertical="center" wrapText="1"/>
      <protection hidden="1"/>
    </xf>
    <xf numFmtId="0" fontId="14" fillId="3" borderId="6" xfId="0" applyFont="1" applyFill="1" applyBorder="1" applyAlignment="1" applyProtection="1">
      <alignment horizontal="right" vertical="center" wrapText="1"/>
      <protection hidden="1"/>
    </xf>
    <xf numFmtId="0" fontId="26" fillId="6" borderId="7" xfId="0" applyFont="1" applyFill="1" applyBorder="1" applyAlignment="1" applyProtection="1">
      <alignment horizontal="center" vertical="center" wrapText="1"/>
      <protection hidden="1"/>
    </xf>
    <xf numFmtId="0" fontId="40" fillId="0" borderId="51" xfId="2" applyFont="1" applyFill="1" applyBorder="1" applyAlignment="1" applyProtection="1">
      <alignment horizontal="center" vertical="center" wrapText="1"/>
      <protection hidden="1"/>
    </xf>
    <xf numFmtId="0" fontId="40" fillId="0" borderId="37" xfId="0" applyFont="1" applyBorder="1" applyAlignment="1">
      <alignment horizontal="center" vertical="center" wrapText="1"/>
    </xf>
    <xf numFmtId="0" fontId="40" fillId="0" borderId="52" xfId="0" applyFont="1" applyBorder="1" applyAlignment="1">
      <alignment horizontal="center" vertical="center" wrapText="1"/>
    </xf>
    <xf numFmtId="0" fontId="9" fillId="6" borderId="26" xfId="1" applyFont="1" applyFill="1" applyBorder="1" applyAlignment="1" applyProtection="1">
      <alignment horizontal="center" vertical="center" wrapText="1"/>
      <protection hidden="1"/>
    </xf>
    <xf numFmtId="0" fontId="18" fillId="3" borderId="66" xfId="0" applyFont="1" applyFill="1" applyBorder="1" applyAlignment="1" applyProtection="1">
      <alignment horizontal="center" vertical="center" wrapText="1"/>
      <protection hidden="1"/>
    </xf>
    <xf numFmtId="0" fontId="0" fillId="0" borderId="25" xfId="0" applyBorder="1" applyAlignment="1">
      <alignment vertical="center" wrapText="1"/>
    </xf>
    <xf numFmtId="0" fontId="10" fillId="2" borderId="44" xfId="0" applyFont="1" applyFill="1" applyBorder="1" applyAlignment="1" applyProtection="1">
      <alignment horizontal="left" vertical="top" wrapText="1"/>
    </xf>
    <xf numFmtId="0" fontId="10" fillId="2" borderId="45" xfId="0" applyFont="1" applyFill="1" applyBorder="1" applyAlignment="1" applyProtection="1">
      <alignment horizontal="left" vertical="top" wrapText="1"/>
    </xf>
    <xf numFmtId="0" fontId="0" fillId="0" borderId="24" xfId="0" applyBorder="1" applyAlignment="1">
      <alignment horizontal="left" vertical="top" wrapText="1"/>
    </xf>
    <xf numFmtId="0" fontId="20" fillId="8" borderId="11" xfId="0" applyFont="1" applyFill="1" applyBorder="1" applyAlignment="1" applyProtection="1">
      <alignment horizontal="left" vertical="top" wrapText="1"/>
    </xf>
    <xf numFmtId="0" fontId="20" fillId="8" borderId="19" xfId="0" applyFont="1" applyFill="1" applyBorder="1" applyAlignment="1" applyProtection="1">
      <alignment horizontal="left" vertical="top" wrapText="1"/>
    </xf>
    <xf numFmtId="0" fontId="10" fillId="3" borderId="1" xfId="0" applyFont="1" applyFill="1" applyBorder="1" applyAlignment="1" applyProtection="1">
      <alignment horizontal="right" vertical="center" wrapText="1"/>
      <protection hidden="1"/>
    </xf>
    <xf numFmtId="0" fontId="22" fillId="2" borderId="14"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wrapText="1"/>
      <protection hidden="1"/>
    </xf>
    <xf numFmtId="0" fontId="22" fillId="0" borderId="45" xfId="0" applyFont="1" applyBorder="1" applyAlignment="1" applyProtection="1">
      <alignment horizontal="center" vertical="center" wrapText="1"/>
      <protection hidden="1"/>
    </xf>
    <xf numFmtId="0" fontId="22" fillId="0" borderId="24" xfId="0" applyFont="1" applyBorder="1" applyAlignment="1" applyProtection="1">
      <alignment horizontal="center" vertical="center" wrapText="1"/>
      <protection hidden="1"/>
    </xf>
    <xf numFmtId="0" fontId="10" fillId="2" borderId="15"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2" borderId="20" xfId="0" applyFont="1" applyFill="1" applyBorder="1" applyAlignment="1" applyProtection="1">
      <alignment horizontal="left" vertical="top"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20" fillId="8" borderId="2" xfId="0" applyFont="1" applyFill="1" applyBorder="1" applyAlignment="1" applyProtection="1">
      <alignment horizontal="left" vertical="top" wrapText="1"/>
    </xf>
    <xf numFmtId="0" fontId="20" fillId="8" borderId="14" xfId="0" applyFont="1" applyFill="1" applyBorder="1" applyAlignment="1" applyProtection="1">
      <alignment horizontal="left" vertical="top" wrapText="1"/>
    </xf>
    <xf numFmtId="0" fontId="20" fillId="8" borderId="1" xfId="0" applyFont="1" applyFill="1" applyBorder="1" applyAlignment="1" applyProtection="1">
      <alignment horizontal="left" vertical="top" wrapText="1"/>
    </xf>
    <xf numFmtId="0" fontId="20" fillId="8" borderId="5" xfId="0" applyFont="1" applyFill="1" applyBorder="1" applyAlignment="1" applyProtection="1">
      <alignment horizontal="left" vertical="top" wrapText="1"/>
    </xf>
    <xf numFmtId="0" fontId="10" fillId="2" borderId="1" xfId="0" applyFont="1" applyFill="1" applyBorder="1" applyAlignment="1">
      <alignment horizontal="left" vertical="top" wrapText="1"/>
    </xf>
    <xf numFmtId="0" fontId="15" fillId="2" borderId="1" xfId="0" applyFont="1" applyFill="1" applyBorder="1" applyAlignment="1">
      <alignment horizontal="left" vertical="center" wrapText="1"/>
    </xf>
    <xf numFmtId="0" fontId="20" fillId="8" borderId="1" xfId="0" applyFont="1" applyFill="1" applyBorder="1" applyAlignment="1">
      <alignment horizontal="left" vertical="top" wrapText="1"/>
    </xf>
    <xf numFmtId="0" fontId="10" fillId="3" borderId="10" xfId="0" applyFont="1" applyFill="1" applyBorder="1" applyAlignment="1" applyProtection="1">
      <alignment horizontal="right" vertical="center" wrapText="1"/>
      <protection hidden="1"/>
    </xf>
    <xf numFmtId="0" fontId="20" fillId="8" borderId="30" xfId="0" applyFont="1" applyFill="1" applyBorder="1" applyAlignment="1" applyProtection="1">
      <alignment horizontal="left" vertical="top" wrapText="1"/>
    </xf>
    <xf numFmtId="0" fontId="20" fillId="8" borderId="65" xfId="0" applyFont="1" applyFill="1" applyBorder="1" applyAlignment="1" applyProtection="1">
      <alignment horizontal="left" vertical="top" wrapText="1"/>
    </xf>
    <xf numFmtId="0" fontId="15" fillId="2" borderId="16" xfId="0" applyFont="1" applyFill="1" applyBorder="1" applyAlignment="1" applyProtection="1">
      <alignment horizontal="left" vertical="center" wrapText="1"/>
    </xf>
    <xf numFmtId="0" fontId="15" fillId="2" borderId="15" xfId="0" applyFont="1" applyFill="1" applyBorder="1" applyAlignment="1" applyProtection="1">
      <alignment horizontal="left" vertical="center" wrapText="1"/>
    </xf>
    <xf numFmtId="0" fontId="15" fillId="2" borderId="39" xfId="0" applyFont="1" applyFill="1" applyBorder="1" applyAlignment="1" applyProtection="1">
      <alignment horizontal="left" vertical="center" wrapText="1"/>
    </xf>
    <xf numFmtId="0" fontId="0" fillId="0" borderId="32" xfId="0" applyBorder="1" applyAlignment="1">
      <alignment horizontal="left" vertical="center" wrapText="1"/>
    </xf>
    <xf numFmtId="0" fontId="20" fillId="8" borderId="4" xfId="0" applyFont="1" applyFill="1" applyBorder="1" applyAlignment="1" applyProtection="1">
      <alignment horizontal="left" vertical="top" wrapText="1"/>
    </xf>
    <xf numFmtId="0" fontId="10" fillId="3" borderId="2" xfId="0" applyFont="1" applyFill="1" applyBorder="1" applyAlignment="1" applyProtection="1">
      <alignment horizontal="right" vertical="center" wrapText="1"/>
      <protection hidden="1"/>
    </xf>
    <xf numFmtId="0" fontId="22" fillId="0" borderId="26" xfId="0" applyFont="1" applyBorder="1" applyAlignment="1" applyProtection="1">
      <alignment horizontal="center" vertical="center" wrapText="1"/>
      <protection hidden="1"/>
    </xf>
    <xf numFmtId="0" fontId="22" fillId="0" borderId="8"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0" fontId="10" fillId="3" borderId="11" xfId="0" applyFont="1" applyFill="1" applyBorder="1" applyAlignment="1" applyProtection="1">
      <alignment horizontal="right" vertical="center" wrapText="1"/>
      <protection hidden="1"/>
    </xf>
    <xf numFmtId="0" fontId="10" fillId="2" borderId="26" xfId="0" applyFont="1" applyFill="1" applyBorder="1" applyAlignment="1" applyProtection="1">
      <alignment horizontal="center" vertical="top" wrapText="1"/>
    </xf>
    <xf numFmtId="0" fontId="10" fillId="2" borderId="8" xfId="0" applyFont="1" applyFill="1" applyBorder="1" applyAlignment="1" applyProtection="1">
      <alignment horizontal="center" vertical="top" wrapText="1"/>
    </xf>
    <xf numFmtId="0" fontId="10" fillId="2" borderId="21" xfId="0" applyFont="1" applyFill="1" applyBorder="1" applyAlignment="1" applyProtection="1">
      <alignment horizontal="center" vertical="top" wrapText="1"/>
    </xf>
    <xf numFmtId="0" fontId="5" fillId="0" borderId="2"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20" fillId="7" borderId="17" xfId="0" applyFont="1" applyFill="1" applyBorder="1" applyAlignment="1" applyProtection="1">
      <alignment horizontal="left" vertical="top" wrapText="1"/>
    </xf>
    <xf numFmtId="0" fontId="20" fillId="7" borderId="6" xfId="0" applyFont="1" applyFill="1" applyBorder="1" applyAlignment="1" applyProtection="1">
      <alignment horizontal="left" vertical="top" wrapText="1"/>
    </xf>
    <xf numFmtId="0" fontId="20" fillId="7" borderId="19" xfId="0" applyFont="1" applyFill="1" applyBorder="1" applyAlignment="1" applyProtection="1">
      <alignment horizontal="left" vertical="top" wrapText="1"/>
    </xf>
    <xf numFmtId="0" fontId="20" fillId="7" borderId="20" xfId="0" applyFont="1" applyFill="1" applyBorder="1" applyAlignment="1" applyProtection="1">
      <alignment horizontal="left" vertical="top" wrapText="1"/>
    </xf>
    <xf numFmtId="0" fontId="39" fillId="0" borderId="51" xfId="0" applyFont="1" applyBorder="1" applyAlignment="1" applyProtection="1">
      <alignment horizontal="center" wrapText="1"/>
      <protection hidden="1"/>
    </xf>
    <xf numFmtId="0" fontId="39" fillId="0" borderId="52" xfId="0" applyFont="1" applyBorder="1" applyAlignment="1">
      <alignment horizontal="center" wrapText="1"/>
    </xf>
    <xf numFmtId="0" fontId="26" fillId="6" borderId="9" xfId="0" applyFont="1" applyFill="1" applyBorder="1" applyAlignment="1" applyProtection="1">
      <alignment horizontal="center" vertical="center" wrapText="1"/>
      <protection hidden="1"/>
    </xf>
    <xf numFmtId="0" fontId="26" fillId="6" borderId="14" xfId="0" applyFont="1" applyFill="1" applyBorder="1" applyAlignment="1" applyProtection="1">
      <alignment horizontal="center" vertical="center" wrapText="1"/>
      <protection hidden="1"/>
    </xf>
    <xf numFmtId="0" fontId="14" fillId="3" borderId="1" xfId="0" applyFont="1" applyFill="1" applyBorder="1" applyAlignment="1" applyProtection="1">
      <alignment horizontal="right" vertical="center" wrapText="1"/>
      <protection hidden="1"/>
    </xf>
    <xf numFmtId="0" fontId="10" fillId="3" borderId="1" xfId="0" applyFont="1" applyFill="1" applyBorder="1" applyAlignment="1" applyProtection="1">
      <alignment vertical="top" wrapText="1"/>
      <protection hidden="1"/>
    </xf>
  </cellXfs>
  <cellStyles count="5">
    <cellStyle name="Excel Built-in Normal" xfId="4"/>
    <cellStyle name="Акцент1" xfId="1" builtinId="29"/>
    <cellStyle name="Обычный" xfId="0" builtinId="0"/>
    <cellStyle name="Обычный 2" xfId="2"/>
    <cellStyle name="Обычный 3" xfId="3"/>
  </cellStyles>
  <dxfs count="0"/>
  <tableStyles count="0" defaultTableStyle="TableStyleMedium2" defaultPivotStyle="PivotStyleLight16"/>
  <colors>
    <mruColors>
      <color rgb="FFFFCC66"/>
      <color rgb="FF974706"/>
      <color rgb="FFFFCDCD"/>
      <color rgb="FF31869B"/>
      <color rgb="FFBFBFBF"/>
      <color rgb="FFE6B8B7"/>
      <color rgb="FFFF9900"/>
      <color rgb="FFFFE48F"/>
      <color rgb="FFFFEBAB"/>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766948</xdr:colOff>
      <xdr:row>65</xdr:row>
      <xdr:rowOff>0</xdr:rowOff>
    </xdr:from>
    <xdr:ext cx="184731" cy="264560"/>
    <xdr:sp macro="" textlink="">
      <xdr:nvSpPr>
        <xdr:cNvPr id="2" name="TextBox 1"/>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65</xdr:row>
      <xdr:rowOff>0</xdr:rowOff>
    </xdr:from>
    <xdr:ext cx="184731" cy="264560"/>
    <xdr:sp macro="" textlink="">
      <xdr:nvSpPr>
        <xdr:cNvPr id="3" name="TextBox 2"/>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E397"/>
  <sheetViews>
    <sheetView showGridLines="0" view="pageBreakPreview" zoomScale="80" zoomScaleNormal="100" zoomScaleSheetLayoutView="80" workbookViewId="0">
      <pane xSplit="6" ySplit="7" topLeftCell="AH8" activePane="bottomRight" state="frozen"/>
      <selection pane="topRight" activeCell="G1" sqref="G1"/>
      <selection pane="bottomLeft" activeCell="A8" sqref="A8"/>
      <selection pane="bottomRight" activeCell="AY13" sqref="AY13:AY396"/>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11" customWidth="1"/>
    <col min="5" max="5" width="22" style="11" customWidth="1"/>
    <col min="6" max="6" width="13.85546875" style="5" customWidth="1"/>
    <col min="7" max="10" width="6.42578125" style="5" customWidth="1"/>
    <col min="11" max="11" width="13.42578125" style="5" customWidth="1"/>
    <col min="12" max="12" width="6.42578125" style="5" customWidth="1"/>
    <col min="13" max="14" width="6.5703125" style="5" customWidth="1"/>
    <col min="15" max="15" width="6.42578125" style="5" customWidth="1"/>
    <col min="16" max="16" width="13.5703125" style="5" customWidth="1"/>
    <col min="17" max="20" width="6.28515625" style="5" customWidth="1"/>
    <col min="21" max="21" width="13.7109375" style="5" customWidth="1"/>
    <col min="22" max="22" width="6.42578125" style="5" customWidth="1"/>
    <col min="23" max="23" width="6.28515625" style="5" customWidth="1"/>
    <col min="24" max="24" width="6.42578125" style="5" customWidth="1"/>
    <col min="25" max="25" width="6.28515625" style="5" customWidth="1"/>
    <col min="26" max="26" width="13.5703125" style="5" customWidth="1"/>
    <col min="27" max="27" width="5.7109375" style="5" customWidth="1"/>
    <col min="28" max="28" width="5.85546875" style="5" customWidth="1"/>
    <col min="29" max="29" width="6" style="5" customWidth="1"/>
    <col min="30" max="30" width="5.7109375" style="5" customWidth="1"/>
    <col min="31" max="31" width="13.7109375" style="5" customWidth="1"/>
    <col min="32" max="35" width="6" style="5" customWidth="1"/>
    <col min="36" max="36" width="13.5703125" style="5" customWidth="1"/>
    <col min="37" max="40" width="6.42578125" style="5" customWidth="1"/>
    <col min="41" max="41" width="13.140625" style="5" customWidth="1"/>
    <col min="42" max="45" width="6" style="5" customWidth="1"/>
    <col min="46" max="46" width="13" style="5" customWidth="1"/>
    <col min="47" max="49" width="6.140625" style="5" customWidth="1"/>
    <col min="50" max="50" width="6" style="5" customWidth="1"/>
    <col min="51" max="51" width="13.140625" style="5" customWidth="1"/>
    <col min="52" max="16384" width="19.7109375" style="5"/>
  </cols>
  <sheetData>
    <row r="1" spans="1:51" ht="33.75" customHeight="1" thickBot="1" x14ac:dyDescent="0.35">
      <c r="B1" s="881" t="s">
        <v>794</v>
      </c>
      <c r="C1" s="881"/>
      <c r="D1" s="881"/>
      <c r="E1" s="881"/>
      <c r="F1" s="881"/>
    </row>
    <row r="2" spans="1:51" ht="30.75" customHeight="1" thickBot="1" x14ac:dyDescent="0.35">
      <c r="B2" s="882"/>
      <c r="C2" s="882"/>
      <c r="D2" s="882"/>
      <c r="E2" s="882"/>
      <c r="F2" s="882"/>
      <c r="G2" s="784" t="s">
        <v>719</v>
      </c>
      <c r="H2" s="785"/>
      <c r="I2" s="785"/>
      <c r="J2" s="785"/>
      <c r="K2" s="786"/>
      <c r="L2" s="784" t="s">
        <v>724</v>
      </c>
      <c r="M2" s="785"/>
      <c r="N2" s="785"/>
      <c r="O2" s="785"/>
      <c r="P2" s="786"/>
      <c r="Q2" s="784" t="s">
        <v>727</v>
      </c>
      <c r="R2" s="785"/>
      <c r="S2" s="785"/>
      <c r="T2" s="785"/>
      <c r="U2" s="786"/>
      <c r="V2" s="784" t="s">
        <v>733</v>
      </c>
      <c r="W2" s="785"/>
      <c r="X2" s="785"/>
      <c r="Y2" s="785"/>
      <c r="Z2" s="786"/>
      <c r="AA2" s="784" t="s">
        <v>759</v>
      </c>
      <c r="AB2" s="785"/>
      <c r="AC2" s="785"/>
      <c r="AD2" s="785"/>
      <c r="AE2" s="786"/>
      <c r="AF2" s="784" t="s">
        <v>789</v>
      </c>
      <c r="AG2" s="785"/>
      <c r="AH2" s="785"/>
      <c r="AI2" s="785"/>
      <c r="AJ2" s="786"/>
      <c r="AK2" s="784" t="s">
        <v>798</v>
      </c>
      <c r="AL2" s="785"/>
      <c r="AM2" s="785"/>
      <c r="AN2" s="785"/>
      <c r="AO2" s="786"/>
      <c r="AP2" s="784" t="s">
        <v>833</v>
      </c>
      <c r="AQ2" s="785"/>
      <c r="AR2" s="785"/>
      <c r="AS2" s="785"/>
      <c r="AT2" s="786"/>
      <c r="AU2" s="784" t="s">
        <v>845</v>
      </c>
      <c r="AV2" s="785"/>
      <c r="AW2" s="785"/>
      <c r="AX2" s="785"/>
      <c r="AY2" s="786"/>
    </row>
    <row r="3" spans="1:51" s="33" customFormat="1" ht="146.25" customHeight="1" x14ac:dyDescent="0.2">
      <c r="B3" s="883" t="s">
        <v>54</v>
      </c>
      <c r="C3" s="883" t="s">
        <v>119</v>
      </c>
      <c r="D3" s="884" t="s">
        <v>127</v>
      </c>
      <c r="E3" s="885"/>
      <c r="F3" s="883" t="s">
        <v>159</v>
      </c>
      <c r="G3" s="248" t="s">
        <v>715</v>
      </c>
      <c r="H3" s="248" t="s">
        <v>716</v>
      </c>
      <c r="I3" s="248" t="s">
        <v>717</v>
      </c>
      <c r="J3" s="248" t="s">
        <v>718</v>
      </c>
      <c r="K3" s="787" t="s">
        <v>720</v>
      </c>
      <c r="L3" s="248" t="s">
        <v>715</v>
      </c>
      <c r="M3" s="248" t="s">
        <v>716</v>
      </c>
      <c r="N3" s="248" t="s">
        <v>717</v>
      </c>
      <c r="O3" s="248" t="s">
        <v>718</v>
      </c>
      <c r="P3" s="787" t="s">
        <v>723</v>
      </c>
      <c r="Q3" s="248" t="s">
        <v>715</v>
      </c>
      <c r="R3" s="248" t="s">
        <v>716</v>
      </c>
      <c r="S3" s="248" t="s">
        <v>717</v>
      </c>
      <c r="T3" s="248" t="s">
        <v>718</v>
      </c>
      <c r="U3" s="787" t="s">
        <v>728</v>
      </c>
      <c r="V3" s="248" t="s">
        <v>716</v>
      </c>
      <c r="W3" s="248" t="s">
        <v>717</v>
      </c>
      <c r="X3" s="248" t="s">
        <v>718</v>
      </c>
      <c r="Y3" s="248" t="s">
        <v>323</v>
      </c>
      <c r="Z3" s="787" t="s">
        <v>735</v>
      </c>
      <c r="AA3" s="248" t="s">
        <v>716</v>
      </c>
      <c r="AB3" s="248" t="s">
        <v>717</v>
      </c>
      <c r="AC3" s="248" t="s">
        <v>718</v>
      </c>
      <c r="AD3" s="248" t="s">
        <v>323</v>
      </c>
      <c r="AE3" s="787" t="s">
        <v>760</v>
      </c>
      <c r="AF3" s="248" t="s">
        <v>716</v>
      </c>
      <c r="AG3" s="248" t="s">
        <v>717</v>
      </c>
      <c r="AH3" s="248" t="s">
        <v>718</v>
      </c>
      <c r="AI3" s="248" t="s">
        <v>323</v>
      </c>
      <c r="AJ3" s="787" t="s">
        <v>790</v>
      </c>
      <c r="AK3" s="248" t="s">
        <v>716</v>
      </c>
      <c r="AL3" s="248" t="s">
        <v>717</v>
      </c>
      <c r="AM3" s="248" t="s">
        <v>718</v>
      </c>
      <c r="AN3" s="248" t="s">
        <v>323</v>
      </c>
      <c r="AO3" s="787" t="s">
        <v>797</v>
      </c>
      <c r="AP3" s="248" t="s">
        <v>716</v>
      </c>
      <c r="AQ3" s="248" t="s">
        <v>717</v>
      </c>
      <c r="AR3" s="248" t="s">
        <v>718</v>
      </c>
      <c r="AS3" s="248" t="s">
        <v>323</v>
      </c>
      <c r="AT3" s="787" t="s">
        <v>834</v>
      </c>
      <c r="AU3" s="248" t="s">
        <v>716</v>
      </c>
      <c r="AV3" s="248" t="s">
        <v>717</v>
      </c>
      <c r="AW3" s="248" t="s">
        <v>718</v>
      </c>
      <c r="AX3" s="248" t="s">
        <v>323</v>
      </c>
      <c r="AY3" s="787" t="s">
        <v>844</v>
      </c>
    </row>
    <row r="4" spans="1:51" s="32" customFormat="1" ht="20.45" customHeight="1" thickBot="1" x14ac:dyDescent="0.25">
      <c r="B4" s="788"/>
      <c r="C4" s="788"/>
      <c r="D4" s="886"/>
      <c r="E4" s="887"/>
      <c r="F4" s="788"/>
      <c r="G4" s="51">
        <v>103</v>
      </c>
      <c r="H4" s="51">
        <v>172</v>
      </c>
      <c r="I4" s="51">
        <v>173</v>
      </c>
      <c r="J4" s="51">
        <v>174</v>
      </c>
      <c r="K4" s="788"/>
      <c r="L4" s="51">
        <v>103</v>
      </c>
      <c r="M4" s="51">
        <v>172</v>
      </c>
      <c r="N4" s="51">
        <v>173</v>
      </c>
      <c r="O4" s="51">
        <v>174</v>
      </c>
      <c r="P4" s="788"/>
      <c r="Q4" s="51">
        <v>103</v>
      </c>
      <c r="R4" s="51">
        <v>172</v>
      </c>
      <c r="S4" s="51">
        <v>173</v>
      </c>
      <c r="T4" s="51">
        <v>174</v>
      </c>
      <c r="U4" s="788"/>
      <c r="V4" s="51">
        <v>172</v>
      </c>
      <c r="W4" s="51">
        <v>173</v>
      </c>
      <c r="X4" s="51">
        <v>174</v>
      </c>
      <c r="Y4" s="51">
        <v>103</v>
      </c>
      <c r="Z4" s="788"/>
      <c r="AA4" s="51">
        <v>172</v>
      </c>
      <c r="AB4" s="51">
        <v>173</v>
      </c>
      <c r="AC4" s="51">
        <v>174</v>
      </c>
      <c r="AD4" s="51">
        <v>103</v>
      </c>
      <c r="AE4" s="788"/>
      <c r="AF4" s="51">
        <v>172</v>
      </c>
      <c r="AG4" s="51">
        <v>173</v>
      </c>
      <c r="AH4" s="51">
        <v>174</v>
      </c>
      <c r="AI4" s="51">
        <v>103</v>
      </c>
      <c r="AJ4" s="788"/>
      <c r="AK4" s="51">
        <v>172</v>
      </c>
      <c r="AL4" s="51">
        <v>173</v>
      </c>
      <c r="AM4" s="51">
        <v>174</v>
      </c>
      <c r="AN4" s="51">
        <v>103</v>
      </c>
      <c r="AO4" s="788"/>
      <c r="AP4" s="51">
        <v>172</v>
      </c>
      <c r="AQ4" s="51">
        <v>173</v>
      </c>
      <c r="AR4" s="51">
        <v>174</v>
      </c>
      <c r="AS4" s="51">
        <v>103</v>
      </c>
      <c r="AT4" s="788"/>
      <c r="AU4" s="51">
        <v>172</v>
      </c>
      <c r="AV4" s="51">
        <v>173</v>
      </c>
      <c r="AW4" s="51">
        <v>174</v>
      </c>
      <c r="AX4" s="51">
        <v>103</v>
      </c>
      <c r="AY4" s="788"/>
    </row>
    <row r="5" spans="1:51" s="27" customFormat="1" ht="16.5" customHeight="1" x14ac:dyDescent="0.35">
      <c r="A5" s="26"/>
      <c r="B5" s="489"/>
      <c r="C5" s="860" t="s">
        <v>224</v>
      </c>
      <c r="D5" s="860"/>
      <c r="E5" s="861"/>
      <c r="F5" s="540">
        <f t="shared" ref="F5:F11" si="0">K5+P5+U5+Z5+AE5+AJ5+AO5+AT5+AY5</f>
        <v>16918</v>
      </c>
      <c r="G5" s="541">
        <f t="shared" ref="G5:J7" si="1">G19+G55+G152+G162+G253+G286+G297+G305+G313+G321+G329+G337+G345+G353+G361+G369+G376+G387+G394</f>
        <v>886</v>
      </c>
      <c r="H5" s="273">
        <f t="shared" si="1"/>
        <v>1</v>
      </c>
      <c r="I5" s="273">
        <f t="shared" si="1"/>
        <v>22</v>
      </c>
      <c r="J5" s="274">
        <f t="shared" si="1"/>
        <v>3</v>
      </c>
      <c r="K5" s="270">
        <f>G5+H5+I5+J5</f>
        <v>912</v>
      </c>
      <c r="L5" s="272">
        <f t="shared" ref="L5:O7" si="2">L19+L55+L152+L162+L253+L286+L297+L305+L313+L321+L329+L337+L345+L353+L361+L369+L376+L387+L394</f>
        <v>1266</v>
      </c>
      <c r="M5" s="273">
        <f t="shared" si="2"/>
        <v>1</v>
      </c>
      <c r="N5" s="273">
        <f t="shared" si="2"/>
        <v>32</v>
      </c>
      <c r="O5" s="274">
        <f t="shared" si="2"/>
        <v>4</v>
      </c>
      <c r="P5" s="270">
        <f>L5+M5+N5+O5</f>
        <v>1303</v>
      </c>
      <c r="Q5" s="272">
        <f t="shared" ref="Q5:T7" si="3">Q19+Q55+Q152+Q162+Q253+Q286+Q297+Q305+Q313+Q321+Q329+Q337+Q345+Q353+Q361+Q369+Q376+Q387+Q394</f>
        <v>1459</v>
      </c>
      <c r="R5" s="273">
        <f t="shared" si="3"/>
        <v>0</v>
      </c>
      <c r="S5" s="273">
        <f t="shared" si="3"/>
        <v>44</v>
      </c>
      <c r="T5" s="274">
        <f t="shared" si="3"/>
        <v>8</v>
      </c>
      <c r="U5" s="270">
        <f>Q5+R5+S5+T5</f>
        <v>1511</v>
      </c>
      <c r="V5" s="272">
        <f t="shared" ref="V5:Y7" si="4">V19+V55+V152+V162+V253+V286+V297+V305+V313+V321+V329+V337+V345+V353+V361+V369+V376+V387+V394</f>
        <v>4</v>
      </c>
      <c r="W5" s="273">
        <f t="shared" si="4"/>
        <v>25</v>
      </c>
      <c r="X5" s="273">
        <f t="shared" si="4"/>
        <v>4</v>
      </c>
      <c r="Y5" s="274">
        <f t="shared" si="4"/>
        <v>2041</v>
      </c>
      <c r="Z5" s="270">
        <f>V5+W5+X5+Y5</f>
        <v>2074</v>
      </c>
      <c r="AA5" s="272">
        <f t="shared" ref="AA5:AD7" si="5">AA19+AA55+AA152+AA162+AA253+AA286+AA297+AA305+AA313+AA321+AA329+AA337+AA345+AA353+AA361+AA369+AA376+AA387+AA394</f>
        <v>4</v>
      </c>
      <c r="AB5" s="273">
        <f t="shared" si="5"/>
        <v>39</v>
      </c>
      <c r="AC5" s="273">
        <f t="shared" si="5"/>
        <v>5</v>
      </c>
      <c r="AD5" s="274">
        <f t="shared" si="5"/>
        <v>2299</v>
      </c>
      <c r="AE5" s="518">
        <f>AA5+AB5+AC5+AD5</f>
        <v>2347</v>
      </c>
      <c r="AF5" s="272">
        <f t="shared" ref="AF5:AI5" si="6">AF19+AF55+AF152+AF162+AF253+AF286+AF297+AF305+AF313+AF321+AF329+AF337+AF345+AF353+AF361+AF369+AF376+AF387+AF394</f>
        <v>2</v>
      </c>
      <c r="AG5" s="273">
        <f t="shared" si="6"/>
        <v>46</v>
      </c>
      <c r="AH5" s="273">
        <f t="shared" si="6"/>
        <v>15</v>
      </c>
      <c r="AI5" s="274">
        <f t="shared" si="6"/>
        <v>3083</v>
      </c>
      <c r="AJ5" s="518">
        <f>AF5+AG5+AH5+AI5</f>
        <v>3146</v>
      </c>
      <c r="AK5" s="272">
        <f t="shared" ref="AK5:AN5" si="7">AK19+AK55+AK152+AK162+AK253+AK286+AK297+AK305+AK313+AK321+AK329+AK337+AK345+AK353+AK361+AK369+AK376+AK387+AK394</f>
        <v>2</v>
      </c>
      <c r="AL5" s="273">
        <f t="shared" si="7"/>
        <v>43</v>
      </c>
      <c r="AM5" s="273">
        <f t="shared" si="7"/>
        <v>3</v>
      </c>
      <c r="AN5" s="274">
        <f t="shared" si="7"/>
        <v>1882</v>
      </c>
      <c r="AO5" s="518">
        <f>AK5+AL5+AM5+AN5</f>
        <v>1930</v>
      </c>
      <c r="AP5" s="272">
        <f t="shared" ref="AP5:AS5" si="8">AP19+AP55+AP152+AP162+AP253+AP286+AP297+AP305+AP313+AP321+AP329+AP337+AP345+AP353+AP361+AP369+AP376+AP387+AP394</f>
        <v>3</v>
      </c>
      <c r="AQ5" s="273">
        <f t="shared" si="8"/>
        <v>31</v>
      </c>
      <c r="AR5" s="273">
        <f t="shared" si="8"/>
        <v>3</v>
      </c>
      <c r="AS5" s="274">
        <f t="shared" si="8"/>
        <v>1589</v>
      </c>
      <c r="AT5" s="518">
        <f>AP5+AQ5+AR5+AS5</f>
        <v>1626</v>
      </c>
      <c r="AU5" s="272">
        <f t="shared" ref="AU5:AX5" si="9">AU19+AU55+AU152+AU162+AU253+AU286+AU297+AU305+AU313+AU321+AU329+AU337+AU345+AU353+AU361+AU369+AU376+AU387+AU394</f>
        <v>1</v>
      </c>
      <c r="AV5" s="273">
        <f t="shared" si="9"/>
        <v>35</v>
      </c>
      <c r="AW5" s="273">
        <f t="shared" si="9"/>
        <v>6</v>
      </c>
      <c r="AX5" s="274">
        <f t="shared" si="9"/>
        <v>2027</v>
      </c>
      <c r="AY5" s="518">
        <f>AU5+AV5+AW5+AX5</f>
        <v>2069</v>
      </c>
    </row>
    <row r="6" spans="1:51" s="27" customFormat="1" ht="16.5" customHeight="1" x14ac:dyDescent="0.35">
      <c r="A6" s="26"/>
      <c r="B6" s="490"/>
      <c r="C6" s="862" t="s">
        <v>132</v>
      </c>
      <c r="D6" s="862"/>
      <c r="E6" s="863"/>
      <c r="F6" s="543">
        <f t="shared" si="0"/>
        <v>3</v>
      </c>
      <c r="G6" s="537">
        <f t="shared" si="1"/>
        <v>0</v>
      </c>
      <c r="H6" s="103">
        <f t="shared" si="1"/>
        <v>0</v>
      </c>
      <c r="I6" s="103">
        <f t="shared" si="1"/>
        <v>0</v>
      </c>
      <c r="J6" s="276">
        <f t="shared" si="1"/>
        <v>0</v>
      </c>
      <c r="K6" s="271">
        <f>G6+H6+I6+J6</f>
        <v>0</v>
      </c>
      <c r="L6" s="275">
        <f t="shared" si="2"/>
        <v>0</v>
      </c>
      <c r="M6" s="103">
        <f t="shared" si="2"/>
        <v>0</v>
      </c>
      <c r="N6" s="103">
        <f t="shared" si="2"/>
        <v>0</v>
      </c>
      <c r="O6" s="276">
        <f t="shared" si="2"/>
        <v>0</v>
      </c>
      <c r="P6" s="271">
        <f>L6+M6+N6+O6</f>
        <v>0</v>
      </c>
      <c r="Q6" s="275">
        <f t="shared" si="3"/>
        <v>0</v>
      </c>
      <c r="R6" s="103">
        <f t="shared" si="3"/>
        <v>0</v>
      </c>
      <c r="S6" s="103">
        <f t="shared" si="3"/>
        <v>0</v>
      </c>
      <c r="T6" s="276">
        <f t="shared" si="3"/>
        <v>0</v>
      </c>
      <c r="U6" s="271">
        <f>Q6+R6+S6+T6</f>
        <v>0</v>
      </c>
      <c r="V6" s="275">
        <f t="shared" si="4"/>
        <v>0</v>
      </c>
      <c r="W6" s="103">
        <f t="shared" si="4"/>
        <v>0</v>
      </c>
      <c r="X6" s="103">
        <f t="shared" si="4"/>
        <v>0</v>
      </c>
      <c r="Y6" s="276">
        <f t="shared" si="4"/>
        <v>0</v>
      </c>
      <c r="Z6" s="271">
        <f>V6+W6+X6+Y6</f>
        <v>0</v>
      </c>
      <c r="AA6" s="275">
        <f t="shared" si="5"/>
        <v>0</v>
      </c>
      <c r="AB6" s="103">
        <f t="shared" si="5"/>
        <v>0</v>
      </c>
      <c r="AC6" s="103">
        <f t="shared" si="5"/>
        <v>0</v>
      </c>
      <c r="AD6" s="276">
        <f t="shared" si="5"/>
        <v>1</v>
      </c>
      <c r="AE6" s="523">
        <f t="shared" ref="AE6:AE69" si="10">AA6+AB6+AC6+AD6</f>
        <v>1</v>
      </c>
      <c r="AF6" s="275">
        <f t="shared" ref="AF6:AI6" si="11">AF20+AF56+AF153+AF163+AF254+AF287+AF298+AF306+AF314+AF322+AF330+AF338+AF346+AF354+AF362+AF370+AF377+AF388+AF395</f>
        <v>0</v>
      </c>
      <c r="AG6" s="103">
        <f t="shared" si="11"/>
        <v>0</v>
      </c>
      <c r="AH6" s="103">
        <f t="shared" si="11"/>
        <v>0</v>
      </c>
      <c r="AI6" s="276">
        <f t="shared" si="11"/>
        <v>0</v>
      </c>
      <c r="AJ6" s="523">
        <f t="shared" ref="AJ6:AJ69" si="12">AF6+AG6+AH6+AI6</f>
        <v>0</v>
      </c>
      <c r="AK6" s="275">
        <f t="shared" ref="AK6:AN6" si="13">AK20+AK56+AK153+AK163+AK254+AK287+AK298+AK306+AK314+AK322+AK330+AK338+AK346+AK354+AK362+AK370+AK377+AK388+AK395</f>
        <v>0</v>
      </c>
      <c r="AL6" s="103">
        <f t="shared" si="13"/>
        <v>0</v>
      </c>
      <c r="AM6" s="103">
        <f t="shared" si="13"/>
        <v>0</v>
      </c>
      <c r="AN6" s="276">
        <f t="shared" si="13"/>
        <v>0</v>
      </c>
      <c r="AO6" s="523">
        <f t="shared" ref="AO6:AO69" si="14">AK6+AL6+AM6+AN6</f>
        <v>0</v>
      </c>
      <c r="AP6" s="275">
        <f t="shared" ref="AP6:AS6" si="15">AP20+AP56+AP153+AP163+AP254+AP287+AP298+AP306+AP314+AP322+AP330+AP338+AP346+AP354+AP362+AP370+AP377+AP388+AP395</f>
        <v>0</v>
      </c>
      <c r="AQ6" s="103">
        <f t="shared" si="15"/>
        <v>0</v>
      </c>
      <c r="AR6" s="103">
        <f t="shared" si="15"/>
        <v>0</v>
      </c>
      <c r="AS6" s="276">
        <f t="shared" si="15"/>
        <v>0</v>
      </c>
      <c r="AT6" s="523">
        <f t="shared" ref="AT6:AT69" si="16">AP6+AQ6+AR6+AS6</f>
        <v>0</v>
      </c>
      <c r="AU6" s="275">
        <f t="shared" ref="AU6:AX6" si="17">AU20+AU56+AU153+AU163+AU254+AU287+AU298+AU306+AU314+AU322+AU330+AU338+AU346+AU354+AU362+AU370+AU377+AU388+AU395</f>
        <v>0</v>
      </c>
      <c r="AV6" s="103">
        <f t="shared" si="17"/>
        <v>0</v>
      </c>
      <c r="AW6" s="103">
        <f t="shared" si="17"/>
        <v>0</v>
      </c>
      <c r="AX6" s="276">
        <f t="shared" si="17"/>
        <v>2</v>
      </c>
      <c r="AY6" s="523">
        <f t="shared" ref="AY6:AY69" si="18">AU6+AV6+AW6+AX6</f>
        <v>2</v>
      </c>
    </row>
    <row r="7" spans="1:51" s="27" customFormat="1" ht="16.5" customHeight="1" x14ac:dyDescent="0.35">
      <c r="A7" s="26"/>
      <c r="B7" s="490"/>
      <c r="C7" s="862" t="s">
        <v>133</v>
      </c>
      <c r="D7" s="862"/>
      <c r="E7" s="863"/>
      <c r="F7" s="543">
        <f t="shared" si="0"/>
        <v>14141</v>
      </c>
      <c r="G7" s="538">
        <f t="shared" si="1"/>
        <v>719</v>
      </c>
      <c r="H7" s="433">
        <f t="shared" si="1"/>
        <v>3</v>
      </c>
      <c r="I7" s="433">
        <f t="shared" si="1"/>
        <v>14</v>
      </c>
      <c r="J7" s="437">
        <f t="shared" si="1"/>
        <v>3</v>
      </c>
      <c r="K7" s="438">
        <f>G7+H7+I7+J7</f>
        <v>739</v>
      </c>
      <c r="L7" s="436">
        <f t="shared" si="2"/>
        <v>960</v>
      </c>
      <c r="M7" s="433">
        <f t="shared" si="2"/>
        <v>0</v>
      </c>
      <c r="N7" s="433">
        <f t="shared" si="2"/>
        <v>42</v>
      </c>
      <c r="O7" s="437">
        <f t="shared" si="2"/>
        <v>4</v>
      </c>
      <c r="P7" s="438">
        <f>L7+M7+N7+O7</f>
        <v>1006</v>
      </c>
      <c r="Q7" s="436">
        <f t="shared" si="3"/>
        <v>1146</v>
      </c>
      <c r="R7" s="433">
        <f t="shared" si="3"/>
        <v>0</v>
      </c>
      <c r="S7" s="433">
        <f t="shared" si="3"/>
        <v>25</v>
      </c>
      <c r="T7" s="437">
        <f t="shared" si="3"/>
        <v>3</v>
      </c>
      <c r="U7" s="438">
        <f>Q7+R7+S7+T7</f>
        <v>1174</v>
      </c>
      <c r="V7" s="436">
        <f t="shared" si="4"/>
        <v>1</v>
      </c>
      <c r="W7" s="433">
        <f t="shared" si="4"/>
        <v>51</v>
      </c>
      <c r="X7" s="433">
        <f t="shared" si="4"/>
        <v>4</v>
      </c>
      <c r="Y7" s="437">
        <f t="shared" si="4"/>
        <v>1147</v>
      </c>
      <c r="Z7" s="438">
        <f>V7+W7+X7+Y7</f>
        <v>1203</v>
      </c>
      <c r="AA7" s="275">
        <f t="shared" si="5"/>
        <v>4</v>
      </c>
      <c r="AB7" s="103">
        <f t="shared" si="5"/>
        <v>22</v>
      </c>
      <c r="AC7" s="103">
        <f t="shared" si="5"/>
        <v>2</v>
      </c>
      <c r="AD7" s="276">
        <f t="shared" si="5"/>
        <v>2269</v>
      </c>
      <c r="AE7" s="523">
        <f t="shared" si="10"/>
        <v>2297</v>
      </c>
      <c r="AF7" s="275">
        <f t="shared" ref="AF7:AI7" si="19">AF21+AF57+AF154+AF164+AF255+AF288+AF299+AF307+AF315+AF323+AF331+AF339+AF347+AF355+AF363+AF371+AF378+AF389+AF396</f>
        <v>5</v>
      </c>
      <c r="AG7" s="103">
        <f t="shared" si="19"/>
        <v>51</v>
      </c>
      <c r="AH7" s="103">
        <f t="shared" si="19"/>
        <v>0</v>
      </c>
      <c r="AI7" s="276">
        <f t="shared" si="19"/>
        <v>2496</v>
      </c>
      <c r="AJ7" s="523">
        <f t="shared" si="12"/>
        <v>2552</v>
      </c>
      <c r="AK7" s="275">
        <f t="shared" ref="AK7:AN7" si="20">AK21+AK57+AK154+AK164+AK255+AK288+AK299+AK307+AK315+AK323+AK331+AK339+AK347+AK355+AK363+AK371+AK378+AK389+AK396</f>
        <v>1</v>
      </c>
      <c r="AL7" s="103">
        <f t="shared" si="20"/>
        <v>79</v>
      </c>
      <c r="AM7" s="103">
        <f t="shared" si="20"/>
        <v>5</v>
      </c>
      <c r="AN7" s="276">
        <f t="shared" si="20"/>
        <v>1718</v>
      </c>
      <c r="AO7" s="523">
        <f t="shared" si="14"/>
        <v>1803</v>
      </c>
      <c r="AP7" s="275">
        <f t="shared" ref="AP7:AS7" si="21">AP21+AP57+AP154+AP164+AP255+AP288+AP299+AP307+AP315+AP323+AP331+AP339+AP347+AP355+AP363+AP371+AP378+AP389+AP396</f>
        <v>3</v>
      </c>
      <c r="AQ7" s="103">
        <f t="shared" si="21"/>
        <v>35</v>
      </c>
      <c r="AR7" s="103">
        <f t="shared" si="21"/>
        <v>5</v>
      </c>
      <c r="AS7" s="276">
        <f t="shared" si="21"/>
        <v>1434</v>
      </c>
      <c r="AT7" s="523">
        <f t="shared" si="16"/>
        <v>1477</v>
      </c>
      <c r="AU7" s="275">
        <f t="shared" ref="AU7:AX7" si="22">AU21+AU57+AU154+AU164+AU255+AU288+AU299+AU307+AU315+AU323+AU331+AU339+AU347+AU355+AU363+AU371+AU378+AU389+AU396</f>
        <v>11</v>
      </c>
      <c r="AV7" s="103">
        <f t="shared" si="22"/>
        <v>40</v>
      </c>
      <c r="AW7" s="103">
        <f t="shared" si="22"/>
        <v>5</v>
      </c>
      <c r="AX7" s="276">
        <f t="shared" si="22"/>
        <v>1834</v>
      </c>
      <c r="AY7" s="523">
        <f t="shared" si="18"/>
        <v>1890</v>
      </c>
    </row>
    <row r="8" spans="1:51" s="27" customFormat="1" ht="16.5" customHeight="1" x14ac:dyDescent="0.35">
      <c r="A8" s="26"/>
      <c r="B8" s="488"/>
      <c r="C8" s="875" t="s">
        <v>761</v>
      </c>
      <c r="D8" s="875"/>
      <c r="E8" s="876"/>
      <c r="F8" s="543">
        <f t="shared" si="0"/>
        <v>1</v>
      </c>
      <c r="G8" s="539"/>
      <c r="H8" s="439"/>
      <c r="I8" s="439"/>
      <c r="J8" s="520"/>
      <c r="K8" s="523"/>
      <c r="L8" s="519"/>
      <c r="M8" s="439"/>
      <c r="N8" s="439"/>
      <c r="O8" s="520"/>
      <c r="P8" s="523"/>
      <c r="Q8" s="519"/>
      <c r="R8" s="439"/>
      <c r="S8" s="439"/>
      <c r="T8" s="520"/>
      <c r="U8" s="523"/>
      <c r="V8" s="519"/>
      <c r="W8" s="439"/>
      <c r="X8" s="439"/>
      <c r="Y8" s="520"/>
      <c r="Z8" s="523"/>
      <c r="AA8" s="519">
        <f t="shared" ref="AA8:AD8" si="23">AA22+AA155+AA165+AA256</f>
        <v>0</v>
      </c>
      <c r="AB8" s="439">
        <f t="shared" si="23"/>
        <v>0</v>
      </c>
      <c r="AC8" s="439">
        <f t="shared" si="23"/>
        <v>0</v>
      </c>
      <c r="AD8" s="520">
        <f t="shared" si="23"/>
        <v>0</v>
      </c>
      <c r="AE8" s="523">
        <f t="shared" si="10"/>
        <v>0</v>
      </c>
      <c r="AF8" s="519">
        <f t="shared" ref="AF8:AI8" si="24">AF22+AF155+AF165+AF256</f>
        <v>0</v>
      </c>
      <c r="AG8" s="439">
        <f t="shared" si="24"/>
        <v>0</v>
      </c>
      <c r="AH8" s="439">
        <f t="shared" si="24"/>
        <v>0</v>
      </c>
      <c r="AI8" s="520">
        <f t="shared" si="24"/>
        <v>0</v>
      </c>
      <c r="AJ8" s="523">
        <f t="shared" si="12"/>
        <v>0</v>
      </c>
      <c r="AK8" s="519">
        <f t="shared" ref="AK8:AN8" si="25">AK22+AK155+AK165+AK256</f>
        <v>0</v>
      </c>
      <c r="AL8" s="439">
        <f t="shared" si="25"/>
        <v>0</v>
      </c>
      <c r="AM8" s="439">
        <f t="shared" si="25"/>
        <v>0</v>
      </c>
      <c r="AN8" s="520">
        <f t="shared" si="25"/>
        <v>0</v>
      </c>
      <c r="AO8" s="523">
        <f t="shared" si="14"/>
        <v>0</v>
      </c>
      <c r="AP8" s="519">
        <f t="shared" ref="AP8:AS8" si="26">AP22+AP155+AP165+AP256</f>
        <v>0</v>
      </c>
      <c r="AQ8" s="439">
        <f t="shared" si="26"/>
        <v>0</v>
      </c>
      <c r="AR8" s="439">
        <f t="shared" si="26"/>
        <v>0</v>
      </c>
      <c r="AS8" s="520">
        <f t="shared" si="26"/>
        <v>1</v>
      </c>
      <c r="AT8" s="523">
        <f t="shared" si="16"/>
        <v>1</v>
      </c>
      <c r="AU8" s="519">
        <f t="shared" ref="AU8:AX8" si="27">AU22+AU155+AU165+AU256</f>
        <v>0</v>
      </c>
      <c r="AV8" s="439">
        <f t="shared" si="27"/>
        <v>0</v>
      </c>
      <c r="AW8" s="439">
        <f t="shared" si="27"/>
        <v>0</v>
      </c>
      <c r="AX8" s="520">
        <f t="shared" si="27"/>
        <v>0</v>
      </c>
      <c r="AY8" s="523">
        <f t="shared" si="18"/>
        <v>0</v>
      </c>
    </row>
    <row r="9" spans="1:51" s="27" customFormat="1" ht="16.5" customHeight="1" thickBot="1" x14ac:dyDescent="0.4">
      <c r="A9" s="26"/>
      <c r="B9" s="462"/>
      <c r="C9" s="877" t="s">
        <v>762</v>
      </c>
      <c r="D9" s="877"/>
      <c r="E9" s="878"/>
      <c r="F9" s="582">
        <f t="shared" si="0"/>
        <v>184</v>
      </c>
      <c r="G9" s="542"/>
      <c r="H9" s="491"/>
      <c r="I9" s="491"/>
      <c r="J9" s="522"/>
      <c r="K9" s="524"/>
      <c r="L9" s="521"/>
      <c r="M9" s="491"/>
      <c r="N9" s="491"/>
      <c r="O9" s="522"/>
      <c r="P9" s="524"/>
      <c r="Q9" s="521"/>
      <c r="R9" s="491"/>
      <c r="S9" s="491"/>
      <c r="T9" s="522"/>
      <c r="U9" s="524"/>
      <c r="V9" s="521"/>
      <c r="W9" s="491"/>
      <c r="X9" s="491"/>
      <c r="Y9" s="522"/>
      <c r="Z9" s="524"/>
      <c r="AA9" s="521">
        <f t="shared" ref="AA9:AD9" si="28">AA390+AA372+AA364+AA356+AA348+AA340+AA332+AA324+AA316+AA308+AA300+AA289+AA257+AA166+AA156+AA58+AA23</f>
        <v>0</v>
      </c>
      <c r="AB9" s="491">
        <f t="shared" si="28"/>
        <v>8</v>
      </c>
      <c r="AC9" s="491">
        <f t="shared" si="28"/>
        <v>0</v>
      </c>
      <c r="AD9" s="522">
        <f t="shared" si="28"/>
        <v>67</v>
      </c>
      <c r="AE9" s="524">
        <f t="shared" si="10"/>
        <v>75</v>
      </c>
      <c r="AF9" s="521">
        <f t="shared" ref="AF9:AI9" si="29">AF390+AF372+AF364+AF356+AF348+AF340+AF332+AF324+AF316+AF308+AF300+AF289+AF257+AF166+AF156+AF58+AF23</f>
        <v>0</v>
      </c>
      <c r="AG9" s="491">
        <f t="shared" si="29"/>
        <v>0</v>
      </c>
      <c r="AH9" s="491">
        <f t="shared" si="29"/>
        <v>0</v>
      </c>
      <c r="AI9" s="522">
        <f t="shared" si="29"/>
        <v>30</v>
      </c>
      <c r="AJ9" s="524">
        <f t="shared" si="12"/>
        <v>30</v>
      </c>
      <c r="AK9" s="521">
        <f t="shared" ref="AK9:AN9" si="30">AK390+AK372+AK364+AK356+AK348+AK340+AK332+AK324+AK316+AK308+AK300+AK289+AK257+AK166+AK156+AK58+AK23</f>
        <v>0</v>
      </c>
      <c r="AL9" s="491">
        <f t="shared" si="30"/>
        <v>3</v>
      </c>
      <c r="AM9" s="491">
        <f t="shared" si="30"/>
        <v>1</v>
      </c>
      <c r="AN9" s="522">
        <f t="shared" si="30"/>
        <v>24</v>
      </c>
      <c r="AO9" s="524">
        <f t="shared" si="14"/>
        <v>28</v>
      </c>
      <c r="AP9" s="521">
        <f t="shared" ref="AP9:AS9" si="31">AP390+AP372+AP364+AP356+AP348+AP340+AP332+AP324+AP316+AP308+AP300+AP289+AP257+AP166+AP156+AP58+AP23</f>
        <v>0</v>
      </c>
      <c r="AQ9" s="491">
        <f t="shared" si="31"/>
        <v>2</v>
      </c>
      <c r="AR9" s="491">
        <f t="shared" si="31"/>
        <v>0</v>
      </c>
      <c r="AS9" s="522">
        <f t="shared" si="31"/>
        <v>28</v>
      </c>
      <c r="AT9" s="524">
        <f t="shared" si="16"/>
        <v>30</v>
      </c>
      <c r="AU9" s="521">
        <f t="shared" ref="AU9:AX9" si="32">AU390+AU372+AU364+AU356+AU348+AU340+AU332+AU324+AU316+AU308+AU300+AU289+AU257+AU166+AU156+AU58+AU23</f>
        <v>0</v>
      </c>
      <c r="AV9" s="491">
        <f t="shared" si="32"/>
        <v>0</v>
      </c>
      <c r="AW9" s="491">
        <f t="shared" si="32"/>
        <v>0</v>
      </c>
      <c r="AX9" s="522">
        <f t="shared" si="32"/>
        <v>21</v>
      </c>
      <c r="AY9" s="524">
        <f t="shared" si="18"/>
        <v>21</v>
      </c>
    </row>
    <row r="10" spans="1:51" s="27" customFormat="1" ht="16.5" customHeight="1" x14ac:dyDescent="0.35">
      <c r="A10" s="26"/>
      <c r="B10" s="888">
        <v>1</v>
      </c>
      <c r="C10" s="789" t="s">
        <v>272</v>
      </c>
      <c r="D10" s="797" t="s">
        <v>279</v>
      </c>
      <c r="E10" s="546" t="s">
        <v>116</v>
      </c>
      <c r="F10" s="103">
        <f t="shared" si="0"/>
        <v>5861</v>
      </c>
      <c r="G10" s="463">
        <v>321</v>
      </c>
      <c r="H10" s="239">
        <v>0</v>
      </c>
      <c r="I10" s="239">
        <v>8</v>
      </c>
      <c r="J10" s="239">
        <v>0</v>
      </c>
      <c r="K10" s="104">
        <f>G10+H10+I10+J10</f>
        <v>329</v>
      </c>
      <c r="L10" s="205">
        <v>440</v>
      </c>
      <c r="M10" s="205">
        <v>0</v>
      </c>
      <c r="N10" s="205">
        <v>8</v>
      </c>
      <c r="O10" s="205">
        <v>0</v>
      </c>
      <c r="P10" s="255">
        <f t="shared" ref="P10:P96" si="33">L10+M10+N10+O10</f>
        <v>448</v>
      </c>
      <c r="Q10" s="205">
        <v>485</v>
      </c>
      <c r="R10" s="205">
        <v>0</v>
      </c>
      <c r="S10" s="205">
        <v>7</v>
      </c>
      <c r="T10" s="354">
        <v>0</v>
      </c>
      <c r="U10" s="255">
        <f t="shared" ref="U10:U96" si="34">Q10+R10+S10+T10</f>
        <v>492</v>
      </c>
      <c r="V10" s="205">
        <v>0</v>
      </c>
      <c r="W10" s="205">
        <v>5</v>
      </c>
      <c r="X10" s="205">
        <v>0</v>
      </c>
      <c r="Y10" s="354">
        <v>1092</v>
      </c>
      <c r="Z10" s="389">
        <f t="shared" ref="Z10:Z96" si="35">V10+W10+X10+Y10</f>
        <v>1097</v>
      </c>
      <c r="AA10" s="205">
        <v>0</v>
      </c>
      <c r="AB10" s="205">
        <v>12</v>
      </c>
      <c r="AC10" s="205">
        <v>0</v>
      </c>
      <c r="AD10" s="354">
        <v>749</v>
      </c>
      <c r="AE10" s="255">
        <f t="shared" si="10"/>
        <v>761</v>
      </c>
      <c r="AF10" s="205">
        <v>0</v>
      </c>
      <c r="AG10" s="205">
        <v>28</v>
      </c>
      <c r="AH10" s="205">
        <v>12</v>
      </c>
      <c r="AI10" s="205">
        <v>1077</v>
      </c>
      <c r="AJ10" s="255">
        <f t="shared" si="12"/>
        <v>1117</v>
      </c>
      <c r="AK10" s="205">
        <v>0</v>
      </c>
      <c r="AL10" s="205">
        <v>16</v>
      </c>
      <c r="AM10" s="205">
        <v>0</v>
      </c>
      <c r="AN10" s="205">
        <v>578</v>
      </c>
      <c r="AO10" s="255">
        <f t="shared" si="14"/>
        <v>594</v>
      </c>
      <c r="AP10" s="734">
        <v>0</v>
      </c>
      <c r="AQ10" s="734">
        <v>14</v>
      </c>
      <c r="AR10" s="734">
        <v>0</v>
      </c>
      <c r="AS10" s="734">
        <v>533</v>
      </c>
      <c r="AT10" s="255">
        <f t="shared" si="16"/>
        <v>547</v>
      </c>
      <c r="AU10" s="205">
        <v>0</v>
      </c>
      <c r="AV10" s="205">
        <v>22</v>
      </c>
      <c r="AW10" s="205">
        <v>0</v>
      </c>
      <c r="AX10" s="205">
        <v>454</v>
      </c>
      <c r="AY10" s="255">
        <f t="shared" si="18"/>
        <v>476</v>
      </c>
    </row>
    <row r="11" spans="1:51" s="27" customFormat="1" ht="16.5" customHeight="1" x14ac:dyDescent="0.35">
      <c r="A11" s="26"/>
      <c r="B11" s="841"/>
      <c r="C11" s="790"/>
      <c r="D11" s="798"/>
      <c r="E11" s="544" t="s">
        <v>203</v>
      </c>
      <c r="F11" s="439">
        <f t="shared" si="0"/>
        <v>1</v>
      </c>
      <c r="G11" s="463">
        <v>0</v>
      </c>
      <c r="H11" s="239">
        <v>0</v>
      </c>
      <c r="I11" s="239">
        <v>0</v>
      </c>
      <c r="J11" s="239">
        <v>0</v>
      </c>
      <c r="K11" s="104">
        <f t="shared" ref="K11:K97" si="36">G11+H11+I11+J11</f>
        <v>0</v>
      </c>
      <c r="L11" s="205">
        <v>0</v>
      </c>
      <c r="M11" s="205">
        <v>0</v>
      </c>
      <c r="N11" s="205">
        <v>0</v>
      </c>
      <c r="O11" s="205">
        <v>0</v>
      </c>
      <c r="P11" s="269">
        <f t="shared" si="33"/>
        <v>0</v>
      </c>
      <c r="Q11" s="205">
        <v>0</v>
      </c>
      <c r="R11" s="205">
        <v>0</v>
      </c>
      <c r="S11" s="205">
        <v>0</v>
      </c>
      <c r="T11" s="354">
        <v>0</v>
      </c>
      <c r="U11" s="269">
        <f t="shared" si="34"/>
        <v>0</v>
      </c>
      <c r="V11" s="205">
        <v>0</v>
      </c>
      <c r="W11" s="205">
        <v>0</v>
      </c>
      <c r="X11" s="205">
        <v>0</v>
      </c>
      <c r="Y11" s="354">
        <v>0</v>
      </c>
      <c r="Z11" s="269">
        <f t="shared" si="35"/>
        <v>0</v>
      </c>
      <c r="AA11" s="206">
        <v>0</v>
      </c>
      <c r="AB11" s="206">
        <v>0</v>
      </c>
      <c r="AC11" s="206">
        <v>0</v>
      </c>
      <c r="AD11" s="504">
        <v>1</v>
      </c>
      <c r="AE11" s="269">
        <f t="shared" si="10"/>
        <v>1</v>
      </c>
      <c r="AF11" s="206">
        <v>0</v>
      </c>
      <c r="AG11" s="206">
        <v>0</v>
      </c>
      <c r="AH11" s="206">
        <v>0</v>
      </c>
      <c r="AI11" s="206">
        <v>0</v>
      </c>
      <c r="AJ11" s="269">
        <f t="shared" si="12"/>
        <v>0</v>
      </c>
      <c r="AK11" s="206">
        <v>0</v>
      </c>
      <c r="AL11" s="206">
        <v>0</v>
      </c>
      <c r="AM11" s="206">
        <v>0</v>
      </c>
      <c r="AN11" s="206">
        <v>0</v>
      </c>
      <c r="AO11" s="255">
        <f t="shared" si="14"/>
        <v>0</v>
      </c>
      <c r="AP11" s="735">
        <v>0</v>
      </c>
      <c r="AQ11" s="735">
        <v>0</v>
      </c>
      <c r="AR11" s="735">
        <v>0</v>
      </c>
      <c r="AS11" s="735">
        <v>0</v>
      </c>
      <c r="AT11" s="255">
        <f t="shared" si="16"/>
        <v>0</v>
      </c>
      <c r="AU11" s="206">
        <v>0</v>
      </c>
      <c r="AV11" s="206">
        <v>0</v>
      </c>
      <c r="AW11" s="206">
        <v>0</v>
      </c>
      <c r="AX11" s="206">
        <v>0</v>
      </c>
      <c r="AY11" s="255">
        <f t="shared" si="18"/>
        <v>0</v>
      </c>
    </row>
    <row r="12" spans="1:51" s="27" customFormat="1" ht="16.5" customHeight="1" thickBot="1" x14ac:dyDescent="0.4">
      <c r="A12" s="26"/>
      <c r="B12" s="841"/>
      <c r="C12" s="790"/>
      <c r="D12" s="798"/>
      <c r="E12" s="544" t="s">
        <v>112</v>
      </c>
      <c r="F12" s="439">
        <f t="shared" ref="F12:F75" si="37">K12+P12+U12+Z12+AE12+AJ12+AO12+AT12+AY12</f>
        <v>5314</v>
      </c>
      <c r="G12" s="464">
        <v>383</v>
      </c>
      <c r="H12" s="240">
        <v>0</v>
      </c>
      <c r="I12" s="240">
        <v>3</v>
      </c>
      <c r="J12" s="240">
        <v>1</v>
      </c>
      <c r="K12" s="104">
        <f t="shared" si="36"/>
        <v>387</v>
      </c>
      <c r="L12" s="207">
        <v>401</v>
      </c>
      <c r="M12" s="207">
        <v>0</v>
      </c>
      <c r="N12" s="207">
        <v>19</v>
      </c>
      <c r="O12" s="207">
        <v>0</v>
      </c>
      <c r="P12" s="269">
        <f t="shared" si="33"/>
        <v>420</v>
      </c>
      <c r="Q12" s="207">
        <v>498</v>
      </c>
      <c r="R12" s="207">
        <v>0</v>
      </c>
      <c r="S12" s="207">
        <v>6</v>
      </c>
      <c r="T12" s="355">
        <v>0</v>
      </c>
      <c r="U12" s="269">
        <f t="shared" si="34"/>
        <v>504</v>
      </c>
      <c r="V12" s="207">
        <v>0</v>
      </c>
      <c r="W12" s="207">
        <v>8</v>
      </c>
      <c r="X12" s="207">
        <v>0</v>
      </c>
      <c r="Y12" s="355">
        <v>432</v>
      </c>
      <c r="Z12" s="269">
        <f t="shared" si="35"/>
        <v>440</v>
      </c>
      <c r="AA12" s="206">
        <v>0</v>
      </c>
      <c r="AB12" s="206">
        <v>4</v>
      </c>
      <c r="AC12" s="206">
        <v>0</v>
      </c>
      <c r="AD12" s="504">
        <v>1096</v>
      </c>
      <c r="AE12" s="269">
        <f t="shared" si="10"/>
        <v>1100</v>
      </c>
      <c r="AF12" s="206">
        <v>0</v>
      </c>
      <c r="AG12" s="206">
        <v>14</v>
      </c>
      <c r="AH12" s="206">
        <v>0</v>
      </c>
      <c r="AI12" s="206">
        <v>685</v>
      </c>
      <c r="AJ12" s="269">
        <f t="shared" si="12"/>
        <v>699</v>
      </c>
      <c r="AK12" s="206">
        <v>0</v>
      </c>
      <c r="AL12" s="206">
        <v>25</v>
      </c>
      <c r="AM12" s="206">
        <v>0</v>
      </c>
      <c r="AN12" s="206">
        <v>407</v>
      </c>
      <c r="AO12" s="255">
        <f t="shared" si="14"/>
        <v>432</v>
      </c>
      <c r="AP12" s="735">
        <v>0</v>
      </c>
      <c r="AQ12" s="735">
        <v>5</v>
      </c>
      <c r="AR12" s="735">
        <v>0</v>
      </c>
      <c r="AS12" s="735">
        <v>717</v>
      </c>
      <c r="AT12" s="255">
        <f t="shared" si="16"/>
        <v>722</v>
      </c>
      <c r="AU12" s="206">
        <v>0</v>
      </c>
      <c r="AV12" s="206">
        <v>19</v>
      </c>
      <c r="AW12" s="206">
        <v>0</v>
      </c>
      <c r="AX12" s="206">
        <v>591</v>
      </c>
      <c r="AY12" s="255">
        <f t="shared" si="18"/>
        <v>610</v>
      </c>
    </row>
    <row r="13" spans="1:51" s="27" customFormat="1" ht="25.5" customHeight="1" thickBot="1" x14ac:dyDescent="0.4">
      <c r="A13" s="26"/>
      <c r="B13" s="461"/>
      <c r="C13" s="790"/>
      <c r="D13" s="800"/>
      <c r="E13" s="545" t="s">
        <v>764</v>
      </c>
      <c r="F13" s="439">
        <f t="shared" si="37"/>
        <v>0</v>
      </c>
      <c r="G13" s="465"/>
      <c r="H13" s="435"/>
      <c r="I13" s="435"/>
      <c r="J13" s="435"/>
      <c r="K13" s="104"/>
      <c r="L13" s="259"/>
      <c r="M13" s="259"/>
      <c r="N13" s="259"/>
      <c r="O13" s="259"/>
      <c r="P13" s="269"/>
      <c r="Q13" s="259"/>
      <c r="R13" s="259"/>
      <c r="S13" s="259"/>
      <c r="T13" s="362"/>
      <c r="U13" s="269"/>
      <c r="V13" s="259"/>
      <c r="W13" s="259"/>
      <c r="X13" s="259"/>
      <c r="Y13" s="362"/>
      <c r="Z13" s="269"/>
      <c r="AA13" s="207">
        <v>0</v>
      </c>
      <c r="AB13" s="207">
        <v>0</v>
      </c>
      <c r="AC13" s="207">
        <v>0</v>
      </c>
      <c r="AD13" s="355">
        <v>0</v>
      </c>
      <c r="AE13" s="269">
        <f t="shared" si="10"/>
        <v>0</v>
      </c>
      <c r="AF13" s="207">
        <v>0</v>
      </c>
      <c r="AG13" s="207">
        <v>0</v>
      </c>
      <c r="AH13" s="207">
        <v>0</v>
      </c>
      <c r="AI13" s="207">
        <v>0</v>
      </c>
      <c r="AJ13" s="269">
        <f t="shared" si="12"/>
        <v>0</v>
      </c>
      <c r="AK13" s="207">
        <v>0</v>
      </c>
      <c r="AL13" s="207">
        <v>0</v>
      </c>
      <c r="AM13" s="207">
        <v>0</v>
      </c>
      <c r="AN13" s="207">
        <v>0</v>
      </c>
      <c r="AO13" s="255">
        <f t="shared" si="14"/>
        <v>0</v>
      </c>
      <c r="AP13" s="736">
        <v>0</v>
      </c>
      <c r="AQ13" s="736">
        <v>0</v>
      </c>
      <c r="AR13" s="736">
        <v>0</v>
      </c>
      <c r="AS13" s="736">
        <v>0</v>
      </c>
      <c r="AT13" s="255">
        <f t="shared" si="16"/>
        <v>0</v>
      </c>
      <c r="AU13" s="207">
        <v>0</v>
      </c>
      <c r="AV13" s="207">
        <v>0</v>
      </c>
      <c r="AW13" s="207">
        <v>0</v>
      </c>
      <c r="AX13" s="207">
        <v>0</v>
      </c>
      <c r="AY13" s="255">
        <f t="shared" si="18"/>
        <v>0</v>
      </c>
    </row>
    <row r="14" spans="1:51" s="27" customFormat="1" ht="16.5" customHeight="1" x14ac:dyDescent="0.35">
      <c r="A14" s="26"/>
      <c r="B14" s="856">
        <v>2</v>
      </c>
      <c r="C14" s="790"/>
      <c r="D14" s="879" t="s">
        <v>273</v>
      </c>
      <c r="E14" s="546" t="s">
        <v>116</v>
      </c>
      <c r="F14" s="439">
        <f t="shared" si="37"/>
        <v>4736</v>
      </c>
      <c r="G14" s="463">
        <v>125</v>
      </c>
      <c r="H14" s="239">
        <v>0</v>
      </c>
      <c r="I14" s="239">
        <v>0</v>
      </c>
      <c r="J14" s="239">
        <v>0</v>
      </c>
      <c r="K14" s="104">
        <f t="shared" si="36"/>
        <v>125</v>
      </c>
      <c r="L14" s="205">
        <v>230</v>
      </c>
      <c r="M14" s="205">
        <v>0</v>
      </c>
      <c r="N14" s="205">
        <v>1</v>
      </c>
      <c r="O14" s="205">
        <v>0</v>
      </c>
      <c r="P14" s="269">
        <f t="shared" si="33"/>
        <v>231</v>
      </c>
      <c r="Q14" s="205">
        <v>262</v>
      </c>
      <c r="R14" s="205">
        <v>0</v>
      </c>
      <c r="S14" s="205">
        <v>3</v>
      </c>
      <c r="T14" s="354">
        <v>0</v>
      </c>
      <c r="U14" s="269">
        <f t="shared" si="34"/>
        <v>265</v>
      </c>
      <c r="V14" s="205">
        <v>0</v>
      </c>
      <c r="W14" s="205">
        <v>0</v>
      </c>
      <c r="X14" s="205">
        <v>0</v>
      </c>
      <c r="Y14" s="354">
        <v>377</v>
      </c>
      <c r="Z14" s="269">
        <f t="shared" si="35"/>
        <v>377</v>
      </c>
      <c r="AA14" s="222">
        <v>0</v>
      </c>
      <c r="AB14" s="222">
        <v>4</v>
      </c>
      <c r="AC14" s="222">
        <v>0</v>
      </c>
      <c r="AD14" s="357">
        <v>713</v>
      </c>
      <c r="AE14" s="269">
        <f t="shared" si="10"/>
        <v>717</v>
      </c>
      <c r="AF14" s="222">
        <v>0</v>
      </c>
      <c r="AG14" s="222">
        <v>0</v>
      </c>
      <c r="AH14" s="222">
        <v>0</v>
      </c>
      <c r="AI14" s="222">
        <v>1173</v>
      </c>
      <c r="AJ14" s="269">
        <f t="shared" si="12"/>
        <v>1173</v>
      </c>
      <c r="AK14" s="222">
        <v>0</v>
      </c>
      <c r="AL14" s="222">
        <v>3</v>
      </c>
      <c r="AM14" s="222">
        <v>0</v>
      </c>
      <c r="AN14" s="222">
        <v>568</v>
      </c>
      <c r="AO14" s="255">
        <f t="shared" si="14"/>
        <v>571</v>
      </c>
      <c r="AP14" s="737">
        <v>0</v>
      </c>
      <c r="AQ14" s="737">
        <v>0</v>
      </c>
      <c r="AR14" s="737">
        <v>0</v>
      </c>
      <c r="AS14" s="737">
        <v>235</v>
      </c>
      <c r="AT14" s="255">
        <f t="shared" si="16"/>
        <v>235</v>
      </c>
      <c r="AU14" s="222">
        <v>0</v>
      </c>
      <c r="AV14" s="222">
        <v>0</v>
      </c>
      <c r="AW14" s="222">
        <v>0</v>
      </c>
      <c r="AX14" s="222">
        <v>1042</v>
      </c>
      <c r="AY14" s="255">
        <f t="shared" si="18"/>
        <v>1042</v>
      </c>
    </row>
    <row r="15" spans="1:51" s="27" customFormat="1" ht="16.5" customHeight="1" x14ac:dyDescent="0.35">
      <c r="A15" s="26"/>
      <c r="B15" s="841"/>
      <c r="C15" s="790"/>
      <c r="D15" s="879"/>
      <c r="E15" s="544" t="s">
        <v>203</v>
      </c>
      <c r="F15" s="439">
        <f t="shared" si="37"/>
        <v>0</v>
      </c>
      <c r="G15" s="463">
        <v>0</v>
      </c>
      <c r="H15" s="239">
        <v>0</v>
      </c>
      <c r="I15" s="239">
        <v>0</v>
      </c>
      <c r="J15" s="239">
        <v>0</v>
      </c>
      <c r="K15" s="104">
        <f t="shared" si="36"/>
        <v>0</v>
      </c>
      <c r="L15" s="205">
        <v>0</v>
      </c>
      <c r="M15" s="205">
        <v>0</v>
      </c>
      <c r="N15" s="205">
        <v>0</v>
      </c>
      <c r="O15" s="205">
        <v>0</v>
      </c>
      <c r="P15" s="269">
        <f t="shared" si="33"/>
        <v>0</v>
      </c>
      <c r="Q15" s="205">
        <v>0</v>
      </c>
      <c r="R15" s="205">
        <v>0</v>
      </c>
      <c r="S15" s="205">
        <v>0</v>
      </c>
      <c r="T15" s="354">
        <v>0</v>
      </c>
      <c r="U15" s="269">
        <f t="shared" si="34"/>
        <v>0</v>
      </c>
      <c r="V15" s="205">
        <v>0</v>
      </c>
      <c r="W15" s="205">
        <v>0</v>
      </c>
      <c r="X15" s="205">
        <v>0</v>
      </c>
      <c r="Y15" s="354">
        <v>0</v>
      </c>
      <c r="Z15" s="269">
        <f t="shared" si="35"/>
        <v>0</v>
      </c>
      <c r="AA15" s="206">
        <v>0</v>
      </c>
      <c r="AB15" s="206">
        <v>0</v>
      </c>
      <c r="AC15" s="206">
        <v>0</v>
      </c>
      <c r="AD15" s="504">
        <v>0</v>
      </c>
      <c r="AE15" s="269">
        <f t="shared" si="10"/>
        <v>0</v>
      </c>
      <c r="AF15" s="206">
        <v>0</v>
      </c>
      <c r="AG15" s="206">
        <v>0</v>
      </c>
      <c r="AH15" s="206">
        <v>0</v>
      </c>
      <c r="AI15" s="206">
        <v>0</v>
      </c>
      <c r="AJ15" s="269">
        <f t="shared" si="12"/>
        <v>0</v>
      </c>
      <c r="AK15" s="206">
        <v>0</v>
      </c>
      <c r="AL15" s="206">
        <v>0</v>
      </c>
      <c r="AM15" s="206">
        <v>0</v>
      </c>
      <c r="AN15" s="206">
        <v>0</v>
      </c>
      <c r="AO15" s="255">
        <f t="shared" si="14"/>
        <v>0</v>
      </c>
      <c r="AP15" s="735">
        <v>0</v>
      </c>
      <c r="AQ15" s="735">
        <v>0</v>
      </c>
      <c r="AR15" s="735">
        <v>0</v>
      </c>
      <c r="AS15" s="735">
        <v>0</v>
      </c>
      <c r="AT15" s="255">
        <f t="shared" si="16"/>
        <v>0</v>
      </c>
      <c r="AU15" s="206">
        <v>0</v>
      </c>
      <c r="AV15" s="206">
        <v>0</v>
      </c>
      <c r="AW15" s="206">
        <v>0</v>
      </c>
      <c r="AX15" s="206">
        <v>0</v>
      </c>
      <c r="AY15" s="255">
        <f t="shared" si="18"/>
        <v>0</v>
      </c>
    </row>
    <row r="16" spans="1:51" s="27" customFormat="1" ht="16.5" customHeight="1" thickBot="1" x14ac:dyDescent="0.4">
      <c r="A16" s="26"/>
      <c r="B16" s="841"/>
      <c r="C16" s="790"/>
      <c r="D16" s="879"/>
      <c r="E16" s="544" t="s">
        <v>112</v>
      </c>
      <c r="F16" s="439">
        <f t="shared" si="37"/>
        <v>4291</v>
      </c>
      <c r="G16" s="464">
        <v>118</v>
      </c>
      <c r="H16" s="240">
        <v>0</v>
      </c>
      <c r="I16" s="240">
        <v>2</v>
      </c>
      <c r="J16" s="240">
        <v>0</v>
      </c>
      <c r="K16" s="104">
        <f t="shared" si="36"/>
        <v>120</v>
      </c>
      <c r="L16" s="207">
        <v>207</v>
      </c>
      <c r="M16" s="207">
        <v>0</v>
      </c>
      <c r="N16" s="207">
        <v>1</v>
      </c>
      <c r="O16" s="207">
        <v>0</v>
      </c>
      <c r="P16" s="269">
        <f t="shared" si="33"/>
        <v>208</v>
      </c>
      <c r="Q16" s="207">
        <v>236</v>
      </c>
      <c r="R16" s="207">
        <v>0</v>
      </c>
      <c r="S16" s="207">
        <v>1</v>
      </c>
      <c r="T16" s="355">
        <v>0</v>
      </c>
      <c r="U16" s="269">
        <f t="shared" si="34"/>
        <v>237</v>
      </c>
      <c r="V16" s="207">
        <v>0</v>
      </c>
      <c r="W16" s="207">
        <v>2</v>
      </c>
      <c r="X16" s="207">
        <v>0</v>
      </c>
      <c r="Y16" s="355">
        <v>295</v>
      </c>
      <c r="Z16" s="269">
        <f t="shared" si="35"/>
        <v>297</v>
      </c>
      <c r="AA16" s="206">
        <v>0</v>
      </c>
      <c r="AB16" s="206">
        <v>4</v>
      </c>
      <c r="AC16" s="206">
        <v>0</v>
      </c>
      <c r="AD16" s="504">
        <v>632</v>
      </c>
      <c r="AE16" s="269">
        <f t="shared" si="10"/>
        <v>636</v>
      </c>
      <c r="AF16" s="206">
        <v>0</v>
      </c>
      <c r="AG16" s="206">
        <v>3</v>
      </c>
      <c r="AH16" s="206">
        <v>0</v>
      </c>
      <c r="AI16" s="206">
        <v>1095</v>
      </c>
      <c r="AJ16" s="269">
        <f t="shared" si="12"/>
        <v>1098</v>
      </c>
      <c r="AK16" s="206">
        <v>0</v>
      </c>
      <c r="AL16" s="206">
        <v>5</v>
      </c>
      <c r="AM16" s="206">
        <v>0</v>
      </c>
      <c r="AN16" s="206">
        <v>727</v>
      </c>
      <c r="AO16" s="255">
        <f t="shared" si="14"/>
        <v>732</v>
      </c>
      <c r="AP16" s="735">
        <v>0</v>
      </c>
      <c r="AQ16" s="735">
        <v>2</v>
      </c>
      <c r="AR16" s="735">
        <v>0</v>
      </c>
      <c r="AS16" s="735">
        <v>207</v>
      </c>
      <c r="AT16" s="255">
        <f t="shared" si="16"/>
        <v>209</v>
      </c>
      <c r="AU16" s="206">
        <v>0</v>
      </c>
      <c r="AV16" s="206">
        <v>2</v>
      </c>
      <c r="AW16" s="206">
        <v>0</v>
      </c>
      <c r="AX16" s="206">
        <v>752</v>
      </c>
      <c r="AY16" s="255">
        <f t="shared" si="18"/>
        <v>754</v>
      </c>
    </row>
    <row r="17" spans="1:51" s="27" customFormat="1" ht="16.5" customHeight="1" x14ac:dyDescent="0.35">
      <c r="A17" s="26"/>
      <c r="B17" s="454"/>
      <c r="C17" s="790"/>
      <c r="D17" s="870"/>
      <c r="E17" s="547" t="s">
        <v>763</v>
      </c>
      <c r="F17" s="439">
        <f t="shared" si="37"/>
        <v>0</v>
      </c>
      <c r="G17" s="465"/>
      <c r="H17" s="435"/>
      <c r="I17" s="435"/>
      <c r="J17" s="435"/>
      <c r="K17" s="104"/>
      <c r="L17" s="259"/>
      <c r="M17" s="259"/>
      <c r="N17" s="259"/>
      <c r="O17" s="259"/>
      <c r="P17" s="269"/>
      <c r="Q17" s="259"/>
      <c r="R17" s="259"/>
      <c r="S17" s="259"/>
      <c r="T17" s="362"/>
      <c r="U17" s="269"/>
      <c r="V17" s="259"/>
      <c r="W17" s="259"/>
      <c r="X17" s="259"/>
      <c r="Y17" s="362"/>
      <c r="Z17" s="269"/>
      <c r="AA17" s="206">
        <v>0</v>
      </c>
      <c r="AB17" s="206">
        <v>0</v>
      </c>
      <c r="AC17" s="206">
        <v>0</v>
      </c>
      <c r="AD17" s="504">
        <v>0</v>
      </c>
      <c r="AE17" s="269">
        <f t="shared" si="10"/>
        <v>0</v>
      </c>
      <c r="AF17" s="206">
        <v>0</v>
      </c>
      <c r="AG17" s="206">
        <v>0</v>
      </c>
      <c r="AH17" s="206">
        <v>0</v>
      </c>
      <c r="AI17" s="206">
        <v>0</v>
      </c>
      <c r="AJ17" s="269">
        <f t="shared" si="12"/>
        <v>0</v>
      </c>
      <c r="AK17" s="206">
        <v>0</v>
      </c>
      <c r="AL17" s="206">
        <v>0</v>
      </c>
      <c r="AM17" s="206">
        <v>0</v>
      </c>
      <c r="AN17" s="206">
        <v>0</v>
      </c>
      <c r="AO17" s="255">
        <f t="shared" si="14"/>
        <v>0</v>
      </c>
      <c r="AP17" s="735">
        <v>0</v>
      </c>
      <c r="AQ17" s="735">
        <v>0</v>
      </c>
      <c r="AR17" s="735">
        <v>0</v>
      </c>
      <c r="AS17" s="735">
        <v>0</v>
      </c>
      <c r="AT17" s="255">
        <f t="shared" si="16"/>
        <v>0</v>
      </c>
      <c r="AU17" s="206">
        <v>0</v>
      </c>
      <c r="AV17" s="206">
        <v>0</v>
      </c>
      <c r="AW17" s="206">
        <v>0</v>
      </c>
      <c r="AX17" s="206">
        <v>0</v>
      </c>
      <c r="AY17" s="255">
        <f t="shared" si="18"/>
        <v>0</v>
      </c>
    </row>
    <row r="18" spans="1:51" s="27" customFormat="1" ht="25.5" customHeight="1" thickBot="1" x14ac:dyDescent="0.4">
      <c r="A18" s="26"/>
      <c r="B18" s="454"/>
      <c r="C18" s="790"/>
      <c r="D18" s="880"/>
      <c r="E18" s="548" t="s">
        <v>764</v>
      </c>
      <c r="F18" s="439">
        <f t="shared" si="37"/>
        <v>0</v>
      </c>
      <c r="G18" s="465"/>
      <c r="H18" s="435"/>
      <c r="I18" s="435"/>
      <c r="J18" s="435"/>
      <c r="K18" s="104"/>
      <c r="L18" s="259"/>
      <c r="M18" s="259"/>
      <c r="N18" s="259"/>
      <c r="O18" s="259"/>
      <c r="P18" s="269"/>
      <c r="Q18" s="259"/>
      <c r="R18" s="259"/>
      <c r="S18" s="259"/>
      <c r="T18" s="362"/>
      <c r="U18" s="269"/>
      <c r="V18" s="259"/>
      <c r="W18" s="259"/>
      <c r="X18" s="259"/>
      <c r="Y18" s="362"/>
      <c r="Z18" s="269"/>
      <c r="AA18" s="207">
        <v>0</v>
      </c>
      <c r="AB18" s="207">
        <v>0</v>
      </c>
      <c r="AC18" s="207">
        <v>0</v>
      </c>
      <c r="AD18" s="355">
        <v>0</v>
      </c>
      <c r="AE18" s="269">
        <f t="shared" si="10"/>
        <v>0</v>
      </c>
      <c r="AF18" s="207">
        <v>0</v>
      </c>
      <c r="AG18" s="207">
        <v>0</v>
      </c>
      <c r="AH18" s="207">
        <v>0</v>
      </c>
      <c r="AI18" s="207">
        <v>0</v>
      </c>
      <c r="AJ18" s="269">
        <f t="shared" si="12"/>
        <v>0</v>
      </c>
      <c r="AK18" s="207">
        <v>0</v>
      </c>
      <c r="AL18" s="207">
        <v>0</v>
      </c>
      <c r="AM18" s="207">
        <v>0</v>
      </c>
      <c r="AN18" s="207">
        <v>0</v>
      </c>
      <c r="AO18" s="255">
        <f t="shared" si="14"/>
        <v>0</v>
      </c>
      <c r="AP18" s="736">
        <v>0</v>
      </c>
      <c r="AQ18" s="736">
        <v>0</v>
      </c>
      <c r="AR18" s="736">
        <v>0</v>
      </c>
      <c r="AS18" s="736">
        <v>0</v>
      </c>
      <c r="AT18" s="255">
        <f t="shared" si="16"/>
        <v>0</v>
      </c>
      <c r="AU18" s="207">
        <v>0</v>
      </c>
      <c r="AV18" s="207">
        <v>0</v>
      </c>
      <c r="AW18" s="207">
        <v>0</v>
      </c>
      <c r="AX18" s="207">
        <v>0</v>
      </c>
      <c r="AY18" s="255">
        <f t="shared" si="18"/>
        <v>0</v>
      </c>
    </row>
    <row r="19" spans="1:51" s="27" customFormat="1" ht="16.5" customHeight="1" x14ac:dyDescent="0.35">
      <c r="A19" s="26"/>
      <c r="B19" s="455"/>
      <c r="C19" s="790"/>
      <c r="D19" s="864" t="s">
        <v>274</v>
      </c>
      <c r="E19" s="865"/>
      <c r="F19" s="439">
        <f t="shared" si="37"/>
        <v>10597</v>
      </c>
      <c r="G19" s="466">
        <f t="shared" ref="G19:J21" si="38">G10+G14</f>
        <v>446</v>
      </c>
      <c r="H19" s="104">
        <f t="shared" si="38"/>
        <v>0</v>
      </c>
      <c r="I19" s="104">
        <f t="shared" si="38"/>
        <v>8</v>
      </c>
      <c r="J19" s="104">
        <f t="shared" si="38"/>
        <v>0</v>
      </c>
      <c r="K19" s="104">
        <f t="shared" si="36"/>
        <v>454</v>
      </c>
      <c r="L19" s="104">
        <f t="shared" ref="L19:O21" si="39">L10+L14</f>
        <v>670</v>
      </c>
      <c r="M19" s="104">
        <f t="shared" si="39"/>
        <v>0</v>
      </c>
      <c r="N19" s="104">
        <f t="shared" si="39"/>
        <v>9</v>
      </c>
      <c r="O19" s="104">
        <f t="shared" si="39"/>
        <v>0</v>
      </c>
      <c r="P19" s="269">
        <f t="shared" si="33"/>
        <v>679</v>
      </c>
      <c r="Q19" s="104">
        <f t="shared" ref="Q19:T21" si="40">Q10+Q14</f>
        <v>747</v>
      </c>
      <c r="R19" s="104">
        <f t="shared" si="40"/>
        <v>0</v>
      </c>
      <c r="S19" s="104">
        <f t="shared" si="40"/>
        <v>10</v>
      </c>
      <c r="T19" s="356">
        <f t="shared" si="40"/>
        <v>0</v>
      </c>
      <c r="U19" s="269">
        <f t="shared" si="34"/>
        <v>757</v>
      </c>
      <c r="V19" s="104">
        <f t="shared" ref="V19:Y21" si="41">V10+V14</f>
        <v>0</v>
      </c>
      <c r="W19" s="104">
        <f t="shared" si="41"/>
        <v>5</v>
      </c>
      <c r="X19" s="104">
        <f t="shared" si="41"/>
        <v>0</v>
      </c>
      <c r="Y19" s="356">
        <f t="shared" si="41"/>
        <v>1469</v>
      </c>
      <c r="Z19" s="269">
        <f t="shared" si="35"/>
        <v>1474</v>
      </c>
      <c r="AA19" s="104">
        <f t="shared" ref="AA19:AD21" si="42">AA10+AA14</f>
        <v>0</v>
      </c>
      <c r="AB19" s="104">
        <f t="shared" si="42"/>
        <v>16</v>
      </c>
      <c r="AC19" s="104">
        <f t="shared" si="42"/>
        <v>0</v>
      </c>
      <c r="AD19" s="356">
        <f t="shared" si="42"/>
        <v>1462</v>
      </c>
      <c r="AE19" s="269">
        <f t="shared" si="10"/>
        <v>1478</v>
      </c>
      <c r="AF19" s="104">
        <f t="shared" ref="AF19:AH21" si="43">AF10+AF14</f>
        <v>0</v>
      </c>
      <c r="AG19" s="104">
        <f t="shared" si="43"/>
        <v>28</v>
      </c>
      <c r="AH19" s="104">
        <f t="shared" si="43"/>
        <v>12</v>
      </c>
      <c r="AI19" s="104">
        <f>AI10+AI14</f>
        <v>2250</v>
      </c>
      <c r="AJ19" s="269">
        <f t="shared" si="12"/>
        <v>2290</v>
      </c>
      <c r="AK19" s="104">
        <f t="shared" ref="AK19:AN21" si="44">AK10+AK14</f>
        <v>0</v>
      </c>
      <c r="AL19" s="104">
        <f t="shared" si="44"/>
        <v>19</v>
      </c>
      <c r="AM19" s="104">
        <f t="shared" si="44"/>
        <v>0</v>
      </c>
      <c r="AN19" s="104">
        <f t="shared" si="44"/>
        <v>1146</v>
      </c>
      <c r="AO19" s="255">
        <f t="shared" si="14"/>
        <v>1165</v>
      </c>
      <c r="AP19" s="738">
        <f t="shared" ref="AP19:AS21" si="45">AP10+AP14</f>
        <v>0</v>
      </c>
      <c r="AQ19" s="738">
        <f t="shared" si="45"/>
        <v>14</v>
      </c>
      <c r="AR19" s="738">
        <f t="shared" si="45"/>
        <v>0</v>
      </c>
      <c r="AS19" s="738">
        <f t="shared" si="45"/>
        <v>768</v>
      </c>
      <c r="AT19" s="255">
        <f t="shared" si="16"/>
        <v>782</v>
      </c>
      <c r="AU19" s="104">
        <f t="shared" ref="AU19:AX21" si="46">AU10+AU14</f>
        <v>0</v>
      </c>
      <c r="AV19" s="104">
        <f t="shared" si="46"/>
        <v>22</v>
      </c>
      <c r="AW19" s="104">
        <f t="shared" si="46"/>
        <v>0</v>
      </c>
      <c r="AX19" s="104">
        <f t="shared" si="46"/>
        <v>1496</v>
      </c>
      <c r="AY19" s="255">
        <f t="shared" si="18"/>
        <v>1518</v>
      </c>
    </row>
    <row r="20" spans="1:51" s="27" customFormat="1" ht="16.5" customHeight="1" x14ac:dyDescent="0.35">
      <c r="A20" s="26"/>
      <c r="B20" s="455"/>
      <c r="C20" s="790"/>
      <c r="D20" s="802" t="s">
        <v>275</v>
      </c>
      <c r="E20" s="803"/>
      <c r="F20" s="439">
        <f t="shared" si="37"/>
        <v>1</v>
      </c>
      <c r="G20" s="466">
        <f t="shared" si="38"/>
        <v>0</v>
      </c>
      <c r="H20" s="104">
        <f t="shared" si="38"/>
        <v>0</v>
      </c>
      <c r="I20" s="104">
        <f t="shared" si="38"/>
        <v>0</v>
      </c>
      <c r="J20" s="104">
        <f t="shared" si="38"/>
        <v>0</v>
      </c>
      <c r="K20" s="104">
        <f t="shared" si="36"/>
        <v>0</v>
      </c>
      <c r="L20" s="104">
        <f t="shared" si="39"/>
        <v>0</v>
      </c>
      <c r="M20" s="104">
        <f t="shared" si="39"/>
        <v>0</v>
      </c>
      <c r="N20" s="104">
        <f t="shared" si="39"/>
        <v>0</v>
      </c>
      <c r="O20" s="104">
        <f t="shared" si="39"/>
        <v>0</v>
      </c>
      <c r="P20" s="269">
        <f t="shared" si="33"/>
        <v>0</v>
      </c>
      <c r="Q20" s="104">
        <f t="shared" si="40"/>
        <v>0</v>
      </c>
      <c r="R20" s="104">
        <f t="shared" si="40"/>
        <v>0</v>
      </c>
      <c r="S20" s="104">
        <f t="shared" si="40"/>
        <v>0</v>
      </c>
      <c r="T20" s="356">
        <f t="shared" si="40"/>
        <v>0</v>
      </c>
      <c r="U20" s="269">
        <f t="shared" si="34"/>
        <v>0</v>
      </c>
      <c r="V20" s="104">
        <f t="shared" si="41"/>
        <v>0</v>
      </c>
      <c r="W20" s="104">
        <f t="shared" si="41"/>
        <v>0</v>
      </c>
      <c r="X20" s="104">
        <f t="shared" si="41"/>
        <v>0</v>
      </c>
      <c r="Y20" s="356">
        <f t="shared" si="41"/>
        <v>0</v>
      </c>
      <c r="Z20" s="269">
        <f t="shared" si="35"/>
        <v>0</v>
      </c>
      <c r="AA20" s="492">
        <f t="shared" si="42"/>
        <v>0</v>
      </c>
      <c r="AB20" s="492">
        <f t="shared" si="42"/>
        <v>0</v>
      </c>
      <c r="AC20" s="492">
        <f t="shared" si="42"/>
        <v>0</v>
      </c>
      <c r="AD20" s="505">
        <f t="shared" si="42"/>
        <v>1</v>
      </c>
      <c r="AE20" s="269">
        <f t="shared" si="10"/>
        <v>1</v>
      </c>
      <c r="AF20" s="492">
        <f t="shared" si="43"/>
        <v>0</v>
      </c>
      <c r="AG20" s="492">
        <f t="shared" si="43"/>
        <v>0</v>
      </c>
      <c r="AH20" s="492">
        <f t="shared" si="43"/>
        <v>0</v>
      </c>
      <c r="AI20" s="492">
        <f>AI11+AI15</f>
        <v>0</v>
      </c>
      <c r="AJ20" s="269">
        <f t="shared" si="12"/>
        <v>0</v>
      </c>
      <c r="AK20" s="492">
        <f t="shared" si="44"/>
        <v>0</v>
      </c>
      <c r="AL20" s="492">
        <f t="shared" si="44"/>
        <v>0</v>
      </c>
      <c r="AM20" s="492">
        <f t="shared" si="44"/>
        <v>0</v>
      </c>
      <c r="AN20" s="492">
        <f t="shared" si="44"/>
        <v>0</v>
      </c>
      <c r="AO20" s="255">
        <f t="shared" si="14"/>
        <v>0</v>
      </c>
      <c r="AP20" s="739">
        <f t="shared" si="45"/>
        <v>0</v>
      </c>
      <c r="AQ20" s="739">
        <f t="shared" si="45"/>
        <v>0</v>
      </c>
      <c r="AR20" s="739">
        <f t="shared" si="45"/>
        <v>0</v>
      </c>
      <c r="AS20" s="739">
        <f t="shared" si="45"/>
        <v>0</v>
      </c>
      <c r="AT20" s="255">
        <f t="shared" si="16"/>
        <v>0</v>
      </c>
      <c r="AU20" s="492">
        <f t="shared" si="46"/>
        <v>0</v>
      </c>
      <c r="AV20" s="492">
        <f t="shared" si="46"/>
        <v>0</v>
      </c>
      <c r="AW20" s="492">
        <f t="shared" si="46"/>
        <v>0</v>
      </c>
      <c r="AX20" s="492">
        <f t="shared" si="46"/>
        <v>0</v>
      </c>
      <c r="AY20" s="255">
        <f t="shared" si="18"/>
        <v>0</v>
      </c>
    </row>
    <row r="21" spans="1:51" s="27" customFormat="1" ht="16.5" customHeight="1" thickBot="1" x14ac:dyDescent="0.4">
      <c r="A21" s="26"/>
      <c r="B21" s="456"/>
      <c r="C21" s="790"/>
      <c r="D21" s="802" t="s">
        <v>276</v>
      </c>
      <c r="E21" s="803"/>
      <c r="F21" s="439">
        <f t="shared" si="37"/>
        <v>9605</v>
      </c>
      <c r="G21" s="466">
        <f t="shared" si="38"/>
        <v>501</v>
      </c>
      <c r="H21" s="104">
        <f t="shared" si="38"/>
        <v>0</v>
      </c>
      <c r="I21" s="104">
        <f t="shared" si="38"/>
        <v>5</v>
      </c>
      <c r="J21" s="104">
        <f t="shared" si="38"/>
        <v>1</v>
      </c>
      <c r="K21" s="104">
        <f t="shared" si="36"/>
        <v>507</v>
      </c>
      <c r="L21" s="104">
        <f t="shared" si="39"/>
        <v>608</v>
      </c>
      <c r="M21" s="104">
        <f t="shared" si="39"/>
        <v>0</v>
      </c>
      <c r="N21" s="104">
        <f t="shared" si="39"/>
        <v>20</v>
      </c>
      <c r="O21" s="104">
        <f t="shared" si="39"/>
        <v>0</v>
      </c>
      <c r="P21" s="269">
        <f t="shared" si="33"/>
        <v>628</v>
      </c>
      <c r="Q21" s="104">
        <f t="shared" si="40"/>
        <v>734</v>
      </c>
      <c r="R21" s="104">
        <f t="shared" si="40"/>
        <v>0</v>
      </c>
      <c r="S21" s="104">
        <f t="shared" si="40"/>
        <v>7</v>
      </c>
      <c r="T21" s="356">
        <f t="shared" si="40"/>
        <v>0</v>
      </c>
      <c r="U21" s="269">
        <f t="shared" si="34"/>
        <v>741</v>
      </c>
      <c r="V21" s="104">
        <f t="shared" si="41"/>
        <v>0</v>
      </c>
      <c r="W21" s="104">
        <f t="shared" si="41"/>
        <v>10</v>
      </c>
      <c r="X21" s="104">
        <f t="shared" si="41"/>
        <v>0</v>
      </c>
      <c r="Y21" s="356">
        <f t="shared" si="41"/>
        <v>727</v>
      </c>
      <c r="Z21" s="269">
        <f t="shared" si="35"/>
        <v>737</v>
      </c>
      <c r="AA21" s="492">
        <f t="shared" si="42"/>
        <v>0</v>
      </c>
      <c r="AB21" s="492">
        <f t="shared" si="42"/>
        <v>8</v>
      </c>
      <c r="AC21" s="492">
        <f t="shared" si="42"/>
        <v>0</v>
      </c>
      <c r="AD21" s="505">
        <f t="shared" si="42"/>
        <v>1728</v>
      </c>
      <c r="AE21" s="269">
        <f t="shared" si="10"/>
        <v>1736</v>
      </c>
      <c r="AF21" s="492">
        <f t="shared" si="43"/>
        <v>0</v>
      </c>
      <c r="AG21" s="492">
        <f t="shared" si="43"/>
        <v>17</v>
      </c>
      <c r="AH21" s="492">
        <f t="shared" si="43"/>
        <v>0</v>
      </c>
      <c r="AI21" s="492">
        <f>AI12+AI16</f>
        <v>1780</v>
      </c>
      <c r="AJ21" s="269">
        <f t="shared" si="12"/>
        <v>1797</v>
      </c>
      <c r="AK21" s="492">
        <f t="shared" si="44"/>
        <v>0</v>
      </c>
      <c r="AL21" s="492">
        <f t="shared" si="44"/>
        <v>30</v>
      </c>
      <c r="AM21" s="492">
        <f t="shared" si="44"/>
        <v>0</v>
      </c>
      <c r="AN21" s="492">
        <f t="shared" si="44"/>
        <v>1134</v>
      </c>
      <c r="AO21" s="255">
        <f t="shared" si="14"/>
        <v>1164</v>
      </c>
      <c r="AP21" s="739">
        <f t="shared" si="45"/>
        <v>0</v>
      </c>
      <c r="AQ21" s="739">
        <f t="shared" si="45"/>
        <v>7</v>
      </c>
      <c r="AR21" s="739">
        <f t="shared" si="45"/>
        <v>0</v>
      </c>
      <c r="AS21" s="739">
        <f t="shared" si="45"/>
        <v>924</v>
      </c>
      <c r="AT21" s="255">
        <f t="shared" si="16"/>
        <v>931</v>
      </c>
      <c r="AU21" s="492">
        <f t="shared" si="46"/>
        <v>0</v>
      </c>
      <c r="AV21" s="492">
        <f t="shared" si="46"/>
        <v>21</v>
      </c>
      <c r="AW21" s="492">
        <f t="shared" si="46"/>
        <v>0</v>
      </c>
      <c r="AX21" s="492">
        <f t="shared" si="46"/>
        <v>1343</v>
      </c>
      <c r="AY21" s="255">
        <f t="shared" si="18"/>
        <v>1364</v>
      </c>
    </row>
    <row r="22" spans="1:51" s="27" customFormat="1" ht="16.5" customHeight="1" x14ac:dyDescent="0.35">
      <c r="A22" s="26"/>
      <c r="B22" s="457"/>
      <c r="C22" s="791"/>
      <c r="D22" s="793" t="s">
        <v>765</v>
      </c>
      <c r="E22" s="794"/>
      <c r="F22" s="439">
        <f t="shared" si="37"/>
        <v>0</v>
      </c>
      <c r="G22" s="466"/>
      <c r="H22" s="104"/>
      <c r="I22" s="104"/>
      <c r="J22" s="104"/>
      <c r="K22" s="104"/>
      <c r="L22" s="104"/>
      <c r="M22" s="104"/>
      <c r="N22" s="104"/>
      <c r="O22" s="104"/>
      <c r="P22" s="269"/>
      <c r="Q22" s="104"/>
      <c r="R22" s="104"/>
      <c r="S22" s="104"/>
      <c r="T22" s="356"/>
      <c r="U22" s="269"/>
      <c r="V22" s="104"/>
      <c r="W22" s="104"/>
      <c r="X22" s="104"/>
      <c r="Y22" s="356"/>
      <c r="Z22" s="269"/>
      <c r="AA22" s="492">
        <f t="shared" ref="AA22:AD22" si="47">AA13+AA18</f>
        <v>0</v>
      </c>
      <c r="AB22" s="492">
        <f t="shared" si="47"/>
        <v>0</v>
      </c>
      <c r="AC22" s="492">
        <f t="shared" si="47"/>
        <v>0</v>
      </c>
      <c r="AD22" s="505">
        <f t="shared" si="47"/>
        <v>0</v>
      </c>
      <c r="AE22" s="269">
        <f t="shared" si="10"/>
        <v>0</v>
      </c>
      <c r="AF22" s="492">
        <f t="shared" ref="AF22:AI22" si="48">AF13+AF18</f>
        <v>0</v>
      </c>
      <c r="AG22" s="492">
        <f t="shared" si="48"/>
        <v>0</v>
      </c>
      <c r="AH22" s="492">
        <f t="shared" si="48"/>
        <v>0</v>
      </c>
      <c r="AI22" s="492">
        <f t="shared" si="48"/>
        <v>0</v>
      </c>
      <c r="AJ22" s="269">
        <f t="shared" si="12"/>
        <v>0</v>
      </c>
      <c r="AK22" s="492">
        <f t="shared" ref="AK22:AN22" si="49">AK13+AK18</f>
        <v>0</v>
      </c>
      <c r="AL22" s="492">
        <f t="shared" si="49"/>
        <v>0</v>
      </c>
      <c r="AM22" s="492">
        <f t="shared" si="49"/>
        <v>0</v>
      </c>
      <c r="AN22" s="492">
        <f t="shared" si="49"/>
        <v>0</v>
      </c>
      <c r="AO22" s="255">
        <f t="shared" si="14"/>
        <v>0</v>
      </c>
      <c r="AP22" s="739">
        <f t="shared" ref="AP22:AS22" si="50">AP13+AP18</f>
        <v>0</v>
      </c>
      <c r="AQ22" s="739">
        <f t="shared" si="50"/>
        <v>0</v>
      </c>
      <c r="AR22" s="739">
        <f t="shared" si="50"/>
        <v>0</v>
      </c>
      <c r="AS22" s="739">
        <f t="shared" si="50"/>
        <v>0</v>
      </c>
      <c r="AT22" s="255">
        <f t="shared" si="16"/>
        <v>0</v>
      </c>
      <c r="AU22" s="492">
        <f t="shared" ref="AU22:AX22" si="51">AU13+AU18</f>
        <v>0</v>
      </c>
      <c r="AV22" s="492">
        <f t="shared" si="51"/>
        <v>0</v>
      </c>
      <c r="AW22" s="492">
        <f t="shared" si="51"/>
        <v>0</v>
      </c>
      <c r="AX22" s="492">
        <f t="shared" si="51"/>
        <v>0</v>
      </c>
      <c r="AY22" s="255">
        <f t="shared" si="18"/>
        <v>0</v>
      </c>
    </row>
    <row r="23" spans="1:51" s="27" customFormat="1" ht="16.5" customHeight="1" thickBot="1" x14ac:dyDescent="0.4">
      <c r="A23" s="26"/>
      <c r="B23" s="457"/>
      <c r="C23" s="792"/>
      <c r="D23" s="795" t="s">
        <v>766</v>
      </c>
      <c r="E23" s="796"/>
      <c r="F23" s="439">
        <f t="shared" si="37"/>
        <v>0</v>
      </c>
      <c r="G23" s="466"/>
      <c r="H23" s="104"/>
      <c r="I23" s="104"/>
      <c r="J23" s="104"/>
      <c r="K23" s="104"/>
      <c r="L23" s="104"/>
      <c r="M23" s="104"/>
      <c r="N23" s="104"/>
      <c r="O23" s="104"/>
      <c r="P23" s="269"/>
      <c r="Q23" s="104"/>
      <c r="R23" s="104"/>
      <c r="S23" s="104"/>
      <c r="T23" s="356"/>
      <c r="U23" s="269"/>
      <c r="V23" s="104"/>
      <c r="W23" s="104"/>
      <c r="X23" s="104"/>
      <c r="Y23" s="356"/>
      <c r="Z23" s="269"/>
      <c r="AA23" s="493">
        <f t="shared" ref="AA23:AD23" si="52">AA17</f>
        <v>0</v>
      </c>
      <c r="AB23" s="493">
        <f t="shared" si="52"/>
        <v>0</v>
      </c>
      <c r="AC23" s="493">
        <f t="shared" si="52"/>
        <v>0</v>
      </c>
      <c r="AD23" s="506">
        <f t="shared" si="52"/>
        <v>0</v>
      </c>
      <c r="AE23" s="269">
        <f t="shared" si="10"/>
        <v>0</v>
      </c>
      <c r="AF23" s="493">
        <f t="shared" ref="AF23:AI23" si="53">AF17</f>
        <v>0</v>
      </c>
      <c r="AG23" s="493">
        <f t="shared" si="53"/>
        <v>0</v>
      </c>
      <c r="AH23" s="493">
        <f t="shared" si="53"/>
        <v>0</v>
      </c>
      <c r="AI23" s="493">
        <f t="shared" si="53"/>
        <v>0</v>
      </c>
      <c r="AJ23" s="269">
        <f t="shared" si="12"/>
        <v>0</v>
      </c>
      <c r="AK23" s="493">
        <f t="shared" ref="AK23:AN23" si="54">AK17</f>
        <v>0</v>
      </c>
      <c r="AL23" s="493">
        <f t="shared" si="54"/>
        <v>0</v>
      </c>
      <c r="AM23" s="493">
        <f t="shared" si="54"/>
        <v>0</v>
      </c>
      <c r="AN23" s="493">
        <f t="shared" si="54"/>
        <v>0</v>
      </c>
      <c r="AO23" s="255">
        <f t="shared" si="14"/>
        <v>0</v>
      </c>
      <c r="AP23" s="740">
        <f t="shared" ref="AP23:AS23" si="55">AP17</f>
        <v>0</v>
      </c>
      <c r="AQ23" s="740">
        <f t="shared" si="55"/>
        <v>0</v>
      </c>
      <c r="AR23" s="740">
        <f t="shared" si="55"/>
        <v>0</v>
      </c>
      <c r="AS23" s="740">
        <f t="shared" si="55"/>
        <v>0</v>
      </c>
      <c r="AT23" s="255">
        <f t="shared" si="16"/>
        <v>0</v>
      </c>
      <c r="AU23" s="493">
        <f t="shared" ref="AU23:AX23" si="56">AU17</f>
        <v>0</v>
      </c>
      <c r="AV23" s="493">
        <f t="shared" si="56"/>
        <v>0</v>
      </c>
      <c r="AW23" s="493">
        <f t="shared" si="56"/>
        <v>0</v>
      </c>
      <c r="AX23" s="493">
        <f t="shared" si="56"/>
        <v>0</v>
      </c>
      <c r="AY23" s="255">
        <f t="shared" si="18"/>
        <v>0</v>
      </c>
    </row>
    <row r="24" spans="1:51" s="27" customFormat="1" ht="16.5" customHeight="1" x14ac:dyDescent="0.35">
      <c r="A24" s="26"/>
      <c r="B24" s="888">
        <v>1</v>
      </c>
      <c r="C24" s="789" t="s">
        <v>5</v>
      </c>
      <c r="D24" s="797" t="s">
        <v>131</v>
      </c>
      <c r="E24" s="546" t="s">
        <v>116</v>
      </c>
      <c r="F24" s="439">
        <f t="shared" si="37"/>
        <v>541</v>
      </c>
      <c r="G24" s="467">
        <v>55</v>
      </c>
      <c r="H24" s="241">
        <v>0</v>
      </c>
      <c r="I24" s="241">
        <v>0</v>
      </c>
      <c r="J24" s="241">
        <v>0</v>
      </c>
      <c r="K24" s="104">
        <f t="shared" si="36"/>
        <v>55</v>
      </c>
      <c r="L24" s="222">
        <v>72</v>
      </c>
      <c r="M24" s="222">
        <v>0</v>
      </c>
      <c r="N24" s="222">
        <v>0</v>
      </c>
      <c r="O24" s="222">
        <v>0</v>
      </c>
      <c r="P24" s="269">
        <f t="shared" si="33"/>
        <v>72</v>
      </c>
      <c r="Q24" s="222">
        <v>59</v>
      </c>
      <c r="R24" s="222">
        <v>0</v>
      </c>
      <c r="S24" s="222">
        <v>0</v>
      </c>
      <c r="T24" s="357">
        <v>0</v>
      </c>
      <c r="U24" s="269">
        <f t="shared" si="34"/>
        <v>59</v>
      </c>
      <c r="V24" s="222">
        <v>0</v>
      </c>
      <c r="W24" s="222">
        <v>0</v>
      </c>
      <c r="X24" s="222">
        <v>0</v>
      </c>
      <c r="Y24" s="357">
        <v>42</v>
      </c>
      <c r="Z24" s="269">
        <f t="shared" si="35"/>
        <v>42</v>
      </c>
      <c r="AA24" s="205">
        <v>0</v>
      </c>
      <c r="AB24" s="205">
        <v>0</v>
      </c>
      <c r="AC24" s="205">
        <v>0</v>
      </c>
      <c r="AD24" s="354">
        <v>51</v>
      </c>
      <c r="AE24" s="269">
        <f t="shared" si="10"/>
        <v>51</v>
      </c>
      <c r="AF24" s="205">
        <v>0</v>
      </c>
      <c r="AG24" s="205">
        <v>0</v>
      </c>
      <c r="AH24" s="205">
        <v>0</v>
      </c>
      <c r="AI24" s="205">
        <v>71</v>
      </c>
      <c r="AJ24" s="269">
        <f t="shared" si="12"/>
        <v>71</v>
      </c>
      <c r="AK24" s="205">
        <v>0</v>
      </c>
      <c r="AL24" s="205">
        <v>0</v>
      </c>
      <c r="AM24" s="205">
        <v>0</v>
      </c>
      <c r="AN24" s="205">
        <v>83</v>
      </c>
      <c r="AO24" s="255">
        <f t="shared" si="14"/>
        <v>83</v>
      </c>
      <c r="AP24" s="734">
        <v>0</v>
      </c>
      <c r="AQ24" s="734">
        <v>0</v>
      </c>
      <c r="AR24" s="734">
        <v>0</v>
      </c>
      <c r="AS24" s="734">
        <v>60</v>
      </c>
      <c r="AT24" s="255">
        <f t="shared" si="16"/>
        <v>60</v>
      </c>
      <c r="AU24" s="205">
        <v>0</v>
      </c>
      <c r="AV24" s="205">
        <v>0</v>
      </c>
      <c r="AW24" s="205">
        <v>0</v>
      </c>
      <c r="AX24" s="205">
        <v>48</v>
      </c>
      <c r="AY24" s="255">
        <f t="shared" si="18"/>
        <v>48</v>
      </c>
    </row>
    <row r="25" spans="1:51" s="27" customFormat="1" ht="16.5" customHeight="1" x14ac:dyDescent="0.35">
      <c r="A25" s="26"/>
      <c r="B25" s="841"/>
      <c r="C25" s="790"/>
      <c r="D25" s="798"/>
      <c r="E25" s="544" t="s">
        <v>203</v>
      </c>
      <c r="F25" s="439">
        <f t="shared" si="37"/>
        <v>0</v>
      </c>
      <c r="G25" s="463">
        <v>0</v>
      </c>
      <c r="H25" s="239">
        <v>0</v>
      </c>
      <c r="I25" s="239">
        <v>0</v>
      </c>
      <c r="J25" s="239">
        <v>0</v>
      </c>
      <c r="K25" s="104">
        <f t="shared" si="36"/>
        <v>0</v>
      </c>
      <c r="L25" s="205">
        <v>0</v>
      </c>
      <c r="M25" s="205">
        <v>0</v>
      </c>
      <c r="N25" s="205">
        <v>0</v>
      </c>
      <c r="O25" s="205">
        <v>0</v>
      </c>
      <c r="P25" s="269">
        <f t="shared" si="33"/>
        <v>0</v>
      </c>
      <c r="Q25" s="205">
        <v>0</v>
      </c>
      <c r="R25" s="205">
        <v>0</v>
      </c>
      <c r="S25" s="205">
        <v>0</v>
      </c>
      <c r="T25" s="354">
        <v>0</v>
      </c>
      <c r="U25" s="269">
        <f t="shared" si="34"/>
        <v>0</v>
      </c>
      <c r="V25" s="205">
        <v>0</v>
      </c>
      <c r="W25" s="205">
        <v>0</v>
      </c>
      <c r="X25" s="205">
        <v>0</v>
      </c>
      <c r="Y25" s="354">
        <v>0</v>
      </c>
      <c r="Z25" s="269">
        <f t="shared" si="35"/>
        <v>0</v>
      </c>
      <c r="AA25" s="206">
        <v>0</v>
      </c>
      <c r="AB25" s="206">
        <v>0</v>
      </c>
      <c r="AC25" s="206">
        <v>0</v>
      </c>
      <c r="AD25" s="504">
        <v>0</v>
      </c>
      <c r="AE25" s="269">
        <f t="shared" si="10"/>
        <v>0</v>
      </c>
      <c r="AF25" s="206">
        <v>0</v>
      </c>
      <c r="AG25" s="206">
        <v>0</v>
      </c>
      <c r="AH25" s="206">
        <v>0</v>
      </c>
      <c r="AI25" s="206">
        <v>0</v>
      </c>
      <c r="AJ25" s="269">
        <f t="shared" si="12"/>
        <v>0</v>
      </c>
      <c r="AK25" s="206">
        <v>0</v>
      </c>
      <c r="AL25" s="206">
        <v>0</v>
      </c>
      <c r="AM25" s="206">
        <v>0</v>
      </c>
      <c r="AN25" s="206">
        <v>0</v>
      </c>
      <c r="AO25" s="255">
        <f t="shared" si="14"/>
        <v>0</v>
      </c>
      <c r="AP25" s="735">
        <v>0</v>
      </c>
      <c r="AQ25" s="735">
        <v>0</v>
      </c>
      <c r="AR25" s="735">
        <v>0</v>
      </c>
      <c r="AS25" s="735">
        <v>0</v>
      </c>
      <c r="AT25" s="255">
        <f t="shared" si="16"/>
        <v>0</v>
      </c>
      <c r="AU25" s="206">
        <v>0</v>
      </c>
      <c r="AV25" s="206">
        <v>0</v>
      </c>
      <c r="AW25" s="206">
        <v>0</v>
      </c>
      <c r="AX25" s="206">
        <v>0</v>
      </c>
      <c r="AY25" s="255">
        <f t="shared" si="18"/>
        <v>0</v>
      </c>
    </row>
    <row r="26" spans="1:51" s="27" customFormat="1" ht="16.5" customHeight="1" thickBot="1" x14ac:dyDescent="0.4">
      <c r="A26" s="26"/>
      <c r="B26" s="841"/>
      <c r="C26" s="790"/>
      <c r="D26" s="798"/>
      <c r="E26" s="544" t="s">
        <v>112</v>
      </c>
      <c r="F26" s="439">
        <f t="shared" si="37"/>
        <v>548</v>
      </c>
      <c r="G26" s="464">
        <v>46</v>
      </c>
      <c r="H26" s="240">
        <v>0</v>
      </c>
      <c r="I26" s="240">
        <v>0</v>
      </c>
      <c r="J26" s="240">
        <v>0</v>
      </c>
      <c r="K26" s="104">
        <f t="shared" si="36"/>
        <v>46</v>
      </c>
      <c r="L26" s="207">
        <v>68</v>
      </c>
      <c r="M26" s="207">
        <v>0</v>
      </c>
      <c r="N26" s="207">
        <v>0</v>
      </c>
      <c r="O26" s="207">
        <v>0</v>
      </c>
      <c r="P26" s="269">
        <f t="shared" si="33"/>
        <v>68</v>
      </c>
      <c r="Q26" s="207">
        <v>74</v>
      </c>
      <c r="R26" s="207">
        <v>0</v>
      </c>
      <c r="S26" s="207">
        <v>0</v>
      </c>
      <c r="T26" s="355">
        <v>0</v>
      </c>
      <c r="U26" s="269">
        <f t="shared" si="34"/>
        <v>74</v>
      </c>
      <c r="V26" s="207">
        <v>0</v>
      </c>
      <c r="W26" s="207">
        <v>0</v>
      </c>
      <c r="X26" s="207">
        <v>0</v>
      </c>
      <c r="Y26" s="355">
        <v>44</v>
      </c>
      <c r="Z26" s="269">
        <f t="shared" si="35"/>
        <v>44</v>
      </c>
      <c r="AA26" s="206">
        <v>0</v>
      </c>
      <c r="AB26" s="206">
        <v>0</v>
      </c>
      <c r="AC26" s="206">
        <v>0</v>
      </c>
      <c r="AD26" s="504">
        <v>42</v>
      </c>
      <c r="AE26" s="269">
        <f t="shared" si="10"/>
        <v>42</v>
      </c>
      <c r="AF26" s="206">
        <v>0</v>
      </c>
      <c r="AG26" s="206">
        <v>0</v>
      </c>
      <c r="AH26" s="206">
        <v>0</v>
      </c>
      <c r="AI26" s="206">
        <v>61</v>
      </c>
      <c r="AJ26" s="269">
        <f t="shared" si="12"/>
        <v>61</v>
      </c>
      <c r="AK26" s="206">
        <v>0</v>
      </c>
      <c r="AL26" s="206">
        <v>0</v>
      </c>
      <c r="AM26" s="206">
        <v>0</v>
      </c>
      <c r="AN26" s="206">
        <v>97</v>
      </c>
      <c r="AO26" s="255">
        <f t="shared" si="14"/>
        <v>97</v>
      </c>
      <c r="AP26" s="735">
        <v>0</v>
      </c>
      <c r="AQ26" s="735">
        <v>0</v>
      </c>
      <c r="AR26" s="735">
        <v>0</v>
      </c>
      <c r="AS26" s="735">
        <v>66</v>
      </c>
      <c r="AT26" s="255">
        <f t="shared" si="16"/>
        <v>66</v>
      </c>
      <c r="AU26" s="206">
        <v>0</v>
      </c>
      <c r="AV26" s="206">
        <v>0</v>
      </c>
      <c r="AW26" s="206">
        <v>0</v>
      </c>
      <c r="AX26" s="206">
        <v>50</v>
      </c>
      <c r="AY26" s="255">
        <f t="shared" si="18"/>
        <v>50</v>
      </c>
    </row>
    <row r="27" spans="1:51" s="27" customFormat="1" ht="16.5" customHeight="1" thickBot="1" x14ac:dyDescent="0.4">
      <c r="A27" s="26"/>
      <c r="B27" s="454"/>
      <c r="C27" s="790"/>
      <c r="D27" s="800"/>
      <c r="E27" s="549" t="s">
        <v>763</v>
      </c>
      <c r="F27" s="439">
        <f t="shared" si="37"/>
        <v>0</v>
      </c>
      <c r="G27" s="465"/>
      <c r="H27" s="435"/>
      <c r="I27" s="435"/>
      <c r="J27" s="435"/>
      <c r="K27" s="104"/>
      <c r="L27" s="259"/>
      <c r="M27" s="259"/>
      <c r="N27" s="259"/>
      <c r="O27" s="259"/>
      <c r="P27" s="269"/>
      <c r="Q27" s="259"/>
      <c r="R27" s="259"/>
      <c r="S27" s="259"/>
      <c r="T27" s="362"/>
      <c r="U27" s="269"/>
      <c r="V27" s="259"/>
      <c r="W27" s="259"/>
      <c r="X27" s="259"/>
      <c r="Y27" s="362"/>
      <c r="Z27" s="269"/>
      <c r="AA27" s="207">
        <v>0</v>
      </c>
      <c r="AB27" s="207">
        <v>0</v>
      </c>
      <c r="AC27" s="207">
        <v>0</v>
      </c>
      <c r="AD27" s="355">
        <v>0</v>
      </c>
      <c r="AE27" s="269">
        <f t="shared" si="10"/>
        <v>0</v>
      </c>
      <c r="AF27" s="207">
        <v>0</v>
      </c>
      <c r="AG27" s="207">
        <v>0</v>
      </c>
      <c r="AH27" s="207">
        <v>0</v>
      </c>
      <c r="AI27" s="207">
        <v>0</v>
      </c>
      <c r="AJ27" s="269">
        <f t="shared" si="12"/>
        <v>0</v>
      </c>
      <c r="AK27" s="207">
        <v>0</v>
      </c>
      <c r="AL27" s="207">
        <v>0</v>
      </c>
      <c r="AM27" s="207">
        <v>0</v>
      </c>
      <c r="AN27" s="207">
        <v>0</v>
      </c>
      <c r="AO27" s="255">
        <f t="shared" si="14"/>
        <v>0</v>
      </c>
      <c r="AP27" s="736">
        <v>0</v>
      </c>
      <c r="AQ27" s="736">
        <v>0</v>
      </c>
      <c r="AR27" s="736">
        <v>0</v>
      </c>
      <c r="AS27" s="736">
        <v>0</v>
      </c>
      <c r="AT27" s="255">
        <f t="shared" si="16"/>
        <v>0</v>
      </c>
      <c r="AU27" s="207">
        <v>0</v>
      </c>
      <c r="AV27" s="207">
        <v>0</v>
      </c>
      <c r="AW27" s="207">
        <v>0</v>
      </c>
      <c r="AX27" s="207">
        <v>0</v>
      </c>
      <c r="AY27" s="255">
        <f t="shared" si="18"/>
        <v>0</v>
      </c>
    </row>
    <row r="28" spans="1:51" s="27" customFormat="1" ht="16.5" customHeight="1" x14ac:dyDescent="0.35">
      <c r="A28" s="26"/>
      <c r="B28" s="841">
        <v>2</v>
      </c>
      <c r="C28" s="790"/>
      <c r="D28" s="807" t="s">
        <v>57</v>
      </c>
      <c r="E28" s="547" t="s">
        <v>116</v>
      </c>
      <c r="F28" s="439">
        <f t="shared" si="37"/>
        <v>84</v>
      </c>
      <c r="G28" s="463">
        <v>2</v>
      </c>
      <c r="H28" s="239">
        <v>0</v>
      </c>
      <c r="I28" s="239">
        <v>0</v>
      </c>
      <c r="J28" s="239">
        <v>0</v>
      </c>
      <c r="K28" s="104">
        <f t="shared" si="36"/>
        <v>2</v>
      </c>
      <c r="L28" s="205">
        <v>10</v>
      </c>
      <c r="M28" s="205">
        <v>0</v>
      </c>
      <c r="N28" s="205">
        <v>0</v>
      </c>
      <c r="O28" s="205">
        <v>0</v>
      </c>
      <c r="P28" s="269">
        <f t="shared" si="33"/>
        <v>10</v>
      </c>
      <c r="Q28" s="205">
        <v>11</v>
      </c>
      <c r="R28" s="222">
        <v>0</v>
      </c>
      <c r="S28" s="222">
        <v>0</v>
      </c>
      <c r="T28" s="357">
        <v>0</v>
      </c>
      <c r="U28" s="269">
        <f t="shared" si="34"/>
        <v>11</v>
      </c>
      <c r="V28" s="205">
        <v>0</v>
      </c>
      <c r="W28" s="205">
        <v>0</v>
      </c>
      <c r="X28" s="205">
        <v>0</v>
      </c>
      <c r="Y28" s="354">
        <v>7</v>
      </c>
      <c r="Z28" s="269">
        <f t="shared" si="35"/>
        <v>7</v>
      </c>
      <c r="AA28" s="205">
        <v>0</v>
      </c>
      <c r="AB28" s="205">
        <v>1</v>
      </c>
      <c r="AC28" s="205">
        <v>0</v>
      </c>
      <c r="AD28" s="354">
        <v>13</v>
      </c>
      <c r="AE28" s="269">
        <f t="shared" si="10"/>
        <v>14</v>
      </c>
      <c r="AF28" s="205">
        <v>0</v>
      </c>
      <c r="AG28" s="205">
        <v>0</v>
      </c>
      <c r="AH28" s="205">
        <v>0</v>
      </c>
      <c r="AI28" s="205">
        <v>12</v>
      </c>
      <c r="AJ28" s="269">
        <f t="shared" si="12"/>
        <v>12</v>
      </c>
      <c r="AK28" s="205">
        <v>0</v>
      </c>
      <c r="AL28" s="205">
        <v>1</v>
      </c>
      <c r="AM28" s="205">
        <v>0</v>
      </c>
      <c r="AN28" s="205">
        <v>12</v>
      </c>
      <c r="AO28" s="255">
        <f t="shared" si="14"/>
        <v>13</v>
      </c>
      <c r="AP28" s="734">
        <v>0</v>
      </c>
      <c r="AQ28" s="734">
        <v>0</v>
      </c>
      <c r="AR28" s="734">
        <v>0</v>
      </c>
      <c r="AS28" s="734">
        <v>10</v>
      </c>
      <c r="AT28" s="255">
        <f t="shared" si="16"/>
        <v>10</v>
      </c>
      <c r="AU28" s="205">
        <v>0</v>
      </c>
      <c r="AV28" s="205">
        <v>0</v>
      </c>
      <c r="AW28" s="205">
        <v>0</v>
      </c>
      <c r="AX28" s="205">
        <v>5</v>
      </c>
      <c r="AY28" s="255">
        <f t="shared" si="18"/>
        <v>5</v>
      </c>
    </row>
    <row r="29" spans="1:51" s="27" customFormat="1" ht="16.5" customHeight="1" x14ac:dyDescent="0.35">
      <c r="A29" s="26"/>
      <c r="B29" s="841"/>
      <c r="C29" s="790"/>
      <c r="D29" s="798"/>
      <c r="E29" s="544" t="s">
        <v>203</v>
      </c>
      <c r="F29" s="439">
        <f t="shared" si="37"/>
        <v>0</v>
      </c>
      <c r="G29" s="463">
        <v>0</v>
      </c>
      <c r="H29" s="239">
        <v>0</v>
      </c>
      <c r="I29" s="239">
        <v>0</v>
      </c>
      <c r="J29" s="239">
        <v>0</v>
      </c>
      <c r="K29" s="104">
        <f t="shared" si="36"/>
        <v>0</v>
      </c>
      <c r="L29" s="205">
        <v>0</v>
      </c>
      <c r="M29" s="205">
        <v>0</v>
      </c>
      <c r="N29" s="205">
        <v>0</v>
      </c>
      <c r="O29" s="205">
        <v>0</v>
      </c>
      <c r="P29" s="269">
        <f t="shared" si="33"/>
        <v>0</v>
      </c>
      <c r="Q29" s="205">
        <v>0</v>
      </c>
      <c r="R29" s="205">
        <v>0</v>
      </c>
      <c r="S29" s="205">
        <v>0</v>
      </c>
      <c r="T29" s="354">
        <v>0</v>
      </c>
      <c r="U29" s="269">
        <f t="shared" si="34"/>
        <v>0</v>
      </c>
      <c r="V29" s="205">
        <v>0</v>
      </c>
      <c r="W29" s="205">
        <v>0</v>
      </c>
      <c r="X29" s="205">
        <v>0</v>
      </c>
      <c r="Y29" s="354">
        <v>0</v>
      </c>
      <c r="Z29" s="269">
        <f t="shared" si="35"/>
        <v>0</v>
      </c>
      <c r="AA29" s="206">
        <v>0</v>
      </c>
      <c r="AB29" s="206">
        <v>0</v>
      </c>
      <c r="AC29" s="206">
        <v>0</v>
      </c>
      <c r="AD29" s="504">
        <v>0</v>
      </c>
      <c r="AE29" s="269">
        <f t="shared" si="10"/>
        <v>0</v>
      </c>
      <c r="AF29" s="206">
        <v>0</v>
      </c>
      <c r="AG29" s="206">
        <v>0</v>
      </c>
      <c r="AH29" s="206">
        <v>0</v>
      </c>
      <c r="AI29" s="206">
        <v>0</v>
      </c>
      <c r="AJ29" s="269">
        <f t="shared" si="12"/>
        <v>0</v>
      </c>
      <c r="AK29" s="206">
        <v>0</v>
      </c>
      <c r="AL29" s="206">
        <v>0</v>
      </c>
      <c r="AM29" s="206">
        <v>0</v>
      </c>
      <c r="AN29" s="206">
        <v>0</v>
      </c>
      <c r="AO29" s="255">
        <f t="shared" si="14"/>
        <v>0</v>
      </c>
      <c r="AP29" s="735">
        <v>0</v>
      </c>
      <c r="AQ29" s="735">
        <v>0</v>
      </c>
      <c r="AR29" s="735">
        <v>0</v>
      </c>
      <c r="AS29" s="735">
        <v>0</v>
      </c>
      <c r="AT29" s="255">
        <f t="shared" si="16"/>
        <v>0</v>
      </c>
      <c r="AU29" s="206">
        <v>0</v>
      </c>
      <c r="AV29" s="206">
        <v>0</v>
      </c>
      <c r="AW29" s="206">
        <v>0</v>
      </c>
      <c r="AX29" s="206">
        <v>0</v>
      </c>
      <c r="AY29" s="255">
        <f t="shared" si="18"/>
        <v>0</v>
      </c>
    </row>
    <row r="30" spans="1:51" s="27" customFormat="1" ht="16.5" customHeight="1" thickBot="1" x14ac:dyDescent="0.4">
      <c r="A30" s="26"/>
      <c r="B30" s="841"/>
      <c r="C30" s="790"/>
      <c r="D30" s="798"/>
      <c r="E30" s="544" t="s">
        <v>112</v>
      </c>
      <c r="F30" s="439">
        <f t="shared" si="37"/>
        <v>81</v>
      </c>
      <c r="G30" s="464">
        <v>3</v>
      </c>
      <c r="H30" s="240">
        <v>0</v>
      </c>
      <c r="I30" s="240">
        <v>0</v>
      </c>
      <c r="J30" s="240">
        <v>0</v>
      </c>
      <c r="K30" s="104">
        <f t="shared" si="36"/>
        <v>3</v>
      </c>
      <c r="L30" s="207">
        <v>3</v>
      </c>
      <c r="M30" s="207">
        <v>0</v>
      </c>
      <c r="N30" s="207">
        <v>0</v>
      </c>
      <c r="O30" s="207">
        <v>0</v>
      </c>
      <c r="P30" s="269">
        <f t="shared" si="33"/>
        <v>3</v>
      </c>
      <c r="Q30" s="207">
        <v>9</v>
      </c>
      <c r="R30" s="207">
        <v>0</v>
      </c>
      <c r="S30" s="207">
        <v>0</v>
      </c>
      <c r="T30" s="355">
        <v>0</v>
      </c>
      <c r="U30" s="269">
        <f t="shared" si="34"/>
        <v>9</v>
      </c>
      <c r="V30" s="207">
        <v>0</v>
      </c>
      <c r="W30" s="207">
        <v>0</v>
      </c>
      <c r="X30" s="207">
        <v>0</v>
      </c>
      <c r="Y30" s="355">
        <v>9</v>
      </c>
      <c r="Z30" s="269">
        <f t="shared" si="35"/>
        <v>9</v>
      </c>
      <c r="AA30" s="206">
        <v>0</v>
      </c>
      <c r="AB30" s="206">
        <v>0</v>
      </c>
      <c r="AC30" s="206">
        <v>0</v>
      </c>
      <c r="AD30" s="504">
        <v>9</v>
      </c>
      <c r="AE30" s="269">
        <f t="shared" si="10"/>
        <v>9</v>
      </c>
      <c r="AF30" s="206">
        <v>0</v>
      </c>
      <c r="AG30" s="206">
        <v>0</v>
      </c>
      <c r="AH30" s="206">
        <v>0</v>
      </c>
      <c r="AI30" s="206">
        <v>8</v>
      </c>
      <c r="AJ30" s="269">
        <f t="shared" si="12"/>
        <v>8</v>
      </c>
      <c r="AK30" s="206">
        <v>0</v>
      </c>
      <c r="AL30" s="206">
        <v>0</v>
      </c>
      <c r="AM30" s="206">
        <v>0</v>
      </c>
      <c r="AN30" s="206">
        <v>18</v>
      </c>
      <c r="AO30" s="255">
        <f t="shared" si="14"/>
        <v>18</v>
      </c>
      <c r="AP30" s="735">
        <v>0</v>
      </c>
      <c r="AQ30" s="735">
        <v>0</v>
      </c>
      <c r="AR30" s="735">
        <v>0</v>
      </c>
      <c r="AS30" s="735">
        <v>13</v>
      </c>
      <c r="AT30" s="255">
        <f t="shared" si="16"/>
        <v>13</v>
      </c>
      <c r="AU30" s="206">
        <v>0</v>
      </c>
      <c r="AV30" s="206">
        <v>0</v>
      </c>
      <c r="AW30" s="206">
        <v>0</v>
      </c>
      <c r="AX30" s="206">
        <v>9</v>
      </c>
      <c r="AY30" s="255">
        <f t="shared" si="18"/>
        <v>9</v>
      </c>
    </row>
    <row r="31" spans="1:51" s="27" customFormat="1" ht="16.5" customHeight="1" thickBot="1" x14ac:dyDescent="0.4">
      <c r="A31" s="26"/>
      <c r="B31" s="454"/>
      <c r="C31" s="790"/>
      <c r="D31" s="800"/>
      <c r="E31" s="550" t="s">
        <v>763</v>
      </c>
      <c r="F31" s="439">
        <f t="shared" si="37"/>
        <v>16</v>
      </c>
      <c r="G31" s="465"/>
      <c r="H31" s="435"/>
      <c r="I31" s="435"/>
      <c r="J31" s="435"/>
      <c r="K31" s="104"/>
      <c r="L31" s="259"/>
      <c r="M31" s="259"/>
      <c r="N31" s="259"/>
      <c r="O31" s="259"/>
      <c r="P31" s="269"/>
      <c r="Q31" s="259"/>
      <c r="R31" s="259"/>
      <c r="S31" s="259"/>
      <c r="T31" s="362"/>
      <c r="U31" s="269"/>
      <c r="V31" s="259"/>
      <c r="W31" s="259"/>
      <c r="X31" s="259"/>
      <c r="Y31" s="362"/>
      <c r="Z31" s="269"/>
      <c r="AA31" s="207">
        <v>0</v>
      </c>
      <c r="AB31" s="207">
        <v>0</v>
      </c>
      <c r="AC31" s="207">
        <v>0</v>
      </c>
      <c r="AD31" s="355">
        <v>5</v>
      </c>
      <c r="AE31" s="269">
        <f t="shared" si="10"/>
        <v>5</v>
      </c>
      <c r="AF31" s="207">
        <v>0</v>
      </c>
      <c r="AG31" s="207">
        <v>0</v>
      </c>
      <c r="AH31" s="207">
        <v>0</v>
      </c>
      <c r="AI31" s="207">
        <v>4</v>
      </c>
      <c r="AJ31" s="269">
        <f t="shared" si="12"/>
        <v>4</v>
      </c>
      <c r="AK31" s="207">
        <v>0</v>
      </c>
      <c r="AL31" s="207">
        <v>0</v>
      </c>
      <c r="AM31" s="207">
        <v>0</v>
      </c>
      <c r="AN31" s="207">
        <v>2</v>
      </c>
      <c r="AO31" s="255">
        <f t="shared" si="14"/>
        <v>2</v>
      </c>
      <c r="AP31" s="736">
        <v>0</v>
      </c>
      <c r="AQ31" s="736">
        <v>0</v>
      </c>
      <c r="AR31" s="736">
        <v>0</v>
      </c>
      <c r="AS31" s="736">
        <v>5</v>
      </c>
      <c r="AT31" s="255">
        <f t="shared" si="16"/>
        <v>5</v>
      </c>
      <c r="AU31" s="207">
        <v>0</v>
      </c>
      <c r="AV31" s="207">
        <v>0</v>
      </c>
      <c r="AW31" s="207">
        <v>0</v>
      </c>
      <c r="AX31" s="207">
        <v>0</v>
      </c>
      <c r="AY31" s="255">
        <f t="shared" si="18"/>
        <v>0</v>
      </c>
    </row>
    <row r="32" spans="1:51" s="27" customFormat="1" ht="16.5" customHeight="1" x14ac:dyDescent="0.35">
      <c r="A32" s="26"/>
      <c r="B32" s="841">
        <v>3</v>
      </c>
      <c r="C32" s="790"/>
      <c r="D32" s="807" t="s">
        <v>71</v>
      </c>
      <c r="E32" s="547" t="s">
        <v>116</v>
      </c>
      <c r="F32" s="439">
        <f t="shared" si="37"/>
        <v>0</v>
      </c>
      <c r="G32" s="463">
        <v>0</v>
      </c>
      <c r="H32" s="239">
        <v>0</v>
      </c>
      <c r="I32" s="239">
        <v>0</v>
      </c>
      <c r="J32" s="239">
        <v>0</v>
      </c>
      <c r="K32" s="104">
        <f t="shared" si="36"/>
        <v>0</v>
      </c>
      <c r="L32" s="205">
        <v>0</v>
      </c>
      <c r="M32" s="205">
        <v>0</v>
      </c>
      <c r="N32" s="205">
        <v>0</v>
      </c>
      <c r="O32" s="205">
        <v>0</v>
      </c>
      <c r="P32" s="269">
        <f t="shared" si="33"/>
        <v>0</v>
      </c>
      <c r="Q32" s="205">
        <v>0</v>
      </c>
      <c r="R32" s="222">
        <v>0</v>
      </c>
      <c r="S32" s="222">
        <v>0</v>
      </c>
      <c r="T32" s="357">
        <v>0</v>
      </c>
      <c r="U32" s="269">
        <f t="shared" si="34"/>
        <v>0</v>
      </c>
      <c r="V32" s="205">
        <v>0</v>
      </c>
      <c r="W32" s="205">
        <v>0</v>
      </c>
      <c r="X32" s="205">
        <v>0</v>
      </c>
      <c r="Y32" s="354">
        <v>0</v>
      </c>
      <c r="Z32" s="269">
        <f t="shared" si="35"/>
        <v>0</v>
      </c>
      <c r="AA32" s="205">
        <v>0</v>
      </c>
      <c r="AB32" s="205">
        <v>0</v>
      </c>
      <c r="AC32" s="205">
        <v>0</v>
      </c>
      <c r="AD32" s="354">
        <v>0</v>
      </c>
      <c r="AE32" s="269">
        <f t="shared" si="10"/>
        <v>0</v>
      </c>
      <c r="AF32" s="205">
        <v>0</v>
      </c>
      <c r="AG32" s="205">
        <v>0</v>
      </c>
      <c r="AH32" s="205">
        <v>0</v>
      </c>
      <c r="AI32" s="205">
        <v>0</v>
      </c>
      <c r="AJ32" s="269">
        <f t="shared" si="12"/>
        <v>0</v>
      </c>
      <c r="AK32" s="205">
        <v>0</v>
      </c>
      <c r="AL32" s="205">
        <v>0</v>
      </c>
      <c r="AM32" s="205">
        <v>0</v>
      </c>
      <c r="AN32" s="205">
        <v>0</v>
      </c>
      <c r="AO32" s="255">
        <f t="shared" si="14"/>
        <v>0</v>
      </c>
      <c r="AP32" s="734">
        <v>0</v>
      </c>
      <c r="AQ32" s="734">
        <v>0</v>
      </c>
      <c r="AR32" s="734">
        <v>0</v>
      </c>
      <c r="AS32" s="734">
        <v>0</v>
      </c>
      <c r="AT32" s="255">
        <f t="shared" si="16"/>
        <v>0</v>
      </c>
      <c r="AU32" s="205">
        <v>0</v>
      </c>
      <c r="AV32" s="205">
        <v>0</v>
      </c>
      <c r="AW32" s="205">
        <v>0</v>
      </c>
      <c r="AX32" s="205">
        <v>0</v>
      </c>
      <c r="AY32" s="255">
        <f t="shared" si="18"/>
        <v>0</v>
      </c>
    </row>
    <row r="33" spans="1:51" s="27" customFormat="1" ht="16.5" customHeight="1" x14ac:dyDescent="0.35">
      <c r="A33" s="26"/>
      <c r="B33" s="841"/>
      <c r="C33" s="790"/>
      <c r="D33" s="798"/>
      <c r="E33" s="544" t="s">
        <v>203</v>
      </c>
      <c r="F33" s="439">
        <f t="shared" si="37"/>
        <v>0</v>
      </c>
      <c r="G33" s="463">
        <v>0</v>
      </c>
      <c r="H33" s="239">
        <v>0</v>
      </c>
      <c r="I33" s="239">
        <v>0</v>
      </c>
      <c r="J33" s="239">
        <v>0</v>
      </c>
      <c r="K33" s="104">
        <f t="shared" si="36"/>
        <v>0</v>
      </c>
      <c r="L33" s="205">
        <v>0</v>
      </c>
      <c r="M33" s="205">
        <v>0</v>
      </c>
      <c r="N33" s="205">
        <v>0</v>
      </c>
      <c r="O33" s="205">
        <v>0</v>
      </c>
      <c r="P33" s="269">
        <f t="shared" si="33"/>
        <v>0</v>
      </c>
      <c r="Q33" s="205">
        <v>0</v>
      </c>
      <c r="R33" s="205">
        <v>0</v>
      </c>
      <c r="S33" s="205">
        <v>0</v>
      </c>
      <c r="T33" s="354">
        <v>0</v>
      </c>
      <c r="U33" s="269">
        <f t="shared" si="34"/>
        <v>0</v>
      </c>
      <c r="V33" s="205">
        <v>0</v>
      </c>
      <c r="W33" s="205">
        <v>0</v>
      </c>
      <c r="X33" s="205">
        <v>0</v>
      </c>
      <c r="Y33" s="354">
        <v>0</v>
      </c>
      <c r="Z33" s="269">
        <f t="shared" si="35"/>
        <v>0</v>
      </c>
      <c r="AA33" s="206">
        <v>0</v>
      </c>
      <c r="AB33" s="206">
        <v>0</v>
      </c>
      <c r="AC33" s="206">
        <v>0</v>
      </c>
      <c r="AD33" s="504">
        <v>0</v>
      </c>
      <c r="AE33" s="269">
        <f t="shared" si="10"/>
        <v>0</v>
      </c>
      <c r="AF33" s="206">
        <v>0</v>
      </c>
      <c r="AG33" s="206">
        <v>0</v>
      </c>
      <c r="AH33" s="206">
        <v>0</v>
      </c>
      <c r="AI33" s="206">
        <v>0</v>
      </c>
      <c r="AJ33" s="269">
        <f t="shared" si="12"/>
        <v>0</v>
      </c>
      <c r="AK33" s="206">
        <v>0</v>
      </c>
      <c r="AL33" s="206">
        <v>0</v>
      </c>
      <c r="AM33" s="206">
        <v>0</v>
      </c>
      <c r="AN33" s="206">
        <v>0</v>
      </c>
      <c r="AO33" s="255">
        <f t="shared" si="14"/>
        <v>0</v>
      </c>
      <c r="AP33" s="735">
        <v>0</v>
      </c>
      <c r="AQ33" s="735">
        <v>0</v>
      </c>
      <c r="AR33" s="735">
        <v>0</v>
      </c>
      <c r="AS33" s="735">
        <v>0</v>
      </c>
      <c r="AT33" s="255">
        <f t="shared" si="16"/>
        <v>0</v>
      </c>
      <c r="AU33" s="206">
        <v>0</v>
      </c>
      <c r="AV33" s="206">
        <v>0</v>
      </c>
      <c r="AW33" s="206">
        <v>0</v>
      </c>
      <c r="AX33" s="206">
        <v>0</v>
      </c>
      <c r="AY33" s="255">
        <f t="shared" si="18"/>
        <v>0</v>
      </c>
    </row>
    <row r="34" spans="1:51" s="27" customFormat="1" ht="16.5" customHeight="1" thickBot="1" x14ac:dyDescent="0.4">
      <c r="A34" s="26"/>
      <c r="B34" s="841"/>
      <c r="C34" s="790"/>
      <c r="D34" s="798"/>
      <c r="E34" s="544" t="s">
        <v>112</v>
      </c>
      <c r="F34" s="439">
        <f t="shared" si="37"/>
        <v>0</v>
      </c>
      <c r="G34" s="464">
        <v>0</v>
      </c>
      <c r="H34" s="240">
        <v>0</v>
      </c>
      <c r="I34" s="240">
        <v>0</v>
      </c>
      <c r="J34" s="240">
        <v>0</v>
      </c>
      <c r="K34" s="104">
        <f t="shared" si="36"/>
        <v>0</v>
      </c>
      <c r="L34" s="207">
        <v>0</v>
      </c>
      <c r="M34" s="207">
        <v>0</v>
      </c>
      <c r="N34" s="207">
        <v>0</v>
      </c>
      <c r="O34" s="207">
        <v>0</v>
      </c>
      <c r="P34" s="269">
        <f t="shared" si="33"/>
        <v>0</v>
      </c>
      <c r="Q34" s="207">
        <v>0</v>
      </c>
      <c r="R34" s="207">
        <v>0</v>
      </c>
      <c r="S34" s="207">
        <v>0</v>
      </c>
      <c r="T34" s="355">
        <v>0</v>
      </c>
      <c r="U34" s="269">
        <f t="shared" si="34"/>
        <v>0</v>
      </c>
      <c r="V34" s="207">
        <v>0</v>
      </c>
      <c r="W34" s="207">
        <v>0</v>
      </c>
      <c r="X34" s="207">
        <v>0</v>
      </c>
      <c r="Y34" s="355">
        <v>0</v>
      </c>
      <c r="Z34" s="269">
        <f t="shared" si="35"/>
        <v>0</v>
      </c>
      <c r="AA34" s="206">
        <v>0</v>
      </c>
      <c r="AB34" s="206">
        <v>0</v>
      </c>
      <c r="AC34" s="206">
        <v>0</v>
      </c>
      <c r="AD34" s="504">
        <v>0</v>
      </c>
      <c r="AE34" s="269">
        <f t="shared" si="10"/>
        <v>0</v>
      </c>
      <c r="AF34" s="206">
        <v>0</v>
      </c>
      <c r="AG34" s="206">
        <v>0</v>
      </c>
      <c r="AH34" s="206">
        <v>0</v>
      </c>
      <c r="AI34" s="206">
        <v>0</v>
      </c>
      <c r="AJ34" s="269">
        <f t="shared" si="12"/>
        <v>0</v>
      </c>
      <c r="AK34" s="206">
        <v>0</v>
      </c>
      <c r="AL34" s="206">
        <v>0</v>
      </c>
      <c r="AM34" s="206">
        <v>0</v>
      </c>
      <c r="AN34" s="206">
        <v>0</v>
      </c>
      <c r="AO34" s="255">
        <f t="shared" si="14"/>
        <v>0</v>
      </c>
      <c r="AP34" s="735">
        <v>0</v>
      </c>
      <c r="AQ34" s="735">
        <v>0</v>
      </c>
      <c r="AR34" s="735">
        <v>0</v>
      </c>
      <c r="AS34" s="735">
        <v>0</v>
      </c>
      <c r="AT34" s="255">
        <f t="shared" si="16"/>
        <v>0</v>
      </c>
      <c r="AU34" s="206">
        <v>0</v>
      </c>
      <c r="AV34" s="206">
        <v>0</v>
      </c>
      <c r="AW34" s="206">
        <v>0</v>
      </c>
      <c r="AX34" s="206">
        <v>0</v>
      </c>
      <c r="AY34" s="255">
        <f t="shared" si="18"/>
        <v>0</v>
      </c>
    </row>
    <row r="35" spans="1:51" s="27" customFormat="1" ht="16.5" customHeight="1" thickBot="1" x14ac:dyDescent="0.4">
      <c r="A35" s="26"/>
      <c r="B35" s="454"/>
      <c r="C35" s="790"/>
      <c r="D35" s="800"/>
      <c r="E35" s="549" t="s">
        <v>763</v>
      </c>
      <c r="F35" s="439">
        <f t="shared" si="37"/>
        <v>8</v>
      </c>
      <c r="G35" s="465"/>
      <c r="H35" s="435"/>
      <c r="I35" s="435"/>
      <c r="J35" s="435"/>
      <c r="K35" s="104"/>
      <c r="L35" s="259"/>
      <c r="M35" s="259"/>
      <c r="N35" s="259"/>
      <c r="O35" s="259"/>
      <c r="P35" s="269"/>
      <c r="Q35" s="259"/>
      <c r="R35" s="259"/>
      <c r="S35" s="259"/>
      <c r="T35" s="362"/>
      <c r="U35" s="269"/>
      <c r="V35" s="259"/>
      <c r="W35" s="259"/>
      <c r="X35" s="259"/>
      <c r="Y35" s="362"/>
      <c r="Z35" s="269"/>
      <c r="AA35" s="207">
        <v>0</v>
      </c>
      <c r="AB35" s="207">
        <v>0</v>
      </c>
      <c r="AC35" s="207">
        <v>0</v>
      </c>
      <c r="AD35" s="355">
        <v>0</v>
      </c>
      <c r="AE35" s="269">
        <f t="shared" si="10"/>
        <v>0</v>
      </c>
      <c r="AF35" s="207">
        <v>0</v>
      </c>
      <c r="AG35" s="207">
        <v>0</v>
      </c>
      <c r="AH35" s="207">
        <v>0</v>
      </c>
      <c r="AI35" s="207">
        <v>1</v>
      </c>
      <c r="AJ35" s="269">
        <f t="shared" si="12"/>
        <v>1</v>
      </c>
      <c r="AK35" s="207">
        <v>0</v>
      </c>
      <c r="AL35" s="207">
        <v>0</v>
      </c>
      <c r="AM35" s="207">
        <v>0</v>
      </c>
      <c r="AN35" s="207">
        <v>2</v>
      </c>
      <c r="AO35" s="255">
        <f t="shared" si="14"/>
        <v>2</v>
      </c>
      <c r="AP35" s="736">
        <v>0</v>
      </c>
      <c r="AQ35" s="736">
        <v>0</v>
      </c>
      <c r="AR35" s="736">
        <v>0</v>
      </c>
      <c r="AS35" s="736">
        <v>2</v>
      </c>
      <c r="AT35" s="255">
        <f t="shared" si="16"/>
        <v>2</v>
      </c>
      <c r="AU35" s="207">
        <v>0</v>
      </c>
      <c r="AV35" s="207">
        <v>0</v>
      </c>
      <c r="AW35" s="207">
        <v>0</v>
      </c>
      <c r="AX35" s="207">
        <v>3</v>
      </c>
      <c r="AY35" s="255">
        <f t="shared" si="18"/>
        <v>3</v>
      </c>
    </row>
    <row r="36" spans="1:51" s="27" customFormat="1" ht="16.5" customHeight="1" x14ac:dyDescent="0.35">
      <c r="A36" s="26"/>
      <c r="B36" s="841">
        <v>4</v>
      </c>
      <c r="C36" s="790"/>
      <c r="D36" s="807" t="s">
        <v>151</v>
      </c>
      <c r="E36" s="547" t="s">
        <v>116</v>
      </c>
      <c r="F36" s="439">
        <f t="shared" si="37"/>
        <v>875</v>
      </c>
      <c r="G36" s="463">
        <v>95</v>
      </c>
      <c r="H36" s="239">
        <v>0</v>
      </c>
      <c r="I36" s="239">
        <v>0</v>
      </c>
      <c r="J36" s="239">
        <v>0</v>
      </c>
      <c r="K36" s="104">
        <f t="shared" si="36"/>
        <v>95</v>
      </c>
      <c r="L36" s="205">
        <v>112</v>
      </c>
      <c r="M36" s="205">
        <v>0</v>
      </c>
      <c r="N36" s="205">
        <v>0</v>
      </c>
      <c r="O36" s="205">
        <v>0</v>
      </c>
      <c r="P36" s="269">
        <f t="shared" si="33"/>
        <v>112</v>
      </c>
      <c r="Q36" s="205">
        <v>118</v>
      </c>
      <c r="R36" s="222">
        <v>0</v>
      </c>
      <c r="S36" s="222">
        <v>0</v>
      </c>
      <c r="T36" s="357">
        <v>0</v>
      </c>
      <c r="U36" s="269">
        <f t="shared" si="34"/>
        <v>118</v>
      </c>
      <c r="V36" s="205">
        <v>0</v>
      </c>
      <c r="W36" s="205">
        <v>0</v>
      </c>
      <c r="X36" s="205">
        <v>0</v>
      </c>
      <c r="Y36" s="354">
        <v>93</v>
      </c>
      <c r="Z36" s="269">
        <f t="shared" si="35"/>
        <v>93</v>
      </c>
      <c r="AA36" s="205">
        <v>0</v>
      </c>
      <c r="AB36" s="205">
        <v>0</v>
      </c>
      <c r="AC36" s="205">
        <v>0</v>
      </c>
      <c r="AD36" s="354">
        <v>57</v>
      </c>
      <c r="AE36" s="269">
        <f t="shared" si="10"/>
        <v>57</v>
      </c>
      <c r="AF36" s="205">
        <v>0</v>
      </c>
      <c r="AG36" s="205">
        <v>0</v>
      </c>
      <c r="AH36" s="205">
        <v>0</v>
      </c>
      <c r="AI36" s="205">
        <v>88</v>
      </c>
      <c r="AJ36" s="269">
        <f t="shared" si="12"/>
        <v>88</v>
      </c>
      <c r="AK36" s="205">
        <v>0</v>
      </c>
      <c r="AL36" s="205">
        <v>0</v>
      </c>
      <c r="AM36" s="205">
        <v>0</v>
      </c>
      <c r="AN36" s="205">
        <v>99</v>
      </c>
      <c r="AO36" s="255">
        <f t="shared" si="14"/>
        <v>99</v>
      </c>
      <c r="AP36" s="734">
        <v>0</v>
      </c>
      <c r="AQ36" s="734">
        <v>0</v>
      </c>
      <c r="AR36" s="734">
        <v>0</v>
      </c>
      <c r="AS36" s="734">
        <v>120</v>
      </c>
      <c r="AT36" s="255">
        <f t="shared" si="16"/>
        <v>120</v>
      </c>
      <c r="AU36" s="205">
        <v>0</v>
      </c>
      <c r="AV36" s="205">
        <v>0</v>
      </c>
      <c r="AW36" s="205">
        <v>0</v>
      </c>
      <c r="AX36" s="205">
        <v>93</v>
      </c>
      <c r="AY36" s="255">
        <f t="shared" si="18"/>
        <v>93</v>
      </c>
    </row>
    <row r="37" spans="1:51" s="27" customFormat="1" ht="16.5" customHeight="1" x14ac:dyDescent="0.35">
      <c r="A37" s="26"/>
      <c r="B37" s="841"/>
      <c r="C37" s="790"/>
      <c r="D37" s="798"/>
      <c r="E37" s="544" t="s">
        <v>203</v>
      </c>
      <c r="F37" s="439">
        <f t="shared" si="37"/>
        <v>1</v>
      </c>
      <c r="G37" s="463">
        <v>0</v>
      </c>
      <c r="H37" s="239">
        <v>0</v>
      </c>
      <c r="I37" s="239">
        <v>0</v>
      </c>
      <c r="J37" s="239">
        <v>0</v>
      </c>
      <c r="K37" s="104">
        <f t="shared" si="36"/>
        <v>0</v>
      </c>
      <c r="L37" s="205">
        <v>0</v>
      </c>
      <c r="M37" s="205">
        <v>0</v>
      </c>
      <c r="N37" s="205">
        <v>0</v>
      </c>
      <c r="O37" s="205">
        <v>0</v>
      </c>
      <c r="P37" s="269">
        <f t="shared" si="33"/>
        <v>0</v>
      </c>
      <c r="Q37" s="205">
        <v>0</v>
      </c>
      <c r="R37" s="205">
        <v>0</v>
      </c>
      <c r="S37" s="205">
        <v>0</v>
      </c>
      <c r="T37" s="354">
        <v>0</v>
      </c>
      <c r="U37" s="269">
        <f t="shared" si="34"/>
        <v>0</v>
      </c>
      <c r="V37" s="205">
        <v>0</v>
      </c>
      <c r="W37" s="205">
        <v>0</v>
      </c>
      <c r="X37" s="205">
        <v>0</v>
      </c>
      <c r="Y37" s="354">
        <v>0</v>
      </c>
      <c r="Z37" s="269">
        <f t="shared" si="35"/>
        <v>0</v>
      </c>
      <c r="AA37" s="206">
        <v>0</v>
      </c>
      <c r="AB37" s="206">
        <v>0</v>
      </c>
      <c r="AC37" s="206">
        <v>0</v>
      </c>
      <c r="AD37" s="504">
        <v>0</v>
      </c>
      <c r="AE37" s="269">
        <f t="shared" si="10"/>
        <v>0</v>
      </c>
      <c r="AF37" s="206">
        <v>0</v>
      </c>
      <c r="AG37" s="206">
        <v>0</v>
      </c>
      <c r="AH37" s="206">
        <v>0</v>
      </c>
      <c r="AI37" s="206">
        <v>0</v>
      </c>
      <c r="AJ37" s="269">
        <f t="shared" si="12"/>
        <v>0</v>
      </c>
      <c r="AK37" s="206">
        <v>0</v>
      </c>
      <c r="AL37" s="206">
        <v>0</v>
      </c>
      <c r="AM37" s="206">
        <v>0</v>
      </c>
      <c r="AN37" s="206">
        <v>0</v>
      </c>
      <c r="AO37" s="255">
        <f t="shared" si="14"/>
        <v>0</v>
      </c>
      <c r="AP37" s="735">
        <v>0</v>
      </c>
      <c r="AQ37" s="735">
        <v>0</v>
      </c>
      <c r="AR37" s="735">
        <v>0</v>
      </c>
      <c r="AS37" s="735">
        <v>0</v>
      </c>
      <c r="AT37" s="255">
        <f t="shared" si="16"/>
        <v>0</v>
      </c>
      <c r="AU37" s="206">
        <v>0</v>
      </c>
      <c r="AV37" s="206">
        <v>0</v>
      </c>
      <c r="AW37" s="206">
        <v>0</v>
      </c>
      <c r="AX37" s="206">
        <v>1</v>
      </c>
      <c r="AY37" s="255">
        <f t="shared" si="18"/>
        <v>1</v>
      </c>
    </row>
    <row r="38" spans="1:51" s="27" customFormat="1" ht="16.5" customHeight="1" thickBot="1" x14ac:dyDescent="0.4">
      <c r="A38" s="26"/>
      <c r="B38" s="841"/>
      <c r="C38" s="790"/>
      <c r="D38" s="798"/>
      <c r="E38" s="544" t="s">
        <v>112</v>
      </c>
      <c r="F38" s="439">
        <f t="shared" si="37"/>
        <v>840</v>
      </c>
      <c r="G38" s="464">
        <v>60</v>
      </c>
      <c r="H38" s="240">
        <v>0</v>
      </c>
      <c r="I38" s="240">
        <v>0</v>
      </c>
      <c r="J38" s="240">
        <v>0</v>
      </c>
      <c r="K38" s="104">
        <f t="shared" si="36"/>
        <v>60</v>
      </c>
      <c r="L38" s="207">
        <v>121</v>
      </c>
      <c r="M38" s="207">
        <v>0</v>
      </c>
      <c r="N38" s="207">
        <v>0</v>
      </c>
      <c r="O38" s="207">
        <v>0</v>
      </c>
      <c r="P38" s="269">
        <f t="shared" si="33"/>
        <v>121</v>
      </c>
      <c r="Q38" s="207">
        <v>116</v>
      </c>
      <c r="R38" s="207">
        <v>0</v>
      </c>
      <c r="S38" s="207">
        <v>0</v>
      </c>
      <c r="T38" s="355">
        <v>0</v>
      </c>
      <c r="U38" s="269">
        <f t="shared" si="34"/>
        <v>116</v>
      </c>
      <c r="V38" s="207">
        <v>0</v>
      </c>
      <c r="W38" s="207">
        <v>0</v>
      </c>
      <c r="X38" s="207">
        <v>0</v>
      </c>
      <c r="Y38" s="355">
        <v>109</v>
      </c>
      <c r="Z38" s="269">
        <f t="shared" si="35"/>
        <v>109</v>
      </c>
      <c r="AA38" s="206">
        <v>0</v>
      </c>
      <c r="AB38" s="206">
        <v>0</v>
      </c>
      <c r="AC38" s="206">
        <v>0</v>
      </c>
      <c r="AD38" s="504">
        <v>56</v>
      </c>
      <c r="AE38" s="269">
        <f t="shared" si="10"/>
        <v>56</v>
      </c>
      <c r="AF38" s="206">
        <v>0</v>
      </c>
      <c r="AG38" s="206">
        <v>0</v>
      </c>
      <c r="AH38" s="206">
        <v>0</v>
      </c>
      <c r="AI38" s="206">
        <v>78</v>
      </c>
      <c r="AJ38" s="269">
        <f t="shared" si="12"/>
        <v>78</v>
      </c>
      <c r="AK38" s="206">
        <v>0</v>
      </c>
      <c r="AL38" s="206">
        <v>0</v>
      </c>
      <c r="AM38" s="206">
        <v>0</v>
      </c>
      <c r="AN38" s="206">
        <v>98</v>
      </c>
      <c r="AO38" s="255">
        <f t="shared" si="14"/>
        <v>98</v>
      </c>
      <c r="AP38" s="735">
        <v>0</v>
      </c>
      <c r="AQ38" s="735">
        <v>0</v>
      </c>
      <c r="AR38" s="735">
        <v>0</v>
      </c>
      <c r="AS38" s="735">
        <v>101</v>
      </c>
      <c r="AT38" s="255">
        <f t="shared" si="16"/>
        <v>101</v>
      </c>
      <c r="AU38" s="206">
        <v>0</v>
      </c>
      <c r="AV38" s="206">
        <v>0</v>
      </c>
      <c r="AW38" s="206">
        <v>0</v>
      </c>
      <c r="AX38" s="206">
        <v>101</v>
      </c>
      <c r="AY38" s="255">
        <f t="shared" si="18"/>
        <v>101</v>
      </c>
    </row>
    <row r="39" spans="1:51" s="27" customFormat="1" ht="16.5" customHeight="1" thickBot="1" x14ac:dyDescent="0.4">
      <c r="A39" s="26"/>
      <c r="B39" s="454"/>
      <c r="C39" s="790"/>
      <c r="D39" s="800"/>
      <c r="E39" s="549" t="s">
        <v>763</v>
      </c>
      <c r="F39" s="439">
        <f t="shared" si="37"/>
        <v>4</v>
      </c>
      <c r="G39" s="465"/>
      <c r="H39" s="435"/>
      <c r="I39" s="435"/>
      <c r="J39" s="435"/>
      <c r="K39" s="104"/>
      <c r="L39" s="259"/>
      <c r="M39" s="259"/>
      <c r="N39" s="259"/>
      <c r="O39" s="259"/>
      <c r="P39" s="269"/>
      <c r="Q39" s="259"/>
      <c r="R39" s="259"/>
      <c r="S39" s="259"/>
      <c r="T39" s="362"/>
      <c r="U39" s="269"/>
      <c r="V39" s="259"/>
      <c r="W39" s="259"/>
      <c r="X39" s="259"/>
      <c r="Y39" s="362"/>
      <c r="Z39" s="269"/>
      <c r="AA39" s="207">
        <v>0</v>
      </c>
      <c r="AB39" s="207">
        <v>0</v>
      </c>
      <c r="AC39" s="207">
        <v>0</v>
      </c>
      <c r="AD39" s="355">
        <v>1</v>
      </c>
      <c r="AE39" s="269">
        <f t="shared" si="10"/>
        <v>1</v>
      </c>
      <c r="AF39" s="207">
        <v>0</v>
      </c>
      <c r="AG39" s="207">
        <v>0</v>
      </c>
      <c r="AH39" s="207">
        <v>0</v>
      </c>
      <c r="AI39" s="207">
        <v>2</v>
      </c>
      <c r="AJ39" s="269">
        <f t="shared" si="12"/>
        <v>2</v>
      </c>
      <c r="AK39" s="207">
        <v>0</v>
      </c>
      <c r="AL39" s="207">
        <v>0</v>
      </c>
      <c r="AM39" s="207">
        <v>0</v>
      </c>
      <c r="AN39" s="207">
        <v>0</v>
      </c>
      <c r="AO39" s="255">
        <f t="shared" si="14"/>
        <v>0</v>
      </c>
      <c r="AP39" s="736">
        <v>0</v>
      </c>
      <c r="AQ39" s="736">
        <v>0</v>
      </c>
      <c r="AR39" s="736">
        <v>0</v>
      </c>
      <c r="AS39" s="736">
        <v>1</v>
      </c>
      <c r="AT39" s="255">
        <f t="shared" si="16"/>
        <v>1</v>
      </c>
      <c r="AU39" s="207">
        <v>0</v>
      </c>
      <c r="AV39" s="207">
        <v>0</v>
      </c>
      <c r="AW39" s="207">
        <v>0</v>
      </c>
      <c r="AX39" s="207">
        <v>0</v>
      </c>
      <c r="AY39" s="255">
        <f t="shared" si="18"/>
        <v>0</v>
      </c>
    </row>
    <row r="40" spans="1:51" s="27" customFormat="1" ht="16.5" customHeight="1" x14ac:dyDescent="0.35">
      <c r="A40" s="26"/>
      <c r="B40" s="841">
        <v>5</v>
      </c>
      <c r="C40" s="790"/>
      <c r="D40" s="815" t="s">
        <v>581</v>
      </c>
      <c r="E40" s="547" t="s">
        <v>116</v>
      </c>
      <c r="F40" s="439">
        <f t="shared" si="37"/>
        <v>433</v>
      </c>
      <c r="G40" s="463">
        <v>14</v>
      </c>
      <c r="H40" s="239">
        <v>0</v>
      </c>
      <c r="I40" s="239">
        <v>0</v>
      </c>
      <c r="J40" s="239">
        <v>0</v>
      </c>
      <c r="K40" s="104">
        <f t="shared" si="36"/>
        <v>14</v>
      </c>
      <c r="L40" s="205">
        <v>38</v>
      </c>
      <c r="M40" s="205">
        <v>0</v>
      </c>
      <c r="N40" s="205">
        <v>0</v>
      </c>
      <c r="O40" s="205">
        <v>0</v>
      </c>
      <c r="P40" s="269">
        <f t="shared" si="33"/>
        <v>38</v>
      </c>
      <c r="Q40" s="205">
        <v>48</v>
      </c>
      <c r="R40" s="222">
        <v>0</v>
      </c>
      <c r="S40" s="222">
        <v>0</v>
      </c>
      <c r="T40" s="357">
        <v>0</v>
      </c>
      <c r="U40" s="269">
        <f t="shared" si="34"/>
        <v>48</v>
      </c>
      <c r="V40" s="205">
        <v>0</v>
      </c>
      <c r="W40" s="205">
        <v>0</v>
      </c>
      <c r="X40" s="205">
        <v>0</v>
      </c>
      <c r="Y40" s="354">
        <v>45</v>
      </c>
      <c r="Z40" s="269">
        <f t="shared" si="35"/>
        <v>45</v>
      </c>
      <c r="AA40" s="205">
        <v>0</v>
      </c>
      <c r="AB40" s="205">
        <v>0</v>
      </c>
      <c r="AC40" s="205">
        <v>0</v>
      </c>
      <c r="AD40" s="354">
        <v>65</v>
      </c>
      <c r="AE40" s="269">
        <f t="shared" si="10"/>
        <v>65</v>
      </c>
      <c r="AF40" s="205">
        <v>0</v>
      </c>
      <c r="AG40" s="205">
        <v>0</v>
      </c>
      <c r="AH40" s="205">
        <v>0</v>
      </c>
      <c r="AI40" s="205">
        <v>48</v>
      </c>
      <c r="AJ40" s="269">
        <f t="shared" si="12"/>
        <v>48</v>
      </c>
      <c r="AK40" s="205">
        <v>0</v>
      </c>
      <c r="AL40" s="205">
        <v>0</v>
      </c>
      <c r="AM40" s="205">
        <v>0</v>
      </c>
      <c r="AN40" s="205">
        <v>53</v>
      </c>
      <c r="AO40" s="255">
        <f t="shared" si="14"/>
        <v>53</v>
      </c>
      <c r="AP40" s="734">
        <v>0</v>
      </c>
      <c r="AQ40" s="734">
        <v>0</v>
      </c>
      <c r="AR40" s="734">
        <v>0</v>
      </c>
      <c r="AS40" s="734">
        <v>66</v>
      </c>
      <c r="AT40" s="255">
        <f t="shared" si="16"/>
        <v>66</v>
      </c>
      <c r="AU40" s="205">
        <v>0</v>
      </c>
      <c r="AV40" s="205">
        <v>0</v>
      </c>
      <c r="AW40" s="205">
        <v>0</v>
      </c>
      <c r="AX40" s="205">
        <v>56</v>
      </c>
      <c r="AY40" s="255">
        <f t="shared" si="18"/>
        <v>56</v>
      </c>
    </row>
    <row r="41" spans="1:51" s="27" customFormat="1" ht="16.5" customHeight="1" x14ac:dyDescent="0.35">
      <c r="A41" s="26"/>
      <c r="B41" s="841"/>
      <c r="C41" s="790"/>
      <c r="D41" s="815"/>
      <c r="E41" s="544" t="s">
        <v>203</v>
      </c>
      <c r="F41" s="439">
        <f t="shared" si="37"/>
        <v>1</v>
      </c>
      <c r="G41" s="463">
        <v>0</v>
      </c>
      <c r="H41" s="239">
        <v>0</v>
      </c>
      <c r="I41" s="239">
        <v>0</v>
      </c>
      <c r="J41" s="239">
        <v>0</v>
      </c>
      <c r="K41" s="104">
        <f t="shared" si="36"/>
        <v>0</v>
      </c>
      <c r="L41" s="205">
        <v>0</v>
      </c>
      <c r="M41" s="205">
        <v>0</v>
      </c>
      <c r="N41" s="205">
        <v>0</v>
      </c>
      <c r="O41" s="205">
        <v>0</v>
      </c>
      <c r="P41" s="269">
        <f t="shared" si="33"/>
        <v>0</v>
      </c>
      <c r="Q41" s="205">
        <v>0</v>
      </c>
      <c r="R41" s="205">
        <v>0</v>
      </c>
      <c r="S41" s="205">
        <v>0</v>
      </c>
      <c r="T41" s="354">
        <v>0</v>
      </c>
      <c r="U41" s="269">
        <f t="shared" si="34"/>
        <v>0</v>
      </c>
      <c r="V41" s="205">
        <v>0</v>
      </c>
      <c r="W41" s="205">
        <v>0</v>
      </c>
      <c r="X41" s="205">
        <v>0</v>
      </c>
      <c r="Y41" s="354">
        <v>0</v>
      </c>
      <c r="Z41" s="269">
        <f t="shared" si="35"/>
        <v>0</v>
      </c>
      <c r="AA41" s="206">
        <v>0</v>
      </c>
      <c r="AB41" s="206">
        <v>0</v>
      </c>
      <c r="AC41" s="206">
        <v>0</v>
      </c>
      <c r="AD41" s="504">
        <v>0</v>
      </c>
      <c r="AE41" s="269">
        <f t="shared" si="10"/>
        <v>0</v>
      </c>
      <c r="AF41" s="206">
        <v>0</v>
      </c>
      <c r="AG41" s="206">
        <v>0</v>
      </c>
      <c r="AH41" s="206">
        <v>0</v>
      </c>
      <c r="AI41" s="206">
        <v>0</v>
      </c>
      <c r="AJ41" s="269">
        <f t="shared" si="12"/>
        <v>0</v>
      </c>
      <c r="AK41" s="206">
        <v>0</v>
      </c>
      <c r="AL41" s="206">
        <v>0</v>
      </c>
      <c r="AM41" s="206">
        <v>0</v>
      </c>
      <c r="AN41" s="206">
        <v>0</v>
      </c>
      <c r="AO41" s="255">
        <f t="shared" si="14"/>
        <v>0</v>
      </c>
      <c r="AP41" s="735">
        <v>0</v>
      </c>
      <c r="AQ41" s="735">
        <v>0</v>
      </c>
      <c r="AR41" s="735">
        <v>0</v>
      </c>
      <c r="AS41" s="735">
        <v>0</v>
      </c>
      <c r="AT41" s="255">
        <f t="shared" si="16"/>
        <v>0</v>
      </c>
      <c r="AU41" s="206">
        <v>0</v>
      </c>
      <c r="AV41" s="206">
        <v>0</v>
      </c>
      <c r="AW41" s="206">
        <v>0</v>
      </c>
      <c r="AX41" s="206">
        <v>1</v>
      </c>
      <c r="AY41" s="255">
        <f t="shared" si="18"/>
        <v>1</v>
      </c>
    </row>
    <row r="42" spans="1:51" s="27" customFormat="1" ht="16.5" customHeight="1" thickBot="1" x14ac:dyDescent="0.4">
      <c r="A42" s="26"/>
      <c r="B42" s="841"/>
      <c r="C42" s="790"/>
      <c r="D42" s="815"/>
      <c r="E42" s="551" t="s">
        <v>112</v>
      </c>
      <c r="F42" s="439">
        <f t="shared" si="37"/>
        <v>38</v>
      </c>
      <c r="G42" s="468"/>
      <c r="H42" s="220"/>
      <c r="I42" s="220"/>
      <c r="J42" s="220"/>
      <c r="K42" s="104">
        <f t="shared" si="36"/>
        <v>0</v>
      </c>
      <c r="L42" s="220"/>
      <c r="M42" s="220"/>
      <c r="N42" s="220"/>
      <c r="O42" s="220"/>
      <c r="P42" s="269">
        <f t="shared" si="33"/>
        <v>0</v>
      </c>
      <c r="Q42" s="349">
        <v>3</v>
      </c>
      <c r="R42" s="220"/>
      <c r="S42" s="220"/>
      <c r="T42" s="358"/>
      <c r="U42" s="269">
        <f t="shared" si="34"/>
        <v>3</v>
      </c>
      <c r="V42" s="387">
        <v>0</v>
      </c>
      <c r="W42" s="387">
        <v>0</v>
      </c>
      <c r="X42" s="387">
        <v>0</v>
      </c>
      <c r="Y42" s="388">
        <v>3</v>
      </c>
      <c r="Z42" s="269">
        <f t="shared" si="35"/>
        <v>3</v>
      </c>
      <c r="AA42" s="494">
        <v>0</v>
      </c>
      <c r="AB42" s="494">
        <v>0</v>
      </c>
      <c r="AC42" s="494">
        <v>0</v>
      </c>
      <c r="AD42" s="507">
        <v>8</v>
      </c>
      <c r="AE42" s="269">
        <f t="shared" si="10"/>
        <v>8</v>
      </c>
      <c r="AF42" s="494">
        <v>0</v>
      </c>
      <c r="AG42" s="494">
        <v>0</v>
      </c>
      <c r="AH42" s="494">
        <v>0</v>
      </c>
      <c r="AI42" s="494">
        <v>7</v>
      </c>
      <c r="AJ42" s="269">
        <f t="shared" si="12"/>
        <v>7</v>
      </c>
      <c r="AK42" s="494">
        <v>0</v>
      </c>
      <c r="AL42" s="494">
        <v>0</v>
      </c>
      <c r="AM42" s="494">
        <v>0</v>
      </c>
      <c r="AN42" s="494">
        <v>4</v>
      </c>
      <c r="AO42" s="255">
        <f t="shared" si="14"/>
        <v>4</v>
      </c>
      <c r="AP42" s="741">
        <v>0</v>
      </c>
      <c r="AQ42" s="741">
        <v>0</v>
      </c>
      <c r="AR42" s="741">
        <v>0</v>
      </c>
      <c r="AS42" s="741">
        <v>6</v>
      </c>
      <c r="AT42" s="255">
        <f t="shared" si="16"/>
        <v>6</v>
      </c>
      <c r="AU42" s="494">
        <v>0</v>
      </c>
      <c r="AV42" s="494">
        <v>0</v>
      </c>
      <c r="AW42" s="494">
        <v>0</v>
      </c>
      <c r="AX42" s="494">
        <v>7</v>
      </c>
      <c r="AY42" s="255">
        <f t="shared" si="18"/>
        <v>7</v>
      </c>
    </row>
    <row r="43" spans="1:51" s="27" customFormat="1" ht="16.5" customHeight="1" x14ac:dyDescent="0.35">
      <c r="A43" s="26"/>
      <c r="B43" s="841">
        <v>6</v>
      </c>
      <c r="C43" s="790"/>
      <c r="D43" s="809" t="s">
        <v>56</v>
      </c>
      <c r="E43" s="546" t="s">
        <v>116</v>
      </c>
      <c r="F43" s="439">
        <f t="shared" si="37"/>
        <v>1033</v>
      </c>
      <c r="G43" s="463">
        <v>42</v>
      </c>
      <c r="H43" s="239">
        <v>0</v>
      </c>
      <c r="I43" s="239">
        <v>5</v>
      </c>
      <c r="J43" s="239">
        <v>2</v>
      </c>
      <c r="K43" s="104">
        <f t="shared" si="36"/>
        <v>49</v>
      </c>
      <c r="L43" s="205">
        <v>59</v>
      </c>
      <c r="M43" s="205">
        <v>0</v>
      </c>
      <c r="N43" s="205">
        <v>4</v>
      </c>
      <c r="O43" s="205">
        <v>1</v>
      </c>
      <c r="P43" s="269">
        <f t="shared" si="33"/>
        <v>64</v>
      </c>
      <c r="Q43" s="205">
        <v>110</v>
      </c>
      <c r="R43" s="205">
        <v>0</v>
      </c>
      <c r="S43" s="205">
        <v>11</v>
      </c>
      <c r="T43" s="354">
        <v>5</v>
      </c>
      <c r="U43" s="269">
        <f t="shared" si="34"/>
        <v>126</v>
      </c>
      <c r="V43" s="205">
        <v>1</v>
      </c>
      <c r="W43" s="205">
        <v>7</v>
      </c>
      <c r="X43" s="205">
        <v>2</v>
      </c>
      <c r="Y43" s="354">
        <v>85</v>
      </c>
      <c r="Z43" s="269">
        <f t="shared" si="35"/>
        <v>95</v>
      </c>
      <c r="AA43" s="205">
        <v>2</v>
      </c>
      <c r="AB43" s="205">
        <v>3</v>
      </c>
      <c r="AC43" s="205">
        <v>0</v>
      </c>
      <c r="AD43" s="354">
        <v>163</v>
      </c>
      <c r="AE43" s="269">
        <f t="shared" si="10"/>
        <v>168</v>
      </c>
      <c r="AF43" s="205">
        <v>0</v>
      </c>
      <c r="AG43" s="205">
        <v>2</v>
      </c>
      <c r="AH43" s="205">
        <v>1</v>
      </c>
      <c r="AI43" s="205">
        <v>142</v>
      </c>
      <c r="AJ43" s="269">
        <f t="shared" si="12"/>
        <v>145</v>
      </c>
      <c r="AK43" s="205">
        <v>1</v>
      </c>
      <c r="AL43" s="205">
        <v>4</v>
      </c>
      <c r="AM43" s="205">
        <v>0</v>
      </c>
      <c r="AN43" s="205">
        <v>128</v>
      </c>
      <c r="AO43" s="255">
        <f t="shared" si="14"/>
        <v>133</v>
      </c>
      <c r="AP43" s="734">
        <v>1</v>
      </c>
      <c r="AQ43" s="734">
        <v>7</v>
      </c>
      <c r="AR43" s="734">
        <v>2</v>
      </c>
      <c r="AS43" s="734">
        <v>164</v>
      </c>
      <c r="AT43" s="255">
        <f t="shared" si="16"/>
        <v>174</v>
      </c>
      <c r="AU43" s="205">
        <v>0</v>
      </c>
      <c r="AV43" s="205">
        <v>4</v>
      </c>
      <c r="AW43" s="205">
        <v>3</v>
      </c>
      <c r="AX43" s="205">
        <v>72</v>
      </c>
      <c r="AY43" s="255">
        <f t="shared" si="18"/>
        <v>79</v>
      </c>
    </row>
    <row r="44" spans="1:51" s="27" customFormat="1" ht="16.5" customHeight="1" x14ac:dyDescent="0.35">
      <c r="A44" s="26"/>
      <c r="B44" s="841"/>
      <c r="C44" s="790"/>
      <c r="D44" s="809"/>
      <c r="E44" s="544" t="s">
        <v>203</v>
      </c>
      <c r="F44" s="439">
        <f t="shared" si="37"/>
        <v>0</v>
      </c>
      <c r="G44" s="463">
        <v>0</v>
      </c>
      <c r="H44" s="239">
        <v>0</v>
      </c>
      <c r="I44" s="239">
        <v>0</v>
      </c>
      <c r="J44" s="239">
        <v>0</v>
      </c>
      <c r="K44" s="104">
        <f t="shared" si="36"/>
        <v>0</v>
      </c>
      <c r="L44" s="205">
        <v>0</v>
      </c>
      <c r="M44" s="205">
        <v>0</v>
      </c>
      <c r="N44" s="205">
        <v>0</v>
      </c>
      <c r="O44" s="205">
        <v>0</v>
      </c>
      <c r="P44" s="269">
        <f t="shared" si="33"/>
        <v>0</v>
      </c>
      <c r="Q44" s="205">
        <v>0</v>
      </c>
      <c r="R44" s="205">
        <v>0</v>
      </c>
      <c r="S44" s="205">
        <v>0</v>
      </c>
      <c r="T44" s="354">
        <v>0</v>
      </c>
      <c r="U44" s="269">
        <f t="shared" si="34"/>
        <v>0</v>
      </c>
      <c r="V44" s="205">
        <v>0</v>
      </c>
      <c r="W44" s="205">
        <v>0</v>
      </c>
      <c r="X44" s="205">
        <v>0</v>
      </c>
      <c r="Y44" s="354">
        <v>0</v>
      </c>
      <c r="Z44" s="269">
        <f t="shared" si="35"/>
        <v>0</v>
      </c>
      <c r="AA44" s="206">
        <v>0</v>
      </c>
      <c r="AB44" s="206">
        <v>0</v>
      </c>
      <c r="AC44" s="206">
        <v>0</v>
      </c>
      <c r="AD44" s="504">
        <v>0</v>
      </c>
      <c r="AE44" s="269">
        <f t="shared" si="10"/>
        <v>0</v>
      </c>
      <c r="AF44" s="206">
        <v>0</v>
      </c>
      <c r="AG44" s="206">
        <v>0</v>
      </c>
      <c r="AH44" s="206">
        <v>0</v>
      </c>
      <c r="AI44" s="206">
        <v>0</v>
      </c>
      <c r="AJ44" s="269">
        <f t="shared" si="12"/>
        <v>0</v>
      </c>
      <c r="AK44" s="206">
        <v>0</v>
      </c>
      <c r="AL44" s="206">
        <v>0</v>
      </c>
      <c r="AM44" s="206">
        <v>0</v>
      </c>
      <c r="AN44" s="206">
        <v>0</v>
      </c>
      <c r="AO44" s="255">
        <f t="shared" si="14"/>
        <v>0</v>
      </c>
      <c r="AP44" s="735">
        <v>0</v>
      </c>
      <c r="AQ44" s="735">
        <v>0</v>
      </c>
      <c r="AR44" s="735">
        <v>0</v>
      </c>
      <c r="AS44" s="735">
        <v>0</v>
      </c>
      <c r="AT44" s="255">
        <f t="shared" si="16"/>
        <v>0</v>
      </c>
      <c r="AU44" s="206">
        <v>0</v>
      </c>
      <c r="AV44" s="206">
        <v>0</v>
      </c>
      <c r="AW44" s="206">
        <v>0</v>
      </c>
      <c r="AX44" s="206">
        <v>0</v>
      </c>
      <c r="AY44" s="255">
        <f t="shared" si="18"/>
        <v>0</v>
      </c>
    </row>
    <row r="45" spans="1:51" s="27" customFormat="1" ht="16.5" customHeight="1" thickBot="1" x14ac:dyDescent="0.4">
      <c r="A45" s="26"/>
      <c r="B45" s="841"/>
      <c r="C45" s="790"/>
      <c r="D45" s="809"/>
      <c r="E45" s="544" t="s">
        <v>112</v>
      </c>
      <c r="F45" s="439">
        <f t="shared" si="37"/>
        <v>758</v>
      </c>
      <c r="G45" s="464">
        <v>17</v>
      </c>
      <c r="H45" s="240">
        <v>0</v>
      </c>
      <c r="I45" s="240">
        <v>4</v>
      </c>
      <c r="J45" s="240">
        <v>1</v>
      </c>
      <c r="K45" s="104">
        <f t="shared" si="36"/>
        <v>22</v>
      </c>
      <c r="L45" s="207">
        <v>42</v>
      </c>
      <c r="M45" s="207">
        <v>0</v>
      </c>
      <c r="N45" s="207">
        <v>6</v>
      </c>
      <c r="O45" s="207">
        <v>1</v>
      </c>
      <c r="P45" s="269">
        <f t="shared" si="33"/>
        <v>49</v>
      </c>
      <c r="Q45" s="207">
        <v>43</v>
      </c>
      <c r="R45" s="207">
        <v>0</v>
      </c>
      <c r="S45" s="207">
        <v>5</v>
      </c>
      <c r="T45" s="355">
        <v>2</v>
      </c>
      <c r="U45" s="269">
        <f t="shared" si="34"/>
        <v>50</v>
      </c>
      <c r="V45" s="207">
        <v>0</v>
      </c>
      <c r="W45" s="207">
        <v>17</v>
      </c>
      <c r="X45" s="207">
        <v>1</v>
      </c>
      <c r="Y45" s="355">
        <v>69</v>
      </c>
      <c r="Z45" s="269">
        <f t="shared" si="35"/>
        <v>87</v>
      </c>
      <c r="AA45" s="206">
        <v>0</v>
      </c>
      <c r="AB45" s="206">
        <v>5</v>
      </c>
      <c r="AC45" s="206">
        <v>0</v>
      </c>
      <c r="AD45" s="504">
        <v>98</v>
      </c>
      <c r="AE45" s="269">
        <f t="shared" si="10"/>
        <v>103</v>
      </c>
      <c r="AF45" s="206">
        <v>3</v>
      </c>
      <c r="AG45" s="206">
        <v>9</v>
      </c>
      <c r="AH45" s="206">
        <v>0</v>
      </c>
      <c r="AI45" s="206">
        <v>146</v>
      </c>
      <c r="AJ45" s="269">
        <f t="shared" si="12"/>
        <v>158</v>
      </c>
      <c r="AK45" s="206">
        <v>0</v>
      </c>
      <c r="AL45" s="206">
        <v>16</v>
      </c>
      <c r="AM45" s="206">
        <v>1</v>
      </c>
      <c r="AN45" s="206">
        <v>89</v>
      </c>
      <c r="AO45" s="255">
        <f t="shared" si="14"/>
        <v>106</v>
      </c>
      <c r="AP45" s="735">
        <v>0</v>
      </c>
      <c r="AQ45" s="735">
        <v>11</v>
      </c>
      <c r="AR45" s="735">
        <v>2</v>
      </c>
      <c r="AS45" s="735">
        <v>72</v>
      </c>
      <c r="AT45" s="255">
        <f t="shared" si="16"/>
        <v>85</v>
      </c>
      <c r="AU45" s="206">
        <v>5</v>
      </c>
      <c r="AV45" s="206">
        <v>5</v>
      </c>
      <c r="AW45" s="206">
        <v>2</v>
      </c>
      <c r="AX45" s="206">
        <v>86</v>
      </c>
      <c r="AY45" s="255">
        <f t="shared" si="18"/>
        <v>98</v>
      </c>
    </row>
    <row r="46" spans="1:51" s="27" customFormat="1" ht="16.5" customHeight="1" thickBot="1" x14ac:dyDescent="0.4">
      <c r="A46" s="26"/>
      <c r="B46" s="454"/>
      <c r="C46" s="790"/>
      <c r="D46" s="800"/>
      <c r="E46" s="549" t="s">
        <v>763</v>
      </c>
      <c r="F46" s="439">
        <f t="shared" si="37"/>
        <v>4</v>
      </c>
      <c r="G46" s="465"/>
      <c r="H46" s="435"/>
      <c r="I46" s="435"/>
      <c r="J46" s="435"/>
      <c r="K46" s="104"/>
      <c r="L46" s="259"/>
      <c r="M46" s="259"/>
      <c r="N46" s="259"/>
      <c r="O46" s="259"/>
      <c r="P46" s="269"/>
      <c r="Q46" s="259"/>
      <c r="R46" s="259"/>
      <c r="S46" s="259"/>
      <c r="T46" s="362"/>
      <c r="U46" s="269"/>
      <c r="V46" s="259"/>
      <c r="W46" s="259"/>
      <c r="X46" s="259"/>
      <c r="Y46" s="362"/>
      <c r="Z46" s="269"/>
      <c r="AA46" s="207">
        <v>0</v>
      </c>
      <c r="AB46" s="207">
        <v>0</v>
      </c>
      <c r="AC46" s="207">
        <v>0</v>
      </c>
      <c r="AD46" s="355">
        <v>0</v>
      </c>
      <c r="AE46" s="269">
        <f t="shared" si="10"/>
        <v>0</v>
      </c>
      <c r="AF46" s="207">
        <v>0</v>
      </c>
      <c r="AG46" s="207">
        <v>0</v>
      </c>
      <c r="AH46" s="207">
        <v>0</v>
      </c>
      <c r="AI46" s="207">
        <v>0</v>
      </c>
      <c r="AJ46" s="269">
        <f t="shared" si="12"/>
        <v>0</v>
      </c>
      <c r="AK46" s="207">
        <v>0</v>
      </c>
      <c r="AL46" s="207">
        <v>0</v>
      </c>
      <c r="AM46" s="207">
        <v>0</v>
      </c>
      <c r="AN46" s="207">
        <v>0</v>
      </c>
      <c r="AO46" s="255">
        <f t="shared" si="14"/>
        <v>0</v>
      </c>
      <c r="AP46" s="736">
        <v>0</v>
      </c>
      <c r="AQ46" s="736">
        <v>0</v>
      </c>
      <c r="AR46" s="736">
        <v>0</v>
      </c>
      <c r="AS46" s="736">
        <v>3</v>
      </c>
      <c r="AT46" s="255">
        <f t="shared" si="16"/>
        <v>3</v>
      </c>
      <c r="AU46" s="207">
        <v>0</v>
      </c>
      <c r="AV46" s="207">
        <v>0</v>
      </c>
      <c r="AW46" s="207">
        <v>0</v>
      </c>
      <c r="AX46" s="207">
        <v>1</v>
      </c>
      <c r="AY46" s="255">
        <f t="shared" si="18"/>
        <v>1</v>
      </c>
    </row>
    <row r="47" spans="1:51" s="27" customFormat="1" ht="16.5" customHeight="1" x14ac:dyDescent="0.35">
      <c r="A47" s="26"/>
      <c r="B47" s="841">
        <v>7</v>
      </c>
      <c r="C47" s="790"/>
      <c r="D47" s="808" t="s">
        <v>277</v>
      </c>
      <c r="E47" s="547" t="s">
        <v>116</v>
      </c>
      <c r="F47" s="439">
        <f t="shared" si="37"/>
        <v>36</v>
      </c>
      <c r="G47" s="463">
        <v>7</v>
      </c>
      <c r="H47" s="239">
        <v>0</v>
      </c>
      <c r="I47" s="239">
        <v>0</v>
      </c>
      <c r="J47" s="239">
        <v>0</v>
      </c>
      <c r="K47" s="104">
        <f t="shared" si="36"/>
        <v>7</v>
      </c>
      <c r="L47" s="205">
        <v>1</v>
      </c>
      <c r="M47" s="205">
        <v>0</v>
      </c>
      <c r="N47" s="205">
        <v>0</v>
      </c>
      <c r="O47" s="205">
        <v>0</v>
      </c>
      <c r="P47" s="269">
        <f t="shared" si="33"/>
        <v>1</v>
      </c>
      <c r="Q47" s="205">
        <v>3</v>
      </c>
      <c r="R47" s="205">
        <v>0</v>
      </c>
      <c r="S47" s="205">
        <v>0</v>
      </c>
      <c r="T47" s="354">
        <v>0</v>
      </c>
      <c r="U47" s="269">
        <f t="shared" si="34"/>
        <v>3</v>
      </c>
      <c r="V47" s="205">
        <v>0</v>
      </c>
      <c r="W47" s="205">
        <v>0</v>
      </c>
      <c r="X47" s="205">
        <v>0</v>
      </c>
      <c r="Y47" s="354">
        <v>7</v>
      </c>
      <c r="Z47" s="269">
        <f t="shared" si="35"/>
        <v>7</v>
      </c>
      <c r="AA47" s="205">
        <v>0</v>
      </c>
      <c r="AB47" s="205">
        <v>0</v>
      </c>
      <c r="AC47" s="205">
        <v>0</v>
      </c>
      <c r="AD47" s="354">
        <v>0</v>
      </c>
      <c r="AE47" s="269">
        <f t="shared" si="10"/>
        <v>0</v>
      </c>
      <c r="AF47" s="205">
        <v>0</v>
      </c>
      <c r="AG47" s="205">
        <v>0</v>
      </c>
      <c r="AH47" s="205">
        <v>0</v>
      </c>
      <c r="AI47" s="205">
        <v>7</v>
      </c>
      <c r="AJ47" s="269">
        <f t="shared" si="12"/>
        <v>7</v>
      </c>
      <c r="AK47" s="205">
        <v>0</v>
      </c>
      <c r="AL47" s="205">
        <v>0</v>
      </c>
      <c r="AM47" s="205">
        <v>0</v>
      </c>
      <c r="AN47" s="205">
        <v>3</v>
      </c>
      <c r="AO47" s="255">
        <f t="shared" si="14"/>
        <v>3</v>
      </c>
      <c r="AP47" s="734">
        <v>0</v>
      </c>
      <c r="AQ47" s="734">
        <v>0</v>
      </c>
      <c r="AR47" s="734">
        <v>0</v>
      </c>
      <c r="AS47" s="734">
        <v>3</v>
      </c>
      <c r="AT47" s="255">
        <f t="shared" si="16"/>
        <v>3</v>
      </c>
      <c r="AU47" s="205">
        <v>0</v>
      </c>
      <c r="AV47" s="205">
        <v>0</v>
      </c>
      <c r="AW47" s="205">
        <v>0</v>
      </c>
      <c r="AX47" s="205">
        <v>5</v>
      </c>
      <c r="AY47" s="255">
        <f t="shared" si="18"/>
        <v>5</v>
      </c>
    </row>
    <row r="48" spans="1:51" s="27" customFormat="1" ht="16.5" customHeight="1" x14ac:dyDescent="0.35">
      <c r="A48" s="26"/>
      <c r="B48" s="841"/>
      <c r="C48" s="790"/>
      <c r="D48" s="799"/>
      <c r="E48" s="544" t="s">
        <v>203</v>
      </c>
      <c r="F48" s="439">
        <f t="shared" si="37"/>
        <v>0</v>
      </c>
      <c r="G48" s="463">
        <v>0</v>
      </c>
      <c r="H48" s="239">
        <v>0</v>
      </c>
      <c r="I48" s="239">
        <v>0</v>
      </c>
      <c r="J48" s="239">
        <v>0</v>
      </c>
      <c r="K48" s="104">
        <f t="shared" si="36"/>
        <v>0</v>
      </c>
      <c r="L48" s="205">
        <v>0</v>
      </c>
      <c r="M48" s="205">
        <v>0</v>
      </c>
      <c r="N48" s="205">
        <v>0</v>
      </c>
      <c r="O48" s="205">
        <v>0</v>
      </c>
      <c r="P48" s="269">
        <f t="shared" si="33"/>
        <v>0</v>
      </c>
      <c r="Q48" s="205">
        <v>0</v>
      </c>
      <c r="R48" s="205">
        <v>0</v>
      </c>
      <c r="S48" s="205">
        <v>0</v>
      </c>
      <c r="T48" s="354">
        <v>0</v>
      </c>
      <c r="U48" s="269">
        <f t="shared" si="34"/>
        <v>0</v>
      </c>
      <c r="V48" s="205">
        <v>0</v>
      </c>
      <c r="W48" s="205">
        <v>0</v>
      </c>
      <c r="X48" s="205">
        <v>0</v>
      </c>
      <c r="Y48" s="354">
        <v>0</v>
      </c>
      <c r="Z48" s="269">
        <f t="shared" si="35"/>
        <v>0</v>
      </c>
      <c r="AA48" s="206">
        <v>0</v>
      </c>
      <c r="AB48" s="206">
        <v>0</v>
      </c>
      <c r="AC48" s="206">
        <v>0</v>
      </c>
      <c r="AD48" s="504">
        <v>0</v>
      </c>
      <c r="AE48" s="269">
        <f t="shared" si="10"/>
        <v>0</v>
      </c>
      <c r="AF48" s="206">
        <v>0</v>
      </c>
      <c r="AG48" s="206">
        <v>0</v>
      </c>
      <c r="AH48" s="206">
        <v>0</v>
      </c>
      <c r="AI48" s="206">
        <v>0</v>
      </c>
      <c r="AJ48" s="269">
        <f t="shared" si="12"/>
        <v>0</v>
      </c>
      <c r="AK48" s="206">
        <v>0</v>
      </c>
      <c r="AL48" s="206">
        <v>0</v>
      </c>
      <c r="AM48" s="206">
        <v>0</v>
      </c>
      <c r="AN48" s="206">
        <v>0</v>
      </c>
      <c r="AO48" s="255">
        <f t="shared" si="14"/>
        <v>0</v>
      </c>
      <c r="AP48" s="735">
        <v>0</v>
      </c>
      <c r="AQ48" s="735">
        <v>0</v>
      </c>
      <c r="AR48" s="735">
        <v>0</v>
      </c>
      <c r="AS48" s="735">
        <v>0</v>
      </c>
      <c r="AT48" s="255">
        <f t="shared" si="16"/>
        <v>0</v>
      </c>
      <c r="AU48" s="206">
        <v>0</v>
      </c>
      <c r="AV48" s="206">
        <v>0</v>
      </c>
      <c r="AW48" s="206">
        <v>0</v>
      </c>
      <c r="AX48" s="206">
        <v>0</v>
      </c>
      <c r="AY48" s="255">
        <f t="shared" si="18"/>
        <v>0</v>
      </c>
    </row>
    <row r="49" spans="1:51" s="27" customFormat="1" ht="22.15" customHeight="1" thickBot="1" x14ac:dyDescent="0.4">
      <c r="A49" s="26"/>
      <c r="B49" s="841"/>
      <c r="C49" s="790"/>
      <c r="D49" s="799"/>
      <c r="E49" s="544" t="s">
        <v>112</v>
      </c>
      <c r="F49" s="439">
        <f t="shared" si="37"/>
        <v>36</v>
      </c>
      <c r="G49" s="464">
        <v>6</v>
      </c>
      <c r="H49" s="240">
        <v>0</v>
      </c>
      <c r="I49" s="240">
        <v>0</v>
      </c>
      <c r="J49" s="240">
        <v>0</v>
      </c>
      <c r="K49" s="104">
        <f t="shared" si="36"/>
        <v>6</v>
      </c>
      <c r="L49" s="207">
        <v>3</v>
      </c>
      <c r="M49" s="207">
        <v>0</v>
      </c>
      <c r="N49" s="207">
        <v>0</v>
      </c>
      <c r="O49" s="207">
        <v>0</v>
      </c>
      <c r="P49" s="269">
        <f t="shared" si="33"/>
        <v>3</v>
      </c>
      <c r="Q49" s="207">
        <v>4</v>
      </c>
      <c r="R49" s="207">
        <v>0</v>
      </c>
      <c r="S49" s="207">
        <v>0</v>
      </c>
      <c r="T49" s="355">
        <v>0</v>
      </c>
      <c r="U49" s="269">
        <f t="shared" si="34"/>
        <v>4</v>
      </c>
      <c r="V49" s="207">
        <v>0</v>
      </c>
      <c r="W49" s="207">
        <v>0</v>
      </c>
      <c r="X49" s="207">
        <v>0</v>
      </c>
      <c r="Y49" s="355">
        <v>3</v>
      </c>
      <c r="Z49" s="269">
        <f t="shared" si="35"/>
        <v>3</v>
      </c>
      <c r="AA49" s="206">
        <v>0</v>
      </c>
      <c r="AB49" s="206">
        <v>0</v>
      </c>
      <c r="AC49" s="206">
        <v>0</v>
      </c>
      <c r="AD49" s="504">
        <v>4</v>
      </c>
      <c r="AE49" s="269">
        <f t="shared" si="10"/>
        <v>4</v>
      </c>
      <c r="AF49" s="206">
        <v>0</v>
      </c>
      <c r="AG49" s="206">
        <v>0</v>
      </c>
      <c r="AH49" s="206">
        <v>0</v>
      </c>
      <c r="AI49" s="206">
        <v>0</v>
      </c>
      <c r="AJ49" s="269">
        <f t="shared" si="12"/>
        <v>0</v>
      </c>
      <c r="AK49" s="206">
        <v>0</v>
      </c>
      <c r="AL49" s="206">
        <v>0</v>
      </c>
      <c r="AM49" s="206">
        <v>0</v>
      </c>
      <c r="AN49" s="206">
        <v>8</v>
      </c>
      <c r="AO49" s="255">
        <f t="shared" si="14"/>
        <v>8</v>
      </c>
      <c r="AP49" s="735">
        <v>0</v>
      </c>
      <c r="AQ49" s="735">
        <v>0</v>
      </c>
      <c r="AR49" s="735">
        <v>0</v>
      </c>
      <c r="AS49" s="735">
        <v>4</v>
      </c>
      <c r="AT49" s="255">
        <f t="shared" si="16"/>
        <v>4</v>
      </c>
      <c r="AU49" s="206">
        <v>0</v>
      </c>
      <c r="AV49" s="206">
        <v>0</v>
      </c>
      <c r="AW49" s="206">
        <v>0</v>
      </c>
      <c r="AX49" s="206">
        <v>4</v>
      </c>
      <c r="AY49" s="255">
        <f t="shared" si="18"/>
        <v>4</v>
      </c>
    </row>
    <row r="50" spans="1:51" s="27" customFormat="1" ht="22.15" customHeight="1" thickBot="1" x14ac:dyDescent="0.4">
      <c r="A50" s="26"/>
      <c r="B50" s="454"/>
      <c r="C50" s="790"/>
      <c r="D50" s="800"/>
      <c r="E50" s="549" t="s">
        <v>763</v>
      </c>
      <c r="F50" s="439">
        <f t="shared" si="37"/>
        <v>22</v>
      </c>
      <c r="G50" s="465"/>
      <c r="H50" s="435"/>
      <c r="I50" s="435"/>
      <c r="J50" s="435"/>
      <c r="K50" s="104"/>
      <c r="L50" s="259"/>
      <c r="M50" s="259"/>
      <c r="N50" s="259"/>
      <c r="O50" s="259"/>
      <c r="P50" s="269"/>
      <c r="Q50" s="259"/>
      <c r="R50" s="259"/>
      <c r="S50" s="259"/>
      <c r="T50" s="362"/>
      <c r="U50" s="269"/>
      <c r="V50" s="259"/>
      <c r="W50" s="259"/>
      <c r="X50" s="259"/>
      <c r="Y50" s="362"/>
      <c r="Z50" s="269"/>
      <c r="AA50" s="207">
        <v>0</v>
      </c>
      <c r="AB50" s="207">
        <v>1</v>
      </c>
      <c r="AC50" s="207">
        <v>0</v>
      </c>
      <c r="AD50" s="355">
        <v>5</v>
      </c>
      <c r="AE50" s="269">
        <f t="shared" si="10"/>
        <v>6</v>
      </c>
      <c r="AF50" s="207">
        <v>0</v>
      </c>
      <c r="AG50" s="207">
        <v>0</v>
      </c>
      <c r="AH50" s="207">
        <v>0</v>
      </c>
      <c r="AI50" s="207">
        <v>4</v>
      </c>
      <c r="AJ50" s="269">
        <f t="shared" si="12"/>
        <v>4</v>
      </c>
      <c r="AK50" s="207">
        <v>0</v>
      </c>
      <c r="AL50" s="207">
        <v>0</v>
      </c>
      <c r="AM50" s="207">
        <v>0</v>
      </c>
      <c r="AN50" s="207">
        <v>3</v>
      </c>
      <c r="AO50" s="255">
        <f t="shared" si="14"/>
        <v>3</v>
      </c>
      <c r="AP50" s="736">
        <v>0</v>
      </c>
      <c r="AQ50" s="736">
        <v>0</v>
      </c>
      <c r="AR50" s="736">
        <v>0</v>
      </c>
      <c r="AS50" s="736">
        <v>3</v>
      </c>
      <c r="AT50" s="255">
        <f t="shared" si="16"/>
        <v>3</v>
      </c>
      <c r="AU50" s="207">
        <v>0</v>
      </c>
      <c r="AV50" s="207">
        <v>0</v>
      </c>
      <c r="AW50" s="207">
        <v>0</v>
      </c>
      <c r="AX50" s="207">
        <v>6</v>
      </c>
      <c r="AY50" s="255">
        <f t="shared" si="18"/>
        <v>6</v>
      </c>
    </row>
    <row r="51" spans="1:51" s="27" customFormat="1" ht="16.5" customHeight="1" x14ac:dyDescent="0.35">
      <c r="A51" s="26"/>
      <c r="B51" s="841">
        <v>8</v>
      </c>
      <c r="C51" s="790"/>
      <c r="D51" s="808" t="s">
        <v>278</v>
      </c>
      <c r="E51" s="547" t="s">
        <v>116</v>
      </c>
      <c r="F51" s="439">
        <f t="shared" si="37"/>
        <v>841</v>
      </c>
      <c r="G51" s="463">
        <v>33</v>
      </c>
      <c r="H51" s="239">
        <v>0</v>
      </c>
      <c r="I51" s="239">
        <v>4</v>
      </c>
      <c r="J51" s="239">
        <v>1</v>
      </c>
      <c r="K51" s="104">
        <f t="shared" si="36"/>
        <v>38</v>
      </c>
      <c r="L51" s="205">
        <v>58</v>
      </c>
      <c r="M51" s="205">
        <v>0</v>
      </c>
      <c r="N51" s="205">
        <v>4</v>
      </c>
      <c r="O51" s="205">
        <v>0</v>
      </c>
      <c r="P51" s="269">
        <f t="shared" si="33"/>
        <v>62</v>
      </c>
      <c r="Q51" s="205">
        <v>84</v>
      </c>
      <c r="R51" s="205">
        <v>0</v>
      </c>
      <c r="S51" s="205">
        <v>11</v>
      </c>
      <c r="T51" s="354">
        <v>0</v>
      </c>
      <c r="U51" s="269">
        <f t="shared" si="34"/>
        <v>95</v>
      </c>
      <c r="V51" s="205">
        <v>1</v>
      </c>
      <c r="W51" s="205">
        <v>7</v>
      </c>
      <c r="X51" s="205">
        <v>2</v>
      </c>
      <c r="Y51" s="354">
        <v>68</v>
      </c>
      <c r="Z51" s="269">
        <f t="shared" si="35"/>
        <v>78</v>
      </c>
      <c r="AA51" s="205">
        <v>1</v>
      </c>
      <c r="AB51" s="205">
        <v>3</v>
      </c>
      <c r="AC51" s="205">
        <v>0</v>
      </c>
      <c r="AD51" s="354">
        <v>152</v>
      </c>
      <c r="AE51" s="269">
        <f t="shared" si="10"/>
        <v>156</v>
      </c>
      <c r="AF51" s="205">
        <v>0</v>
      </c>
      <c r="AG51" s="205">
        <v>3</v>
      </c>
      <c r="AH51" s="205">
        <v>1</v>
      </c>
      <c r="AI51" s="205">
        <v>120</v>
      </c>
      <c r="AJ51" s="269">
        <f t="shared" si="12"/>
        <v>124</v>
      </c>
      <c r="AK51" s="205">
        <v>1</v>
      </c>
      <c r="AL51" s="205">
        <v>4</v>
      </c>
      <c r="AM51" s="205">
        <v>0</v>
      </c>
      <c r="AN51" s="205">
        <v>97</v>
      </c>
      <c r="AO51" s="255">
        <f t="shared" si="14"/>
        <v>102</v>
      </c>
      <c r="AP51" s="734">
        <v>1</v>
      </c>
      <c r="AQ51" s="734">
        <v>3</v>
      </c>
      <c r="AR51" s="734">
        <v>0</v>
      </c>
      <c r="AS51" s="734">
        <v>132</v>
      </c>
      <c r="AT51" s="255">
        <f t="shared" si="16"/>
        <v>136</v>
      </c>
      <c r="AU51" s="205">
        <v>0</v>
      </c>
      <c r="AV51" s="205">
        <v>1</v>
      </c>
      <c r="AW51" s="205">
        <v>1</v>
      </c>
      <c r="AX51" s="205">
        <v>48</v>
      </c>
      <c r="AY51" s="255">
        <f t="shared" si="18"/>
        <v>50</v>
      </c>
    </row>
    <row r="52" spans="1:51" s="27" customFormat="1" ht="16.5" customHeight="1" x14ac:dyDescent="0.35">
      <c r="A52" s="26"/>
      <c r="B52" s="841"/>
      <c r="C52" s="790"/>
      <c r="D52" s="799"/>
      <c r="E52" s="544" t="s">
        <v>203</v>
      </c>
      <c r="F52" s="439">
        <f t="shared" si="37"/>
        <v>0</v>
      </c>
      <c r="G52" s="463">
        <v>0</v>
      </c>
      <c r="H52" s="239">
        <v>0</v>
      </c>
      <c r="I52" s="239">
        <v>0</v>
      </c>
      <c r="J52" s="239">
        <v>0</v>
      </c>
      <c r="K52" s="104">
        <f t="shared" si="36"/>
        <v>0</v>
      </c>
      <c r="L52" s="205">
        <v>0</v>
      </c>
      <c r="M52" s="205">
        <v>0</v>
      </c>
      <c r="N52" s="205">
        <v>0</v>
      </c>
      <c r="O52" s="205">
        <v>0</v>
      </c>
      <c r="P52" s="269">
        <f t="shared" si="33"/>
        <v>0</v>
      </c>
      <c r="Q52" s="205">
        <v>0</v>
      </c>
      <c r="R52" s="205">
        <v>0</v>
      </c>
      <c r="S52" s="205">
        <v>0</v>
      </c>
      <c r="T52" s="354">
        <v>0</v>
      </c>
      <c r="U52" s="269">
        <f t="shared" si="34"/>
        <v>0</v>
      </c>
      <c r="V52" s="205">
        <v>0</v>
      </c>
      <c r="W52" s="205">
        <v>0</v>
      </c>
      <c r="X52" s="205">
        <v>0</v>
      </c>
      <c r="Y52" s="354">
        <v>0</v>
      </c>
      <c r="Z52" s="269">
        <f t="shared" si="35"/>
        <v>0</v>
      </c>
      <c r="AA52" s="206">
        <v>0</v>
      </c>
      <c r="AB52" s="206">
        <v>0</v>
      </c>
      <c r="AC52" s="206">
        <v>0</v>
      </c>
      <c r="AD52" s="504">
        <v>0</v>
      </c>
      <c r="AE52" s="269">
        <f t="shared" si="10"/>
        <v>0</v>
      </c>
      <c r="AF52" s="206">
        <v>0</v>
      </c>
      <c r="AG52" s="206">
        <v>0</v>
      </c>
      <c r="AH52" s="206">
        <v>0</v>
      </c>
      <c r="AI52" s="206">
        <v>0</v>
      </c>
      <c r="AJ52" s="269">
        <f t="shared" si="12"/>
        <v>0</v>
      </c>
      <c r="AK52" s="206">
        <v>0</v>
      </c>
      <c r="AL52" s="206">
        <v>0</v>
      </c>
      <c r="AM52" s="206">
        <v>0</v>
      </c>
      <c r="AN52" s="206">
        <v>0</v>
      </c>
      <c r="AO52" s="255">
        <f t="shared" si="14"/>
        <v>0</v>
      </c>
      <c r="AP52" s="735">
        <v>0</v>
      </c>
      <c r="AQ52" s="735">
        <v>0</v>
      </c>
      <c r="AR52" s="735">
        <v>0</v>
      </c>
      <c r="AS52" s="735">
        <v>0</v>
      </c>
      <c r="AT52" s="255">
        <f t="shared" si="16"/>
        <v>0</v>
      </c>
      <c r="AU52" s="206">
        <v>0</v>
      </c>
      <c r="AV52" s="206">
        <v>0</v>
      </c>
      <c r="AW52" s="206">
        <v>0</v>
      </c>
      <c r="AX52" s="206">
        <v>0</v>
      </c>
      <c r="AY52" s="255">
        <f t="shared" si="18"/>
        <v>0</v>
      </c>
    </row>
    <row r="53" spans="1:51" s="27" customFormat="1" ht="25.15" customHeight="1" thickBot="1" x14ac:dyDescent="0.4">
      <c r="A53" s="26"/>
      <c r="B53" s="841"/>
      <c r="C53" s="790"/>
      <c r="D53" s="799"/>
      <c r="E53" s="544" t="s">
        <v>112</v>
      </c>
      <c r="F53" s="439">
        <f t="shared" si="37"/>
        <v>677</v>
      </c>
      <c r="G53" s="464">
        <v>13</v>
      </c>
      <c r="H53" s="240">
        <v>0</v>
      </c>
      <c r="I53" s="240">
        <v>2</v>
      </c>
      <c r="J53" s="240">
        <v>1</v>
      </c>
      <c r="K53" s="104">
        <f t="shared" si="36"/>
        <v>16</v>
      </c>
      <c r="L53" s="207">
        <v>29</v>
      </c>
      <c r="M53" s="207">
        <v>0</v>
      </c>
      <c r="N53" s="207">
        <v>7</v>
      </c>
      <c r="O53" s="207">
        <v>0</v>
      </c>
      <c r="P53" s="269">
        <f t="shared" si="33"/>
        <v>36</v>
      </c>
      <c r="Q53" s="207">
        <v>38</v>
      </c>
      <c r="R53" s="207">
        <v>0</v>
      </c>
      <c r="S53" s="207">
        <v>4</v>
      </c>
      <c r="T53" s="355">
        <v>0</v>
      </c>
      <c r="U53" s="269">
        <f t="shared" si="34"/>
        <v>42</v>
      </c>
      <c r="V53" s="207">
        <v>0</v>
      </c>
      <c r="W53" s="207">
        <v>14</v>
      </c>
      <c r="X53" s="207">
        <v>2</v>
      </c>
      <c r="Y53" s="355">
        <v>84</v>
      </c>
      <c r="Z53" s="269">
        <f t="shared" si="35"/>
        <v>100</v>
      </c>
      <c r="AA53" s="206">
        <v>1</v>
      </c>
      <c r="AB53" s="206">
        <v>5</v>
      </c>
      <c r="AC53" s="206">
        <v>0</v>
      </c>
      <c r="AD53" s="504">
        <v>84</v>
      </c>
      <c r="AE53" s="269">
        <f t="shared" si="10"/>
        <v>90</v>
      </c>
      <c r="AF53" s="206">
        <v>1</v>
      </c>
      <c r="AG53" s="206">
        <v>9</v>
      </c>
      <c r="AH53" s="206">
        <v>0</v>
      </c>
      <c r="AI53" s="206">
        <v>130</v>
      </c>
      <c r="AJ53" s="269">
        <f t="shared" si="12"/>
        <v>140</v>
      </c>
      <c r="AK53" s="206">
        <v>0</v>
      </c>
      <c r="AL53" s="206">
        <v>17</v>
      </c>
      <c r="AM53" s="206">
        <v>1</v>
      </c>
      <c r="AN53" s="206">
        <v>69</v>
      </c>
      <c r="AO53" s="255">
        <f t="shared" si="14"/>
        <v>87</v>
      </c>
      <c r="AP53" s="735">
        <v>3</v>
      </c>
      <c r="AQ53" s="735">
        <v>11</v>
      </c>
      <c r="AR53" s="735">
        <v>1</v>
      </c>
      <c r="AS53" s="735">
        <v>62</v>
      </c>
      <c r="AT53" s="255">
        <f t="shared" si="16"/>
        <v>77</v>
      </c>
      <c r="AU53" s="206">
        <v>6</v>
      </c>
      <c r="AV53" s="206">
        <v>2</v>
      </c>
      <c r="AW53" s="206">
        <v>3</v>
      </c>
      <c r="AX53" s="206">
        <v>78</v>
      </c>
      <c r="AY53" s="255">
        <f t="shared" si="18"/>
        <v>89</v>
      </c>
    </row>
    <row r="54" spans="1:51" s="27" customFormat="1" ht="25.15" customHeight="1" thickBot="1" x14ac:dyDescent="0.4">
      <c r="A54" s="26"/>
      <c r="B54" s="454"/>
      <c r="C54" s="790"/>
      <c r="D54" s="799"/>
      <c r="E54" s="547" t="s">
        <v>763</v>
      </c>
      <c r="F54" s="439">
        <f t="shared" si="37"/>
        <v>1</v>
      </c>
      <c r="G54" s="465"/>
      <c r="H54" s="435"/>
      <c r="I54" s="435"/>
      <c r="J54" s="435"/>
      <c r="K54" s="104"/>
      <c r="L54" s="259"/>
      <c r="M54" s="259"/>
      <c r="N54" s="259"/>
      <c r="O54" s="259"/>
      <c r="P54" s="269"/>
      <c r="Q54" s="259"/>
      <c r="R54" s="259"/>
      <c r="S54" s="259"/>
      <c r="T54" s="362"/>
      <c r="U54" s="269"/>
      <c r="V54" s="259"/>
      <c r="W54" s="259"/>
      <c r="X54" s="259"/>
      <c r="Y54" s="362"/>
      <c r="Z54" s="269"/>
      <c r="AA54" s="207">
        <v>0</v>
      </c>
      <c r="AB54" s="207">
        <v>0</v>
      </c>
      <c r="AC54" s="207">
        <v>0</v>
      </c>
      <c r="AD54" s="355">
        <v>0</v>
      </c>
      <c r="AE54" s="269">
        <f t="shared" si="10"/>
        <v>0</v>
      </c>
      <c r="AF54" s="207">
        <v>0</v>
      </c>
      <c r="AG54" s="207">
        <v>0</v>
      </c>
      <c r="AH54" s="207">
        <v>0</v>
      </c>
      <c r="AI54" s="207">
        <v>0</v>
      </c>
      <c r="AJ54" s="269">
        <f t="shared" si="12"/>
        <v>0</v>
      </c>
      <c r="AK54" s="207">
        <v>0</v>
      </c>
      <c r="AL54" s="207">
        <v>0</v>
      </c>
      <c r="AM54" s="207">
        <v>0</v>
      </c>
      <c r="AN54" s="207">
        <v>0</v>
      </c>
      <c r="AO54" s="255">
        <f t="shared" si="14"/>
        <v>0</v>
      </c>
      <c r="AP54" s="736">
        <v>0</v>
      </c>
      <c r="AQ54" s="736">
        <v>0</v>
      </c>
      <c r="AR54" s="736">
        <v>0</v>
      </c>
      <c r="AS54" s="736">
        <v>1</v>
      </c>
      <c r="AT54" s="255">
        <f t="shared" si="16"/>
        <v>1</v>
      </c>
      <c r="AU54" s="207">
        <v>0</v>
      </c>
      <c r="AV54" s="207">
        <v>0</v>
      </c>
      <c r="AW54" s="207">
        <v>0</v>
      </c>
      <c r="AX54" s="207">
        <v>0</v>
      </c>
      <c r="AY54" s="255">
        <f t="shared" si="18"/>
        <v>0</v>
      </c>
    </row>
    <row r="55" spans="1:51" s="27" customFormat="1" ht="16.5" customHeight="1" x14ac:dyDescent="0.35">
      <c r="A55" s="26"/>
      <c r="B55" s="455"/>
      <c r="C55" s="790"/>
      <c r="D55" s="831" t="s">
        <v>166</v>
      </c>
      <c r="E55" s="832"/>
      <c r="F55" s="439">
        <f t="shared" si="37"/>
        <v>3843</v>
      </c>
      <c r="G55" s="466">
        <f t="shared" ref="G55:J57" si="57">G24+G28+G32+G36+G40+G43+G47+G51</f>
        <v>248</v>
      </c>
      <c r="H55" s="104">
        <f t="shared" si="57"/>
        <v>0</v>
      </c>
      <c r="I55" s="104">
        <f t="shared" si="57"/>
        <v>9</v>
      </c>
      <c r="J55" s="104">
        <f t="shared" si="57"/>
        <v>3</v>
      </c>
      <c r="K55" s="104">
        <f t="shared" si="36"/>
        <v>260</v>
      </c>
      <c r="L55" s="104">
        <f t="shared" ref="L55:O57" si="58">L24+L28+L32+L36+L40+L43+L47+L51</f>
        <v>350</v>
      </c>
      <c r="M55" s="104">
        <f t="shared" si="58"/>
        <v>0</v>
      </c>
      <c r="N55" s="104">
        <f t="shared" si="58"/>
        <v>8</v>
      </c>
      <c r="O55" s="104">
        <f t="shared" si="58"/>
        <v>1</v>
      </c>
      <c r="P55" s="269">
        <f t="shared" si="33"/>
        <v>359</v>
      </c>
      <c r="Q55" s="104">
        <f t="shared" ref="Q55:T57" si="59">Q24+Q28+Q32+Q36+Q40+Q43+Q47+Q51</f>
        <v>433</v>
      </c>
      <c r="R55" s="104">
        <f t="shared" si="59"/>
        <v>0</v>
      </c>
      <c r="S55" s="104">
        <f t="shared" si="59"/>
        <v>22</v>
      </c>
      <c r="T55" s="356">
        <f t="shared" si="59"/>
        <v>5</v>
      </c>
      <c r="U55" s="269">
        <f t="shared" si="34"/>
        <v>460</v>
      </c>
      <c r="V55" s="104">
        <f t="shared" ref="V55:Y57" si="60">V24+V28+V32+V36+V40+V43+V47+V51</f>
        <v>2</v>
      </c>
      <c r="W55" s="104">
        <f t="shared" si="60"/>
        <v>14</v>
      </c>
      <c r="X55" s="104">
        <f t="shared" si="60"/>
        <v>4</v>
      </c>
      <c r="Y55" s="356">
        <f t="shared" si="60"/>
        <v>347</v>
      </c>
      <c r="Z55" s="269">
        <f t="shared" si="35"/>
        <v>367</v>
      </c>
      <c r="AA55" s="104">
        <f t="shared" ref="AA55:AD57" si="61">AA51+AA47+AA43+AA40+AA36+AA32+AA28+AA24</f>
        <v>3</v>
      </c>
      <c r="AB55" s="104">
        <f t="shared" si="61"/>
        <v>7</v>
      </c>
      <c r="AC55" s="104">
        <f t="shared" si="61"/>
        <v>0</v>
      </c>
      <c r="AD55" s="356">
        <f t="shared" si="61"/>
        <v>501</v>
      </c>
      <c r="AE55" s="269">
        <f t="shared" si="10"/>
        <v>511</v>
      </c>
      <c r="AF55" s="104">
        <f t="shared" ref="AF55:AI57" si="62">AF51+AF47+AF43+AF40+AF36+AF32+AF28+AF24</f>
        <v>0</v>
      </c>
      <c r="AG55" s="104">
        <f t="shared" si="62"/>
        <v>5</v>
      </c>
      <c r="AH55" s="104">
        <f t="shared" si="62"/>
        <v>2</v>
      </c>
      <c r="AI55" s="104">
        <f t="shared" si="62"/>
        <v>488</v>
      </c>
      <c r="AJ55" s="269">
        <f t="shared" si="12"/>
        <v>495</v>
      </c>
      <c r="AK55" s="104">
        <f t="shared" ref="AK55:AN57" si="63">AK51+AK47+AK43+AK40+AK36+AK32+AK28+AK24</f>
        <v>2</v>
      </c>
      <c r="AL55" s="104">
        <f t="shared" si="63"/>
        <v>9</v>
      </c>
      <c r="AM55" s="104">
        <f t="shared" si="63"/>
        <v>0</v>
      </c>
      <c r="AN55" s="104">
        <f t="shared" si="63"/>
        <v>475</v>
      </c>
      <c r="AO55" s="255">
        <f t="shared" si="14"/>
        <v>486</v>
      </c>
      <c r="AP55" s="738">
        <f t="shared" ref="AP55:AS57" si="64">AP51+AP47+AP43+AP40+AP36+AP32+AP28+AP24</f>
        <v>2</v>
      </c>
      <c r="AQ55" s="738">
        <f t="shared" si="64"/>
        <v>10</v>
      </c>
      <c r="AR55" s="738">
        <f t="shared" si="64"/>
        <v>2</v>
      </c>
      <c r="AS55" s="738">
        <f t="shared" si="64"/>
        <v>555</v>
      </c>
      <c r="AT55" s="255">
        <f t="shared" si="16"/>
        <v>569</v>
      </c>
      <c r="AU55" s="104">
        <f t="shared" ref="AU55:AX57" si="65">AU51+AU47+AU43+AU40+AU36+AU32+AU28+AU24</f>
        <v>0</v>
      </c>
      <c r="AV55" s="104">
        <f t="shared" si="65"/>
        <v>5</v>
      </c>
      <c r="AW55" s="104">
        <f t="shared" si="65"/>
        <v>4</v>
      </c>
      <c r="AX55" s="104">
        <f t="shared" si="65"/>
        <v>327</v>
      </c>
      <c r="AY55" s="255">
        <f t="shared" si="18"/>
        <v>336</v>
      </c>
    </row>
    <row r="56" spans="1:51" s="27" customFormat="1" ht="16.5" customHeight="1" x14ac:dyDescent="0.35">
      <c r="A56" s="26"/>
      <c r="B56" s="455"/>
      <c r="C56" s="790"/>
      <c r="D56" s="829" t="s">
        <v>167</v>
      </c>
      <c r="E56" s="830"/>
      <c r="F56" s="439">
        <f t="shared" si="37"/>
        <v>2</v>
      </c>
      <c r="G56" s="466">
        <f t="shared" si="57"/>
        <v>0</v>
      </c>
      <c r="H56" s="104">
        <f t="shared" si="57"/>
        <v>0</v>
      </c>
      <c r="I56" s="104">
        <f t="shared" si="57"/>
        <v>0</v>
      </c>
      <c r="J56" s="104">
        <f t="shared" si="57"/>
        <v>0</v>
      </c>
      <c r="K56" s="104">
        <f t="shared" si="36"/>
        <v>0</v>
      </c>
      <c r="L56" s="104">
        <f t="shared" si="58"/>
        <v>0</v>
      </c>
      <c r="M56" s="104">
        <f t="shared" si="58"/>
        <v>0</v>
      </c>
      <c r="N56" s="104">
        <f t="shared" si="58"/>
        <v>0</v>
      </c>
      <c r="O56" s="104">
        <f t="shared" si="58"/>
        <v>0</v>
      </c>
      <c r="P56" s="269">
        <f t="shared" si="33"/>
        <v>0</v>
      </c>
      <c r="Q56" s="104">
        <f t="shared" si="59"/>
        <v>0</v>
      </c>
      <c r="R56" s="104">
        <f t="shared" si="59"/>
        <v>0</v>
      </c>
      <c r="S56" s="104">
        <f t="shared" si="59"/>
        <v>0</v>
      </c>
      <c r="T56" s="356">
        <f t="shared" si="59"/>
        <v>0</v>
      </c>
      <c r="U56" s="269">
        <f t="shared" si="34"/>
        <v>0</v>
      </c>
      <c r="V56" s="104">
        <f t="shared" si="60"/>
        <v>0</v>
      </c>
      <c r="W56" s="104">
        <f t="shared" si="60"/>
        <v>0</v>
      </c>
      <c r="X56" s="104">
        <f t="shared" si="60"/>
        <v>0</v>
      </c>
      <c r="Y56" s="356">
        <f t="shared" si="60"/>
        <v>0</v>
      </c>
      <c r="Z56" s="269">
        <f t="shared" si="35"/>
        <v>0</v>
      </c>
      <c r="AA56" s="492">
        <f t="shared" si="61"/>
        <v>0</v>
      </c>
      <c r="AB56" s="492">
        <f t="shared" si="61"/>
        <v>0</v>
      </c>
      <c r="AC56" s="492">
        <f t="shared" si="61"/>
        <v>0</v>
      </c>
      <c r="AD56" s="505">
        <f t="shared" si="61"/>
        <v>0</v>
      </c>
      <c r="AE56" s="269">
        <f t="shared" si="10"/>
        <v>0</v>
      </c>
      <c r="AF56" s="492">
        <f t="shared" si="62"/>
        <v>0</v>
      </c>
      <c r="AG56" s="492">
        <f t="shared" si="62"/>
        <v>0</v>
      </c>
      <c r="AH56" s="492">
        <f t="shared" si="62"/>
        <v>0</v>
      </c>
      <c r="AI56" s="492">
        <f t="shared" si="62"/>
        <v>0</v>
      </c>
      <c r="AJ56" s="269">
        <f t="shared" si="12"/>
        <v>0</v>
      </c>
      <c r="AK56" s="492">
        <f t="shared" si="63"/>
        <v>0</v>
      </c>
      <c r="AL56" s="492">
        <f t="shared" si="63"/>
        <v>0</v>
      </c>
      <c r="AM56" s="492">
        <f t="shared" si="63"/>
        <v>0</v>
      </c>
      <c r="AN56" s="492">
        <f t="shared" si="63"/>
        <v>0</v>
      </c>
      <c r="AO56" s="255">
        <f t="shared" si="14"/>
        <v>0</v>
      </c>
      <c r="AP56" s="739">
        <f t="shared" si="64"/>
        <v>0</v>
      </c>
      <c r="AQ56" s="739">
        <f t="shared" si="64"/>
        <v>0</v>
      </c>
      <c r="AR56" s="739">
        <f t="shared" si="64"/>
        <v>0</v>
      </c>
      <c r="AS56" s="739">
        <f t="shared" si="64"/>
        <v>0</v>
      </c>
      <c r="AT56" s="255">
        <f t="shared" si="16"/>
        <v>0</v>
      </c>
      <c r="AU56" s="492">
        <f t="shared" si="65"/>
        <v>0</v>
      </c>
      <c r="AV56" s="492">
        <f t="shared" si="65"/>
        <v>0</v>
      </c>
      <c r="AW56" s="492">
        <f t="shared" si="65"/>
        <v>0</v>
      </c>
      <c r="AX56" s="492">
        <f t="shared" si="65"/>
        <v>2</v>
      </c>
      <c r="AY56" s="255">
        <f t="shared" si="18"/>
        <v>2</v>
      </c>
    </row>
    <row r="57" spans="1:51" s="27" customFormat="1" ht="16.5" customHeight="1" thickBot="1" x14ac:dyDescent="0.4">
      <c r="A57" s="26"/>
      <c r="B57" s="456"/>
      <c r="C57" s="790"/>
      <c r="D57" s="829" t="s">
        <v>168</v>
      </c>
      <c r="E57" s="830"/>
      <c r="F57" s="439">
        <f t="shared" si="37"/>
        <v>2978</v>
      </c>
      <c r="G57" s="466">
        <f t="shared" si="57"/>
        <v>145</v>
      </c>
      <c r="H57" s="104">
        <f t="shared" si="57"/>
        <v>0</v>
      </c>
      <c r="I57" s="104">
        <f t="shared" si="57"/>
        <v>6</v>
      </c>
      <c r="J57" s="104">
        <f t="shared" si="57"/>
        <v>2</v>
      </c>
      <c r="K57" s="104">
        <f t="shared" si="36"/>
        <v>153</v>
      </c>
      <c r="L57" s="104">
        <f t="shared" si="58"/>
        <v>266</v>
      </c>
      <c r="M57" s="104">
        <f t="shared" si="58"/>
        <v>0</v>
      </c>
      <c r="N57" s="104">
        <f t="shared" si="58"/>
        <v>13</v>
      </c>
      <c r="O57" s="104">
        <f t="shared" si="58"/>
        <v>1</v>
      </c>
      <c r="P57" s="269">
        <f t="shared" si="33"/>
        <v>280</v>
      </c>
      <c r="Q57" s="104">
        <f t="shared" si="59"/>
        <v>287</v>
      </c>
      <c r="R57" s="104">
        <f t="shared" si="59"/>
        <v>0</v>
      </c>
      <c r="S57" s="104">
        <f t="shared" si="59"/>
        <v>9</v>
      </c>
      <c r="T57" s="356">
        <f t="shared" si="59"/>
        <v>2</v>
      </c>
      <c r="U57" s="269">
        <f t="shared" si="34"/>
        <v>298</v>
      </c>
      <c r="V57" s="104">
        <f t="shared" si="60"/>
        <v>0</v>
      </c>
      <c r="W57" s="104">
        <f t="shared" si="60"/>
        <v>31</v>
      </c>
      <c r="X57" s="104">
        <f t="shared" si="60"/>
        <v>3</v>
      </c>
      <c r="Y57" s="356">
        <f t="shared" si="60"/>
        <v>321</v>
      </c>
      <c r="Z57" s="269">
        <f t="shared" si="35"/>
        <v>355</v>
      </c>
      <c r="AA57" s="492">
        <f t="shared" si="61"/>
        <v>1</v>
      </c>
      <c r="AB57" s="492">
        <f t="shared" si="61"/>
        <v>10</v>
      </c>
      <c r="AC57" s="492">
        <f t="shared" si="61"/>
        <v>0</v>
      </c>
      <c r="AD57" s="505">
        <f t="shared" si="61"/>
        <v>301</v>
      </c>
      <c r="AE57" s="269">
        <f t="shared" si="10"/>
        <v>312</v>
      </c>
      <c r="AF57" s="492">
        <f t="shared" si="62"/>
        <v>4</v>
      </c>
      <c r="AG57" s="492">
        <f t="shared" si="62"/>
        <v>18</v>
      </c>
      <c r="AH57" s="492">
        <f t="shared" si="62"/>
        <v>0</v>
      </c>
      <c r="AI57" s="492">
        <f t="shared" si="62"/>
        <v>430</v>
      </c>
      <c r="AJ57" s="269">
        <f t="shared" si="12"/>
        <v>452</v>
      </c>
      <c r="AK57" s="492">
        <f t="shared" si="63"/>
        <v>0</v>
      </c>
      <c r="AL57" s="492">
        <f t="shared" si="63"/>
        <v>33</v>
      </c>
      <c r="AM57" s="492">
        <f t="shared" si="63"/>
        <v>2</v>
      </c>
      <c r="AN57" s="492">
        <f t="shared" si="63"/>
        <v>383</v>
      </c>
      <c r="AO57" s="255">
        <f t="shared" si="14"/>
        <v>418</v>
      </c>
      <c r="AP57" s="739">
        <f t="shared" si="64"/>
        <v>3</v>
      </c>
      <c r="AQ57" s="739">
        <f t="shared" si="64"/>
        <v>22</v>
      </c>
      <c r="AR57" s="739">
        <f t="shared" si="64"/>
        <v>3</v>
      </c>
      <c r="AS57" s="739">
        <f t="shared" si="64"/>
        <v>324</v>
      </c>
      <c r="AT57" s="255">
        <f t="shared" si="16"/>
        <v>352</v>
      </c>
      <c r="AU57" s="492">
        <f t="shared" si="65"/>
        <v>11</v>
      </c>
      <c r="AV57" s="492">
        <f t="shared" si="65"/>
        <v>7</v>
      </c>
      <c r="AW57" s="492">
        <f t="shared" si="65"/>
        <v>5</v>
      </c>
      <c r="AX57" s="492">
        <f t="shared" si="65"/>
        <v>335</v>
      </c>
      <c r="AY57" s="255">
        <f t="shared" si="18"/>
        <v>358</v>
      </c>
    </row>
    <row r="58" spans="1:51" s="27" customFormat="1" ht="16.5" customHeight="1" thickBot="1" x14ac:dyDescent="0.4">
      <c r="A58" s="26"/>
      <c r="B58" s="457"/>
      <c r="C58" s="792"/>
      <c r="D58" s="795" t="s">
        <v>767</v>
      </c>
      <c r="E58" s="796"/>
      <c r="F58" s="439">
        <f t="shared" si="37"/>
        <v>55</v>
      </c>
      <c r="G58" s="466"/>
      <c r="H58" s="104"/>
      <c r="I58" s="104"/>
      <c r="J58" s="104"/>
      <c r="K58" s="104"/>
      <c r="L58" s="104"/>
      <c r="M58" s="104"/>
      <c r="N58" s="104"/>
      <c r="O58" s="104"/>
      <c r="P58" s="269"/>
      <c r="Q58" s="104"/>
      <c r="R58" s="104"/>
      <c r="S58" s="104"/>
      <c r="T58" s="356"/>
      <c r="U58" s="269"/>
      <c r="V58" s="104"/>
      <c r="W58" s="104"/>
      <c r="X58" s="104"/>
      <c r="Y58" s="356"/>
      <c r="Z58" s="269"/>
      <c r="AA58" s="493">
        <f t="shared" ref="AA58:AD58" si="66">AA54+AA50+AA46+AA39+AA35+AA31+AA27</f>
        <v>0</v>
      </c>
      <c r="AB58" s="493">
        <f t="shared" si="66"/>
        <v>1</v>
      </c>
      <c r="AC58" s="493">
        <f t="shared" si="66"/>
        <v>0</v>
      </c>
      <c r="AD58" s="506">
        <f t="shared" si="66"/>
        <v>11</v>
      </c>
      <c r="AE58" s="269">
        <f t="shared" si="10"/>
        <v>12</v>
      </c>
      <c r="AF58" s="493">
        <f t="shared" ref="AF58:AI58" si="67">AF54+AF50+AF46+AF39+AF35+AF31+AF27</f>
        <v>0</v>
      </c>
      <c r="AG58" s="493">
        <f t="shared" si="67"/>
        <v>0</v>
      </c>
      <c r="AH58" s="493">
        <f t="shared" si="67"/>
        <v>0</v>
      </c>
      <c r="AI58" s="493">
        <f t="shared" si="67"/>
        <v>11</v>
      </c>
      <c r="AJ58" s="269">
        <f t="shared" si="12"/>
        <v>11</v>
      </c>
      <c r="AK58" s="493">
        <f t="shared" ref="AK58:AN58" si="68">AK54+AK50+AK46+AK39+AK35+AK31+AK27</f>
        <v>0</v>
      </c>
      <c r="AL58" s="493">
        <f t="shared" si="68"/>
        <v>0</v>
      </c>
      <c r="AM58" s="493">
        <f t="shared" si="68"/>
        <v>0</v>
      </c>
      <c r="AN58" s="493">
        <f t="shared" si="68"/>
        <v>7</v>
      </c>
      <c r="AO58" s="255">
        <f t="shared" si="14"/>
        <v>7</v>
      </c>
      <c r="AP58" s="740">
        <f t="shared" ref="AP58:AS58" si="69">AP54+AP50+AP46+AP39+AP35+AP31+AP27</f>
        <v>0</v>
      </c>
      <c r="AQ58" s="740">
        <f t="shared" si="69"/>
        <v>0</v>
      </c>
      <c r="AR58" s="740">
        <f t="shared" si="69"/>
        <v>0</v>
      </c>
      <c r="AS58" s="740">
        <f t="shared" si="69"/>
        <v>15</v>
      </c>
      <c r="AT58" s="255">
        <f t="shared" si="16"/>
        <v>15</v>
      </c>
      <c r="AU58" s="493">
        <f t="shared" ref="AU58:AX58" si="70">AU54+AU50+AU46+AU39+AU35+AU31+AU27</f>
        <v>0</v>
      </c>
      <c r="AV58" s="493">
        <f t="shared" si="70"/>
        <v>0</v>
      </c>
      <c r="AW58" s="493">
        <f t="shared" si="70"/>
        <v>0</v>
      </c>
      <c r="AX58" s="493">
        <f t="shared" si="70"/>
        <v>10</v>
      </c>
      <c r="AY58" s="255">
        <f t="shared" si="18"/>
        <v>10</v>
      </c>
    </row>
    <row r="59" spans="1:51" s="27" customFormat="1" ht="16.5" customHeight="1" x14ac:dyDescent="0.35">
      <c r="A59" s="26"/>
      <c r="B59" s="856">
        <v>1</v>
      </c>
      <c r="C59" s="789" t="s">
        <v>3</v>
      </c>
      <c r="D59" s="874" t="s">
        <v>4</v>
      </c>
      <c r="E59" s="546" t="s">
        <v>116</v>
      </c>
      <c r="F59" s="439">
        <f t="shared" si="37"/>
        <v>74</v>
      </c>
      <c r="G59" s="463">
        <v>9</v>
      </c>
      <c r="H59" s="239">
        <v>0</v>
      </c>
      <c r="I59" s="239">
        <v>0</v>
      </c>
      <c r="J59" s="239">
        <v>0</v>
      </c>
      <c r="K59" s="104">
        <f t="shared" si="36"/>
        <v>9</v>
      </c>
      <c r="L59" s="205">
        <v>8</v>
      </c>
      <c r="M59" s="205">
        <v>0</v>
      </c>
      <c r="N59" s="205">
        <v>0</v>
      </c>
      <c r="O59" s="205">
        <v>0</v>
      </c>
      <c r="P59" s="269">
        <f t="shared" si="33"/>
        <v>8</v>
      </c>
      <c r="Q59" s="205">
        <v>11</v>
      </c>
      <c r="R59" s="205">
        <v>0</v>
      </c>
      <c r="S59" s="205">
        <v>0</v>
      </c>
      <c r="T59" s="354">
        <v>0</v>
      </c>
      <c r="U59" s="269">
        <f t="shared" si="34"/>
        <v>11</v>
      </c>
      <c r="V59" s="205">
        <v>0</v>
      </c>
      <c r="W59" s="205">
        <v>0</v>
      </c>
      <c r="X59" s="205">
        <v>0</v>
      </c>
      <c r="Y59" s="354">
        <v>9</v>
      </c>
      <c r="Z59" s="269">
        <f t="shared" si="35"/>
        <v>9</v>
      </c>
      <c r="AA59" s="222">
        <v>0</v>
      </c>
      <c r="AB59" s="222">
        <v>2</v>
      </c>
      <c r="AC59" s="222">
        <v>0</v>
      </c>
      <c r="AD59" s="357">
        <v>10</v>
      </c>
      <c r="AE59" s="269">
        <f t="shared" si="10"/>
        <v>12</v>
      </c>
      <c r="AF59" s="222">
        <v>0</v>
      </c>
      <c r="AG59" s="222">
        <v>0</v>
      </c>
      <c r="AH59" s="222">
        <v>0</v>
      </c>
      <c r="AI59" s="222">
        <v>7</v>
      </c>
      <c r="AJ59" s="269">
        <f t="shared" si="12"/>
        <v>7</v>
      </c>
      <c r="AK59" s="222">
        <v>0</v>
      </c>
      <c r="AL59" s="222">
        <v>0</v>
      </c>
      <c r="AM59" s="222">
        <v>0</v>
      </c>
      <c r="AN59" s="222">
        <v>8</v>
      </c>
      <c r="AO59" s="255">
        <f t="shared" si="14"/>
        <v>8</v>
      </c>
      <c r="AP59" s="737">
        <v>0</v>
      </c>
      <c r="AQ59" s="737">
        <v>0</v>
      </c>
      <c r="AR59" s="737">
        <v>0</v>
      </c>
      <c r="AS59" s="737">
        <v>7</v>
      </c>
      <c r="AT59" s="255">
        <f t="shared" si="16"/>
        <v>7</v>
      </c>
      <c r="AU59" s="222">
        <v>0</v>
      </c>
      <c r="AV59" s="222">
        <v>0</v>
      </c>
      <c r="AW59" s="222">
        <v>0</v>
      </c>
      <c r="AX59" s="222">
        <v>3</v>
      </c>
      <c r="AY59" s="255">
        <f t="shared" si="18"/>
        <v>3</v>
      </c>
    </row>
    <row r="60" spans="1:51" s="27" customFormat="1" ht="16.5" customHeight="1" x14ac:dyDescent="0.35">
      <c r="A60" s="26"/>
      <c r="B60" s="841"/>
      <c r="C60" s="790"/>
      <c r="D60" s="816"/>
      <c r="E60" s="544" t="s">
        <v>203</v>
      </c>
      <c r="F60" s="439">
        <f t="shared" si="37"/>
        <v>0</v>
      </c>
      <c r="G60" s="463">
        <v>0</v>
      </c>
      <c r="H60" s="239">
        <v>0</v>
      </c>
      <c r="I60" s="239">
        <v>0</v>
      </c>
      <c r="J60" s="239">
        <v>0</v>
      </c>
      <c r="K60" s="104">
        <f t="shared" si="36"/>
        <v>0</v>
      </c>
      <c r="L60" s="205">
        <v>0</v>
      </c>
      <c r="M60" s="205">
        <v>0</v>
      </c>
      <c r="N60" s="205">
        <v>0</v>
      </c>
      <c r="O60" s="205">
        <v>0</v>
      </c>
      <c r="P60" s="269">
        <f t="shared" si="33"/>
        <v>0</v>
      </c>
      <c r="Q60" s="205">
        <v>0</v>
      </c>
      <c r="R60" s="205">
        <v>0</v>
      </c>
      <c r="S60" s="205">
        <v>0</v>
      </c>
      <c r="T60" s="354">
        <v>0</v>
      </c>
      <c r="U60" s="269">
        <f t="shared" si="34"/>
        <v>0</v>
      </c>
      <c r="V60" s="205">
        <v>0</v>
      </c>
      <c r="W60" s="205">
        <v>0</v>
      </c>
      <c r="X60" s="205">
        <v>0</v>
      </c>
      <c r="Y60" s="354">
        <v>0</v>
      </c>
      <c r="Z60" s="269">
        <f t="shared" si="35"/>
        <v>0</v>
      </c>
      <c r="AA60" s="206">
        <v>0</v>
      </c>
      <c r="AB60" s="206">
        <v>0</v>
      </c>
      <c r="AC60" s="206">
        <v>0</v>
      </c>
      <c r="AD60" s="504">
        <v>0</v>
      </c>
      <c r="AE60" s="269">
        <f t="shared" si="10"/>
        <v>0</v>
      </c>
      <c r="AF60" s="206">
        <v>0</v>
      </c>
      <c r="AG60" s="206">
        <v>0</v>
      </c>
      <c r="AH60" s="206">
        <v>0</v>
      </c>
      <c r="AI60" s="206">
        <v>0</v>
      </c>
      <c r="AJ60" s="269">
        <f t="shared" si="12"/>
        <v>0</v>
      </c>
      <c r="AK60" s="206">
        <v>0</v>
      </c>
      <c r="AL60" s="206">
        <v>0</v>
      </c>
      <c r="AM60" s="206">
        <v>0</v>
      </c>
      <c r="AN60" s="206">
        <v>0</v>
      </c>
      <c r="AO60" s="255">
        <f t="shared" si="14"/>
        <v>0</v>
      </c>
      <c r="AP60" s="735">
        <v>0</v>
      </c>
      <c r="AQ60" s="735">
        <v>0</v>
      </c>
      <c r="AR60" s="735">
        <v>0</v>
      </c>
      <c r="AS60" s="735">
        <v>0</v>
      </c>
      <c r="AT60" s="255">
        <f t="shared" si="16"/>
        <v>0</v>
      </c>
      <c r="AU60" s="206">
        <v>0</v>
      </c>
      <c r="AV60" s="206">
        <v>0</v>
      </c>
      <c r="AW60" s="206">
        <v>0</v>
      </c>
      <c r="AX60" s="206">
        <v>0</v>
      </c>
      <c r="AY60" s="255">
        <f t="shared" si="18"/>
        <v>0</v>
      </c>
    </row>
    <row r="61" spans="1:51" s="27" customFormat="1" ht="16.5" customHeight="1" thickBot="1" x14ac:dyDescent="0.4">
      <c r="A61" s="26"/>
      <c r="B61" s="841"/>
      <c r="C61" s="790"/>
      <c r="D61" s="816"/>
      <c r="E61" s="544" t="s">
        <v>112</v>
      </c>
      <c r="F61" s="439">
        <f t="shared" si="37"/>
        <v>57</v>
      </c>
      <c r="G61" s="464">
        <v>9</v>
      </c>
      <c r="H61" s="240">
        <v>0</v>
      </c>
      <c r="I61" s="240">
        <v>0</v>
      </c>
      <c r="J61" s="240">
        <v>0</v>
      </c>
      <c r="K61" s="104">
        <f t="shared" si="36"/>
        <v>9</v>
      </c>
      <c r="L61" s="207">
        <v>7</v>
      </c>
      <c r="M61" s="207">
        <v>0</v>
      </c>
      <c r="N61" s="207">
        <v>0</v>
      </c>
      <c r="O61" s="207">
        <v>0</v>
      </c>
      <c r="P61" s="269">
        <f t="shared" si="33"/>
        <v>7</v>
      </c>
      <c r="Q61" s="207">
        <v>12</v>
      </c>
      <c r="R61" s="207">
        <v>0</v>
      </c>
      <c r="S61" s="207">
        <v>0</v>
      </c>
      <c r="T61" s="355">
        <v>0</v>
      </c>
      <c r="U61" s="269">
        <f t="shared" si="34"/>
        <v>12</v>
      </c>
      <c r="V61" s="207">
        <v>0</v>
      </c>
      <c r="W61" s="207">
        <v>0</v>
      </c>
      <c r="X61" s="207">
        <v>0</v>
      </c>
      <c r="Y61" s="355">
        <v>4</v>
      </c>
      <c r="Z61" s="269">
        <f t="shared" si="35"/>
        <v>4</v>
      </c>
      <c r="AA61" s="206">
        <v>0</v>
      </c>
      <c r="AB61" s="206">
        <v>0</v>
      </c>
      <c r="AC61" s="206">
        <v>0</v>
      </c>
      <c r="AD61" s="504">
        <v>7</v>
      </c>
      <c r="AE61" s="269">
        <f t="shared" si="10"/>
        <v>7</v>
      </c>
      <c r="AF61" s="206">
        <v>0</v>
      </c>
      <c r="AG61" s="206">
        <v>0</v>
      </c>
      <c r="AH61" s="206">
        <v>0</v>
      </c>
      <c r="AI61" s="206">
        <v>10</v>
      </c>
      <c r="AJ61" s="269">
        <f t="shared" si="12"/>
        <v>10</v>
      </c>
      <c r="AK61" s="206">
        <v>0</v>
      </c>
      <c r="AL61" s="206">
        <v>0</v>
      </c>
      <c r="AM61" s="206">
        <v>0</v>
      </c>
      <c r="AN61" s="206">
        <v>4</v>
      </c>
      <c r="AO61" s="255">
        <f t="shared" si="14"/>
        <v>4</v>
      </c>
      <c r="AP61" s="735">
        <v>0</v>
      </c>
      <c r="AQ61" s="735">
        <v>0</v>
      </c>
      <c r="AR61" s="735">
        <v>0</v>
      </c>
      <c r="AS61" s="735">
        <v>2</v>
      </c>
      <c r="AT61" s="255">
        <f t="shared" si="16"/>
        <v>2</v>
      </c>
      <c r="AU61" s="206">
        <v>0</v>
      </c>
      <c r="AV61" s="206">
        <v>0</v>
      </c>
      <c r="AW61" s="206">
        <v>0</v>
      </c>
      <c r="AX61" s="206">
        <v>2</v>
      </c>
      <c r="AY61" s="255">
        <f t="shared" si="18"/>
        <v>2</v>
      </c>
    </row>
    <row r="62" spans="1:51" s="27" customFormat="1" ht="16.5" customHeight="1" x14ac:dyDescent="0.35">
      <c r="A62" s="26"/>
      <c r="B62" s="454"/>
      <c r="C62" s="790"/>
      <c r="D62" s="814"/>
      <c r="E62" s="544" t="s">
        <v>763</v>
      </c>
      <c r="F62" s="439">
        <f t="shared" si="37"/>
        <v>0</v>
      </c>
      <c r="G62" s="465"/>
      <c r="H62" s="435"/>
      <c r="I62" s="435"/>
      <c r="J62" s="435"/>
      <c r="K62" s="104"/>
      <c r="L62" s="259"/>
      <c r="M62" s="259"/>
      <c r="N62" s="259"/>
      <c r="O62" s="259"/>
      <c r="P62" s="269"/>
      <c r="Q62" s="259"/>
      <c r="R62" s="259"/>
      <c r="S62" s="259"/>
      <c r="T62" s="362"/>
      <c r="U62" s="269"/>
      <c r="V62" s="259"/>
      <c r="W62" s="259"/>
      <c r="X62" s="259"/>
      <c r="Y62" s="362"/>
      <c r="Z62" s="269"/>
      <c r="AA62" s="206">
        <v>0</v>
      </c>
      <c r="AB62" s="206">
        <v>0</v>
      </c>
      <c r="AC62" s="206">
        <v>0</v>
      </c>
      <c r="AD62" s="504">
        <v>0</v>
      </c>
      <c r="AE62" s="269">
        <f t="shared" si="10"/>
        <v>0</v>
      </c>
      <c r="AF62" s="206">
        <v>0</v>
      </c>
      <c r="AG62" s="206">
        <v>0</v>
      </c>
      <c r="AH62" s="206">
        <v>0</v>
      </c>
      <c r="AI62" s="206">
        <v>0</v>
      </c>
      <c r="AJ62" s="269">
        <f t="shared" si="12"/>
        <v>0</v>
      </c>
      <c r="AK62" s="206">
        <v>0</v>
      </c>
      <c r="AL62" s="206">
        <v>0</v>
      </c>
      <c r="AM62" s="206">
        <v>0</v>
      </c>
      <c r="AN62" s="206">
        <v>0</v>
      </c>
      <c r="AO62" s="255">
        <f t="shared" si="14"/>
        <v>0</v>
      </c>
      <c r="AP62" s="735">
        <v>0</v>
      </c>
      <c r="AQ62" s="735">
        <v>0</v>
      </c>
      <c r="AR62" s="735">
        <v>0</v>
      </c>
      <c r="AS62" s="735">
        <v>0</v>
      </c>
      <c r="AT62" s="255">
        <f t="shared" si="16"/>
        <v>0</v>
      </c>
      <c r="AU62" s="206">
        <v>0</v>
      </c>
      <c r="AV62" s="206">
        <v>0</v>
      </c>
      <c r="AW62" s="206">
        <v>0</v>
      </c>
      <c r="AX62" s="206">
        <v>0</v>
      </c>
      <c r="AY62" s="255">
        <f t="shared" si="18"/>
        <v>0</v>
      </c>
    </row>
    <row r="63" spans="1:51" s="27" customFormat="1" ht="24" customHeight="1" thickBot="1" x14ac:dyDescent="0.4">
      <c r="A63" s="26"/>
      <c r="B63" s="454"/>
      <c r="C63" s="790"/>
      <c r="D63" s="814"/>
      <c r="E63" s="548" t="s">
        <v>764</v>
      </c>
      <c r="F63" s="439">
        <f t="shared" si="37"/>
        <v>0</v>
      </c>
      <c r="G63" s="465"/>
      <c r="H63" s="435"/>
      <c r="I63" s="435"/>
      <c r="J63" s="435"/>
      <c r="K63" s="104"/>
      <c r="L63" s="259"/>
      <c r="M63" s="259"/>
      <c r="N63" s="259"/>
      <c r="O63" s="259"/>
      <c r="P63" s="269"/>
      <c r="Q63" s="259"/>
      <c r="R63" s="259"/>
      <c r="S63" s="259"/>
      <c r="T63" s="362"/>
      <c r="U63" s="269"/>
      <c r="V63" s="259"/>
      <c r="W63" s="259"/>
      <c r="X63" s="259"/>
      <c r="Y63" s="362"/>
      <c r="Z63" s="269"/>
      <c r="AA63" s="207">
        <v>0</v>
      </c>
      <c r="AB63" s="207">
        <v>0</v>
      </c>
      <c r="AC63" s="207">
        <v>0</v>
      </c>
      <c r="AD63" s="355">
        <v>0</v>
      </c>
      <c r="AE63" s="269">
        <f t="shared" si="10"/>
        <v>0</v>
      </c>
      <c r="AF63" s="207">
        <v>0</v>
      </c>
      <c r="AG63" s="207">
        <v>0</v>
      </c>
      <c r="AH63" s="207">
        <v>0</v>
      </c>
      <c r="AI63" s="207">
        <v>0</v>
      </c>
      <c r="AJ63" s="269">
        <f t="shared" si="12"/>
        <v>0</v>
      </c>
      <c r="AK63" s="207">
        <v>0</v>
      </c>
      <c r="AL63" s="207">
        <v>0</v>
      </c>
      <c r="AM63" s="207">
        <v>0</v>
      </c>
      <c r="AN63" s="207">
        <v>0</v>
      </c>
      <c r="AO63" s="255">
        <f t="shared" si="14"/>
        <v>0</v>
      </c>
      <c r="AP63" s="736">
        <v>0</v>
      </c>
      <c r="AQ63" s="736">
        <v>0</v>
      </c>
      <c r="AR63" s="736">
        <v>0</v>
      </c>
      <c r="AS63" s="736">
        <v>0</v>
      </c>
      <c r="AT63" s="255">
        <f t="shared" si="16"/>
        <v>0</v>
      </c>
      <c r="AU63" s="207">
        <v>0</v>
      </c>
      <c r="AV63" s="207">
        <v>0</v>
      </c>
      <c r="AW63" s="207">
        <v>0</v>
      </c>
      <c r="AX63" s="207">
        <v>0</v>
      </c>
      <c r="AY63" s="255">
        <f t="shared" si="18"/>
        <v>0</v>
      </c>
    </row>
    <row r="64" spans="1:51" s="27" customFormat="1" ht="27.75" customHeight="1" x14ac:dyDescent="0.35">
      <c r="A64" s="26"/>
      <c r="B64" s="841">
        <v>2</v>
      </c>
      <c r="C64" s="790"/>
      <c r="D64" s="872" t="s">
        <v>615</v>
      </c>
      <c r="E64" s="547" t="s">
        <v>116</v>
      </c>
      <c r="F64" s="439">
        <f t="shared" si="37"/>
        <v>0</v>
      </c>
      <c r="G64" s="463">
        <v>0</v>
      </c>
      <c r="H64" s="239">
        <v>0</v>
      </c>
      <c r="I64" s="239">
        <v>0</v>
      </c>
      <c r="J64" s="239">
        <v>0</v>
      </c>
      <c r="K64" s="104">
        <f t="shared" si="36"/>
        <v>0</v>
      </c>
      <c r="L64" s="205">
        <v>0</v>
      </c>
      <c r="M64" s="205">
        <v>0</v>
      </c>
      <c r="N64" s="205">
        <v>0</v>
      </c>
      <c r="O64" s="205">
        <v>0</v>
      </c>
      <c r="P64" s="269">
        <f t="shared" si="33"/>
        <v>0</v>
      </c>
      <c r="Q64" s="205">
        <v>0</v>
      </c>
      <c r="R64" s="205">
        <v>0</v>
      </c>
      <c r="S64" s="205">
        <v>0</v>
      </c>
      <c r="T64" s="354">
        <v>0</v>
      </c>
      <c r="U64" s="269">
        <f t="shared" si="34"/>
        <v>0</v>
      </c>
      <c r="V64" s="205">
        <v>0</v>
      </c>
      <c r="W64" s="205">
        <v>0</v>
      </c>
      <c r="X64" s="205">
        <v>0</v>
      </c>
      <c r="Y64" s="354">
        <v>0</v>
      </c>
      <c r="Z64" s="269">
        <f t="shared" si="35"/>
        <v>0</v>
      </c>
      <c r="AA64" s="205">
        <v>0</v>
      </c>
      <c r="AB64" s="205">
        <v>0</v>
      </c>
      <c r="AC64" s="205">
        <v>0</v>
      </c>
      <c r="AD64" s="354">
        <v>0</v>
      </c>
      <c r="AE64" s="269">
        <f t="shared" si="10"/>
        <v>0</v>
      </c>
      <c r="AF64" s="205">
        <v>0</v>
      </c>
      <c r="AG64" s="205">
        <v>0</v>
      </c>
      <c r="AH64" s="205">
        <v>0</v>
      </c>
      <c r="AI64" s="205">
        <v>0</v>
      </c>
      <c r="AJ64" s="269">
        <f t="shared" si="12"/>
        <v>0</v>
      </c>
      <c r="AK64" s="205">
        <v>0</v>
      </c>
      <c r="AL64" s="205">
        <v>0</v>
      </c>
      <c r="AM64" s="205">
        <v>0</v>
      </c>
      <c r="AN64" s="205">
        <v>0</v>
      </c>
      <c r="AO64" s="255">
        <f t="shared" si="14"/>
        <v>0</v>
      </c>
      <c r="AP64" s="734">
        <v>0</v>
      </c>
      <c r="AQ64" s="734">
        <v>0</v>
      </c>
      <c r="AR64" s="734">
        <v>0</v>
      </c>
      <c r="AS64" s="734">
        <v>0</v>
      </c>
      <c r="AT64" s="255">
        <f t="shared" si="16"/>
        <v>0</v>
      </c>
      <c r="AU64" s="205">
        <v>0</v>
      </c>
      <c r="AV64" s="205">
        <v>0</v>
      </c>
      <c r="AW64" s="205">
        <v>0</v>
      </c>
      <c r="AX64" s="205">
        <v>0</v>
      </c>
      <c r="AY64" s="255">
        <f t="shared" si="18"/>
        <v>0</v>
      </c>
    </row>
    <row r="65" spans="1:51" s="27" customFormat="1" ht="27" customHeight="1" x14ac:dyDescent="0.35">
      <c r="A65" s="26"/>
      <c r="B65" s="841"/>
      <c r="C65" s="790"/>
      <c r="D65" s="872"/>
      <c r="E65" s="544" t="s">
        <v>203</v>
      </c>
      <c r="F65" s="439">
        <f t="shared" si="37"/>
        <v>0</v>
      </c>
      <c r="G65" s="463">
        <v>0</v>
      </c>
      <c r="H65" s="239">
        <v>0</v>
      </c>
      <c r="I65" s="239">
        <v>0</v>
      </c>
      <c r="J65" s="239">
        <v>0</v>
      </c>
      <c r="K65" s="104">
        <f t="shared" si="36"/>
        <v>0</v>
      </c>
      <c r="L65" s="205">
        <v>0</v>
      </c>
      <c r="M65" s="205">
        <v>0</v>
      </c>
      <c r="N65" s="205">
        <v>0</v>
      </c>
      <c r="O65" s="205">
        <v>0</v>
      </c>
      <c r="P65" s="269">
        <f t="shared" si="33"/>
        <v>0</v>
      </c>
      <c r="Q65" s="205">
        <v>0</v>
      </c>
      <c r="R65" s="205">
        <v>0</v>
      </c>
      <c r="S65" s="205">
        <v>0</v>
      </c>
      <c r="T65" s="354">
        <v>0</v>
      </c>
      <c r="U65" s="269">
        <f t="shared" si="34"/>
        <v>0</v>
      </c>
      <c r="V65" s="205">
        <v>0</v>
      </c>
      <c r="W65" s="205">
        <v>0</v>
      </c>
      <c r="X65" s="205">
        <v>0</v>
      </c>
      <c r="Y65" s="354">
        <v>0</v>
      </c>
      <c r="Z65" s="269">
        <f t="shared" si="35"/>
        <v>0</v>
      </c>
      <c r="AA65" s="206">
        <v>0</v>
      </c>
      <c r="AB65" s="206">
        <v>0</v>
      </c>
      <c r="AC65" s="206">
        <v>0</v>
      </c>
      <c r="AD65" s="504">
        <v>0</v>
      </c>
      <c r="AE65" s="269">
        <f t="shared" si="10"/>
        <v>0</v>
      </c>
      <c r="AF65" s="206">
        <v>0</v>
      </c>
      <c r="AG65" s="206">
        <v>0</v>
      </c>
      <c r="AH65" s="206">
        <v>0</v>
      </c>
      <c r="AI65" s="206">
        <v>0</v>
      </c>
      <c r="AJ65" s="269">
        <f t="shared" si="12"/>
        <v>0</v>
      </c>
      <c r="AK65" s="206">
        <v>0</v>
      </c>
      <c r="AL65" s="206">
        <v>0</v>
      </c>
      <c r="AM65" s="206">
        <v>0</v>
      </c>
      <c r="AN65" s="206">
        <v>0</v>
      </c>
      <c r="AO65" s="255">
        <f t="shared" si="14"/>
        <v>0</v>
      </c>
      <c r="AP65" s="735">
        <v>0</v>
      </c>
      <c r="AQ65" s="735">
        <v>0</v>
      </c>
      <c r="AR65" s="735">
        <v>0</v>
      </c>
      <c r="AS65" s="735">
        <v>0</v>
      </c>
      <c r="AT65" s="255">
        <f t="shared" si="16"/>
        <v>0</v>
      </c>
      <c r="AU65" s="206">
        <v>0</v>
      </c>
      <c r="AV65" s="206">
        <v>0</v>
      </c>
      <c r="AW65" s="206">
        <v>0</v>
      </c>
      <c r="AX65" s="206">
        <v>0</v>
      </c>
      <c r="AY65" s="255">
        <f t="shared" si="18"/>
        <v>0</v>
      </c>
    </row>
    <row r="66" spans="1:51" s="27" customFormat="1" ht="27.75" customHeight="1" thickBot="1" x14ac:dyDescent="0.4">
      <c r="A66" s="26"/>
      <c r="B66" s="841"/>
      <c r="C66" s="790"/>
      <c r="D66" s="872"/>
      <c r="E66" s="544" t="s">
        <v>112</v>
      </c>
      <c r="F66" s="439">
        <f t="shared" si="37"/>
        <v>0</v>
      </c>
      <c r="G66" s="464">
        <v>0</v>
      </c>
      <c r="H66" s="240">
        <v>0</v>
      </c>
      <c r="I66" s="240">
        <v>0</v>
      </c>
      <c r="J66" s="240">
        <v>0</v>
      </c>
      <c r="K66" s="104">
        <f t="shared" si="36"/>
        <v>0</v>
      </c>
      <c r="L66" s="207">
        <v>0</v>
      </c>
      <c r="M66" s="207">
        <v>0</v>
      </c>
      <c r="N66" s="207">
        <v>0</v>
      </c>
      <c r="O66" s="207">
        <v>0</v>
      </c>
      <c r="P66" s="269">
        <f t="shared" si="33"/>
        <v>0</v>
      </c>
      <c r="Q66" s="207">
        <v>0</v>
      </c>
      <c r="R66" s="207">
        <v>0</v>
      </c>
      <c r="S66" s="207">
        <v>0</v>
      </c>
      <c r="T66" s="355">
        <v>0</v>
      </c>
      <c r="U66" s="269">
        <f t="shared" si="34"/>
        <v>0</v>
      </c>
      <c r="V66" s="207">
        <v>0</v>
      </c>
      <c r="W66" s="207">
        <v>0</v>
      </c>
      <c r="X66" s="207">
        <v>0</v>
      </c>
      <c r="Y66" s="355">
        <v>0</v>
      </c>
      <c r="Z66" s="269">
        <f t="shared" si="35"/>
        <v>0</v>
      </c>
      <c r="AA66" s="206">
        <v>0</v>
      </c>
      <c r="AB66" s="206">
        <v>0</v>
      </c>
      <c r="AC66" s="206">
        <v>0</v>
      </c>
      <c r="AD66" s="504">
        <v>0</v>
      </c>
      <c r="AE66" s="269">
        <f t="shared" si="10"/>
        <v>0</v>
      </c>
      <c r="AF66" s="206">
        <v>0</v>
      </c>
      <c r="AG66" s="206">
        <v>0</v>
      </c>
      <c r="AH66" s="206">
        <v>0</v>
      </c>
      <c r="AI66" s="206">
        <v>0</v>
      </c>
      <c r="AJ66" s="269">
        <f t="shared" si="12"/>
        <v>0</v>
      </c>
      <c r="AK66" s="206">
        <v>0</v>
      </c>
      <c r="AL66" s="206">
        <v>0</v>
      </c>
      <c r="AM66" s="206">
        <v>0</v>
      </c>
      <c r="AN66" s="206">
        <v>0</v>
      </c>
      <c r="AO66" s="255">
        <f t="shared" si="14"/>
        <v>0</v>
      </c>
      <c r="AP66" s="735">
        <v>0</v>
      </c>
      <c r="AQ66" s="735">
        <v>0</v>
      </c>
      <c r="AR66" s="735">
        <v>0</v>
      </c>
      <c r="AS66" s="735">
        <v>0</v>
      </c>
      <c r="AT66" s="255">
        <f t="shared" si="16"/>
        <v>0</v>
      </c>
      <c r="AU66" s="206">
        <v>0</v>
      </c>
      <c r="AV66" s="206">
        <v>0</v>
      </c>
      <c r="AW66" s="206">
        <v>0</v>
      </c>
      <c r="AX66" s="206">
        <v>0</v>
      </c>
      <c r="AY66" s="255">
        <f t="shared" si="18"/>
        <v>0</v>
      </c>
    </row>
    <row r="67" spans="1:51" s="27" customFormat="1" ht="24.75" customHeight="1" thickBot="1" x14ac:dyDescent="0.4">
      <c r="A67" s="26"/>
      <c r="B67" s="454"/>
      <c r="C67" s="790"/>
      <c r="D67" s="873"/>
      <c r="E67" s="548" t="s">
        <v>764</v>
      </c>
      <c r="F67" s="439">
        <f t="shared" si="37"/>
        <v>0</v>
      </c>
      <c r="G67" s="465"/>
      <c r="H67" s="435"/>
      <c r="I67" s="435"/>
      <c r="J67" s="435"/>
      <c r="K67" s="104"/>
      <c r="L67" s="259"/>
      <c r="M67" s="259"/>
      <c r="N67" s="259"/>
      <c r="O67" s="259"/>
      <c r="P67" s="269"/>
      <c r="Q67" s="259"/>
      <c r="R67" s="259"/>
      <c r="S67" s="259"/>
      <c r="T67" s="362"/>
      <c r="U67" s="269"/>
      <c r="V67" s="259"/>
      <c r="W67" s="259"/>
      <c r="X67" s="259"/>
      <c r="Y67" s="362"/>
      <c r="Z67" s="269"/>
      <c r="AA67" s="207">
        <v>0</v>
      </c>
      <c r="AB67" s="207">
        <v>0</v>
      </c>
      <c r="AC67" s="207">
        <v>0</v>
      </c>
      <c r="AD67" s="355">
        <v>0</v>
      </c>
      <c r="AE67" s="269">
        <f t="shared" si="10"/>
        <v>0</v>
      </c>
      <c r="AF67" s="207">
        <v>0</v>
      </c>
      <c r="AG67" s="207">
        <v>0</v>
      </c>
      <c r="AH67" s="207">
        <v>0</v>
      </c>
      <c r="AI67" s="207">
        <v>0</v>
      </c>
      <c r="AJ67" s="269">
        <f t="shared" si="12"/>
        <v>0</v>
      </c>
      <c r="AK67" s="207">
        <v>0</v>
      </c>
      <c r="AL67" s="207">
        <v>0</v>
      </c>
      <c r="AM67" s="207">
        <v>0</v>
      </c>
      <c r="AN67" s="207">
        <v>0</v>
      </c>
      <c r="AO67" s="255">
        <f t="shared" si="14"/>
        <v>0</v>
      </c>
      <c r="AP67" s="736">
        <v>0</v>
      </c>
      <c r="AQ67" s="736">
        <v>0</v>
      </c>
      <c r="AR67" s="736">
        <v>0</v>
      </c>
      <c r="AS67" s="736">
        <v>0</v>
      </c>
      <c r="AT67" s="255">
        <f t="shared" si="16"/>
        <v>0</v>
      </c>
      <c r="AU67" s="207">
        <v>0</v>
      </c>
      <c r="AV67" s="207">
        <v>0</v>
      </c>
      <c r="AW67" s="207">
        <v>0</v>
      </c>
      <c r="AX67" s="207">
        <v>0</v>
      </c>
      <c r="AY67" s="255">
        <f t="shared" si="18"/>
        <v>0</v>
      </c>
    </row>
    <row r="68" spans="1:51" s="27" customFormat="1" ht="16.5" customHeight="1" x14ac:dyDescent="0.35">
      <c r="A68" s="26"/>
      <c r="B68" s="841">
        <v>3</v>
      </c>
      <c r="C68" s="790"/>
      <c r="D68" s="866" t="s">
        <v>47</v>
      </c>
      <c r="E68" s="547" t="s">
        <v>116</v>
      </c>
      <c r="F68" s="439">
        <f t="shared" si="37"/>
        <v>3</v>
      </c>
      <c r="G68" s="463">
        <v>0</v>
      </c>
      <c r="H68" s="239">
        <v>0</v>
      </c>
      <c r="I68" s="239">
        <v>0</v>
      </c>
      <c r="J68" s="239">
        <v>0</v>
      </c>
      <c r="K68" s="104">
        <f t="shared" si="36"/>
        <v>0</v>
      </c>
      <c r="L68" s="205">
        <v>0</v>
      </c>
      <c r="M68" s="205">
        <v>0</v>
      </c>
      <c r="N68" s="205">
        <v>0</v>
      </c>
      <c r="O68" s="205">
        <v>0</v>
      </c>
      <c r="P68" s="269">
        <f t="shared" si="33"/>
        <v>0</v>
      </c>
      <c r="Q68" s="205">
        <v>0</v>
      </c>
      <c r="R68" s="205">
        <v>0</v>
      </c>
      <c r="S68" s="205">
        <v>0</v>
      </c>
      <c r="T68" s="354">
        <v>0</v>
      </c>
      <c r="U68" s="269">
        <f t="shared" si="34"/>
        <v>0</v>
      </c>
      <c r="V68" s="205">
        <v>0</v>
      </c>
      <c r="W68" s="205">
        <v>0</v>
      </c>
      <c r="X68" s="205">
        <v>0</v>
      </c>
      <c r="Y68" s="354">
        <v>0</v>
      </c>
      <c r="Z68" s="269">
        <f t="shared" si="35"/>
        <v>0</v>
      </c>
      <c r="AA68" s="205">
        <v>0</v>
      </c>
      <c r="AB68" s="205">
        <v>0</v>
      </c>
      <c r="AC68" s="205">
        <v>0</v>
      </c>
      <c r="AD68" s="354">
        <v>0</v>
      </c>
      <c r="AE68" s="269">
        <f t="shared" si="10"/>
        <v>0</v>
      </c>
      <c r="AF68" s="205">
        <v>0</v>
      </c>
      <c r="AG68" s="205">
        <v>0</v>
      </c>
      <c r="AH68" s="205">
        <v>0</v>
      </c>
      <c r="AI68" s="205">
        <v>0</v>
      </c>
      <c r="AJ68" s="269">
        <f t="shared" si="12"/>
        <v>0</v>
      </c>
      <c r="AK68" s="205">
        <v>0</v>
      </c>
      <c r="AL68" s="205">
        <v>0</v>
      </c>
      <c r="AM68" s="205">
        <v>0</v>
      </c>
      <c r="AN68" s="205">
        <v>0</v>
      </c>
      <c r="AO68" s="255">
        <f t="shared" si="14"/>
        <v>0</v>
      </c>
      <c r="AP68" s="734">
        <v>0</v>
      </c>
      <c r="AQ68" s="734">
        <v>0</v>
      </c>
      <c r="AR68" s="734">
        <v>0</v>
      </c>
      <c r="AS68" s="734">
        <v>3</v>
      </c>
      <c r="AT68" s="255">
        <f t="shared" si="16"/>
        <v>3</v>
      </c>
      <c r="AU68" s="205">
        <v>0</v>
      </c>
      <c r="AV68" s="205">
        <v>0</v>
      </c>
      <c r="AW68" s="205">
        <v>0</v>
      </c>
      <c r="AX68" s="205">
        <v>0</v>
      </c>
      <c r="AY68" s="255">
        <f t="shared" si="18"/>
        <v>0</v>
      </c>
    </row>
    <row r="69" spans="1:51" s="27" customFormat="1" ht="16.5" customHeight="1" x14ac:dyDescent="0.35">
      <c r="A69" s="26"/>
      <c r="B69" s="841"/>
      <c r="C69" s="790"/>
      <c r="D69" s="866"/>
      <c r="E69" s="544" t="s">
        <v>203</v>
      </c>
      <c r="F69" s="439">
        <f t="shared" si="37"/>
        <v>0</v>
      </c>
      <c r="G69" s="463">
        <v>0</v>
      </c>
      <c r="H69" s="239">
        <v>0</v>
      </c>
      <c r="I69" s="239">
        <v>0</v>
      </c>
      <c r="J69" s="239">
        <v>0</v>
      </c>
      <c r="K69" s="104">
        <f t="shared" si="36"/>
        <v>0</v>
      </c>
      <c r="L69" s="205">
        <v>0</v>
      </c>
      <c r="M69" s="205">
        <v>0</v>
      </c>
      <c r="N69" s="205">
        <v>0</v>
      </c>
      <c r="O69" s="205">
        <v>0</v>
      </c>
      <c r="P69" s="269">
        <f t="shared" si="33"/>
        <v>0</v>
      </c>
      <c r="Q69" s="205">
        <v>0</v>
      </c>
      <c r="R69" s="205">
        <v>0</v>
      </c>
      <c r="S69" s="205">
        <v>0</v>
      </c>
      <c r="T69" s="354">
        <v>0</v>
      </c>
      <c r="U69" s="269">
        <f t="shared" si="34"/>
        <v>0</v>
      </c>
      <c r="V69" s="205">
        <v>0</v>
      </c>
      <c r="W69" s="205">
        <v>0</v>
      </c>
      <c r="X69" s="205">
        <v>0</v>
      </c>
      <c r="Y69" s="354">
        <v>0</v>
      </c>
      <c r="Z69" s="269">
        <f t="shared" si="35"/>
        <v>0</v>
      </c>
      <c r="AA69" s="206">
        <v>0</v>
      </c>
      <c r="AB69" s="206">
        <v>0</v>
      </c>
      <c r="AC69" s="206">
        <v>0</v>
      </c>
      <c r="AD69" s="504">
        <v>0</v>
      </c>
      <c r="AE69" s="269">
        <f t="shared" si="10"/>
        <v>0</v>
      </c>
      <c r="AF69" s="206">
        <v>0</v>
      </c>
      <c r="AG69" s="206">
        <v>0</v>
      </c>
      <c r="AH69" s="206">
        <v>0</v>
      </c>
      <c r="AI69" s="206">
        <v>0</v>
      </c>
      <c r="AJ69" s="269">
        <f t="shared" si="12"/>
        <v>0</v>
      </c>
      <c r="AK69" s="206">
        <v>0</v>
      </c>
      <c r="AL69" s="206">
        <v>0</v>
      </c>
      <c r="AM69" s="206">
        <v>0</v>
      </c>
      <c r="AN69" s="206">
        <v>0</v>
      </c>
      <c r="AO69" s="255">
        <f t="shared" si="14"/>
        <v>0</v>
      </c>
      <c r="AP69" s="735">
        <v>0</v>
      </c>
      <c r="AQ69" s="735">
        <v>0</v>
      </c>
      <c r="AR69" s="735">
        <v>0</v>
      </c>
      <c r="AS69" s="735">
        <v>0</v>
      </c>
      <c r="AT69" s="255">
        <f t="shared" si="16"/>
        <v>0</v>
      </c>
      <c r="AU69" s="206">
        <v>0</v>
      </c>
      <c r="AV69" s="206">
        <v>0</v>
      </c>
      <c r="AW69" s="206">
        <v>0</v>
      </c>
      <c r="AX69" s="206">
        <v>0</v>
      </c>
      <c r="AY69" s="255">
        <f t="shared" si="18"/>
        <v>0</v>
      </c>
    </row>
    <row r="70" spans="1:51" s="27" customFormat="1" ht="16.5" customHeight="1" thickBot="1" x14ac:dyDescent="0.4">
      <c r="A70" s="26"/>
      <c r="B70" s="841"/>
      <c r="C70" s="790"/>
      <c r="D70" s="866"/>
      <c r="E70" s="544" t="s">
        <v>112</v>
      </c>
      <c r="F70" s="439">
        <f t="shared" si="37"/>
        <v>3</v>
      </c>
      <c r="G70" s="464">
        <v>0</v>
      </c>
      <c r="H70" s="240">
        <v>0</v>
      </c>
      <c r="I70" s="240">
        <v>0</v>
      </c>
      <c r="J70" s="240">
        <v>0</v>
      </c>
      <c r="K70" s="104">
        <f t="shared" si="36"/>
        <v>0</v>
      </c>
      <c r="L70" s="207">
        <v>0</v>
      </c>
      <c r="M70" s="207">
        <v>0</v>
      </c>
      <c r="N70" s="207">
        <v>0</v>
      </c>
      <c r="O70" s="207">
        <v>0</v>
      </c>
      <c r="P70" s="269">
        <f t="shared" si="33"/>
        <v>0</v>
      </c>
      <c r="Q70" s="207">
        <v>0</v>
      </c>
      <c r="R70" s="207">
        <v>0</v>
      </c>
      <c r="S70" s="207">
        <v>0</v>
      </c>
      <c r="T70" s="355">
        <v>0</v>
      </c>
      <c r="U70" s="269">
        <f t="shared" si="34"/>
        <v>0</v>
      </c>
      <c r="V70" s="207">
        <v>0</v>
      </c>
      <c r="W70" s="207">
        <v>0</v>
      </c>
      <c r="X70" s="207">
        <v>0</v>
      </c>
      <c r="Y70" s="355">
        <v>0</v>
      </c>
      <c r="Z70" s="269">
        <f t="shared" si="35"/>
        <v>0</v>
      </c>
      <c r="AA70" s="207">
        <v>0</v>
      </c>
      <c r="AB70" s="207">
        <v>0</v>
      </c>
      <c r="AC70" s="207">
        <v>0</v>
      </c>
      <c r="AD70" s="355">
        <v>0</v>
      </c>
      <c r="AE70" s="269">
        <f t="shared" ref="AE70:AE133" si="71">AA70+AB70+AC70+AD70</f>
        <v>0</v>
      </c>
      <c r="AF70" s="207">
        <v>0</v>
      </c>
      <c r="AG70" s="207">
        <v>0</v>
      </c>
      <c r="AH70" s="207">
        <v>0</v>
      </c>
      <c r="AI70" s="207">
        <v>0</v>
      </c>
      <c r="AJ70" s="269">
        <f t="shared" ref="AJ70:AJ133" si="72">AF70+AG70+AH70+AI70</f>
        <v>0</v>
      </c>
      <c r="AK70" s="207">
        <v>0</v>
      </c>
      <c r="AL70" s="207">
        <v>0</v>
      </c>
      <c r="AM70" s="207">
        <v>0</v>
      </c>
      <c r="AN70" s="207">
        <v>0</v>
      </c>
      <c r="AO70" s="255">
        <f t="shared" ref="AO70:AO133" si="73">AK70+AL70+AM70+AN70</f>
        <v>0</v>
      </c>
      <c r="AP70" s="736">
        <v>0</v>
      </c>
      <c r="AQ70" s="736">
        <v>0</v>
      </c>
      <c r="AR70" s="736">
        <v>0</v>
      </c>
      <c r="AS70" s="736">
        <v>3</v>
      </c>
      <c r="AT70" s="255">
        <f t="shared" ref="AT70:AT133" si="74">AP70+AQ70+AR70+AS70</f>
        <v>3</v>
      </c>
      <c r="AU70" s="207">
        <v>0</v>
      </c>
      <c r="AV70" s="207">
        <v>0</v>
      </c>
      <c r="AW70" s="207">
        <v>0</v>
      </c>
      <c r="AX70" s="207">
        <v>0</v>
      </c>
      <c r="AY70" s="255">
        <f t="shared" ref="AY70:AY133" si="75">AU70+AV70+AW70+AX70</f>
        <v>0</v>
      </c>
    </row>
    <row r="71" spans="1:51" s="27" customFormat="1" ht="23.45" customHeight="1" x14ac:dyDescent="0.35">
      <c r="A71" s="26"/>
      <c r="B71" s="841">
        <v>4</v>
      </c>
      <c r="C71" s="790"/>
      <c r="D71" s="866" t="s">
        <v>48</v>
      </c>
      <c r="E71" s="544" t="s">
        <v>116</v>
      </c>
      <c r="F71" s="439">
        <f t="shared" si="37"/>
        <v>64</v>
      </c>
      <c r="G71" s="463">
        <v>7</v>
      </c>
      <c r="H71" s="239">
        <v>0</v>
      </c>
      <c r="I71" s="239">
        <v>0</v>
      </c>
      <c r="J71" s="239">
        <v>0</v>
      </c>
      <c r="K71" s="104">
        <f t="shared" si="36"/>
        <v>7</v>
      </c>
      <c r="L71" s="205">
        <v>3</v>
      </c>
      <c r="M71" s="205">
        <v>0</v>
      </c>
      <c r="N71" s="205">
        <v>0</v>
      </c>
      <c r="O71" s="205">
        <v>0</v>
      </c>
      <c r="P71" s="269">
        <f t="shared" si="33"/>
        <v>3</v>
      </c>
      <c r="Q71" s="205">
        <v>8</v>
      </c>
      <c r="R71" s="205">
        <v>0</v>
      </c>
      <c r="S71" s="205">
        <v>0</v>
      </c>
      <c r="T71" s="354">
        <v>0</v>
      </c>
      <c r="U71" s="269">
        <f t="shared" si="34"/>
        <v>8</v>
      </c>
      <c r="V71" s="205">
        <v>0</v>
      </c>
      <c r="W71" s="205">
        <v>0</v>
      </c>
      <c r="X71" s="205">
        <v>0</v>
      </c>
      <c r="Y71" s="354">
        <v>2</v>
      </c>
      <c r="Z71" s="269">
        <f t="shared" si="35"/>
        <v>2</v>
      </c>
      <c r="AA71" s="205">
        <v>0</v>
      </c>
      <c r="AB71" s="205">
        <v>0</v>
      </c>
      <c r="AC71" s="205">
        <v>0</v>
      </c>
      <c r="AD71" s="354">
        <v>9</v>
      </c>
      <c r="AE71" s="269">
        <f t="shared" si="71"/>
        <v>9</v>
      </c>
      <c r="AF71" s="205">
        <v>0</v>
      </c>
      <c r="AG71" s="205">
        <v>1</v>
      </c>
      <c r="AH71" s="205">
        <v>0</v>
      </c>
      <c r="AI71" s="205">
        <v>15</v>
      </c>
      <c r="AJ71" s="269">
        <f t="shared" si="72"/>
        <v>16</v>
      </c>
      <c r="AK71" s="205">
        <v>0</v>
      </c>
      <c r="AL71" s="205">
        <v>0</v>
      </c>
      <c r="AM71" s="205">
        <v>0</v>
      </c>
      <c r="AN71" s="205">
        <v>1</v>
      </c>
      <c r="AO71" s="255">
        <f t="shared" si="73"/>
        <v>1</v>
      </c>
      <c r="AP71" s="734">
        <v>0</v>
      </c>
      <c r="AQ71" s="734">
        <v>0</v>
      </c>
      <c r="AR71" s="734">
        <v>0</v>
      </c>
      <c r="AS71" s="734">
        <v>13</v>
      </c>
      <c r="AT71" s="255">
        <f t="shared" si="74"/>
        <v>13</v>
      </c>
      <c r="AU71" s="205">
        <v>0</v>
      </c>
      <c r="AV71" s="205">
        <v>0</v>
      </c>
      <c r="AW71" s="205">
        <v>0</v>
      </c>
      <c r="AX71" s="205">
        <v>5</v>
      </c>
      <c r="AY71" s="255">
        <f t="shared" si="75"/>
        <v>5</v>
      </c>
    </row>
    <row r="72" spans="1:51" s="27" customFormat="1" ht="22.15" customHeight="1" x14ac:dyDescent="0.35">
      <c r="A72" s="26"/>
      <c r="B72" s="841"/>
      <c r="C72" s="790"/>
      <c r="D72" s="866"/>
      <c r="E72" s="544" t="s">
        <v>203</v>
      </c>
      <c r="F72" s="439">
        <f t="shared" si="37"/>
        <v>0</v>
      </c>
      <c r="G72" s="463">
        <v>0</v>
      </c>
      <c r="H72" s="239">
        <v>0</v>
      </c>
      <c r="I72" s="239">
        <v>0</v>
      </c>
      <c r="J72" s="239">
        <v>0</v>
      </c>
      <c r="K72" s="104">
        <f t="shared" si="36"/>
        <v>0</v>
      </c>
      <c r="L72" s="205">
        <v>0</v>
      </c>
      <c r="M72" s="205">
        <v>0</v>
      </c>
      <c r="N72" s="205">
        <v>0</v>
      </c>
      <c r="O72" s="205">
        <v>0</v>
      </c>
      <c r="P72" s="269">
        <f t="shared" si="33"/>
        <v>0</v>
      </c>
      <c r="Q72" s="205">
        <v>0</v>
      </c>
      <c r="R72" s="205">
        <v>0</v>
      </c>
      <c r="S72" s="205">
        <v>0</v>
      </c>
      <c r="T72" s="354">
        <v>0</v>
      </c>
      <c r="U72" s="269">
        <f t="shared" si="34"/>
        <v>0</v>
      </c>
      <c r="V72" s="205">
        <v>0</v>
      </c>
      <c r="W72" s="205">
        <v>0</v>
      </c>
      <c r="X72" s="205">
        <v>0</v>
      </c>
      <c r="Y72" s="354">
        <v>0</v>
      </c>
      <c r="Z72" s="269">
        <f t="shared" si="35"/>
        <v>0</v>
      </c>
      <c r="AA72" s="206">
        <v>0</v>
      </c>
      <c r="AB72" s="206">
        <v>0</v>
      </c>
      <c r="AC72" s="206">
        <v>0</v>
      </c>
      <c r="AD72" s="504">
        <v>0</v>
      </c>
      <c r="AE72" s="269">
        <f t="shared" si="71"/>
        <v>0</v>
      </c>
      <c r="AF72" s="206">
        <v>0</v>
      </c>
      <c r="AG72" s="206">
        <v>0</v>
      </c>
      <c r="AH72" s="206">
        <v>0</v>
      </c>
      <c r="AI72" s="206">
        <v>0</v>
      </c>
      <c r="AJ72" s="269">
        <f t="shared" si="72"/>
        <v>0</v>
      </c>
      <c r="AK72" s="206">
        <v>0</v>
      </c>
      <c r="AL72" s="206">
        <v>0</v>
      </c>
      <c r="AM72" s="206">
        <v>0</v>
      </c>
      <c r="AN72" s="206">
        <v>0</v>
      </c>
      <c r="AO72" s="255">
        <f t="shared" si="73"/>
        <v>0</v>
      </c>
      <c r="AP72" s="735">
        <v>0</v>
      </c>
      <c r="AQ72" s="735">
        <v>0</v>
      </c>
      <c r="AR72" s="735">
        <v>0</v>
      </c>
      <c r="AS72" s="735">
        <v>0</v>
      </c>
      <c r="AT72" s="255">
        <f t="shared" si="74"/>
        <v>0</v>
      </c>
      <c r="AU72" s="206">
        <v>0</v>
      </c>
      <c r="AV72" s="206">
        <v>0</v>
      </c>
      <c r="AW72" s="206">
        <v>0</v>
      </c>
      <c r="AX72" s="206">
        <v>0</v>
      </c>
      <c r="AY72" s="255">
        <f t="shared" si="75"/>
        <v>0</v>
      </c>
    </row>
    <row r="73" spans="1:51" s="27" customFormat="1" ht="21.75" customHeight="1" thickBot="1" x14ac:dyDescent="0.4">
      <c r="A73" s="26"/>
      <c r="B73" s="841"/>
      <c r="C73" s="790"/>
      <c r="D73" s="866"/>
      <c r="E73" s="544" t="s">
        <v>112</v>
      </c>
      <c r="F73" s="439">
        <f t="shared" si="37"/>
        <v>60</v>
      </c>
      <c r="G73" s="464">
        <v>5</v>
      </c>
      <c r="H73" s="240">
        <v>0</v>
      </c>
      <c r="I73" s="240">
        <v>1</v>
      </c>
      <c r="J73" s="240">
        <v>0</v>
      </c>
      <c r="K73" s="104">
        <f t="shared" si="36"/>
        <v>6</v>
      </c>
      <c r="L73" s="207">
        <v>4</v>
      </c>
      <c r="M73" s="207">
        <v>0</v>
      </c>
      <c r="N73" s="207">
        <v>0</v>
      </c>
      <c r="O73" s="207">
        <v>0</v>
      </c>
      <c r="P73" s="269">
        <f t="shared" si="33"/>
        <v>4</v>
      </c>
      <c r="Q73" s="207">
        <v>4</v>
      </c>
      <c r="R73" s="207">
        <v>0</v>
      </c>
      <c r="S73" s="207">
        <v>0</v>
      </c>
      <c r="T73" s="355">
        <v>0</v>
      </c>
      <c r="U73" s="269">
        <f t="shared" si="34"/>
        <v>4</v>
      </c>
      <c r="V73" s="207">
        <v>0</v>
      </c>
      <c r="W73" s="207">
        <v>0</v>
      </c>
      <c r="X73" s="207">
        <v>0</v>
      </c>
      <c r="Y73" s="355">
        <v>3</v>
      </c>
      <c r="Z73" s="269">
        <f t="shared" si="35"/>
        <v>3</v>
      </c>
      <c r="AA73" s="206">
        <v>0</v>
      </c>
      <c r="AB73" s="206">
        <v>0</v>
      </c>
      <c r="AC73" s="206">
        <v>0</v>
      </c>
      <c r="AD73" s="504">
        <v>6</v>
      </c>
      <c r="AE73" s="269">
        <f t="shared" si="71"/>
        <v>6</v>
      </c>
      <c r="AF73" s="206">
        <v>0</v>
      </c>
      <c r="AG73" s="206">
        <v>1</v>
      </c>
      <c r="AH73" s="206">
        <v>0</v>
      </c>
      <c r="AI73" s="206">
        <v>16</v>
      </c>
      <c r="AJ73" s="269">
        <f t="shared" si="72"/>
        <v>17</v>
      </c>
      <c r="AK73" s="206">
        <v>0</v>
      </c>
      <c r="AL73" s="206">
        <v>0</v>
      </c>
      <c r="AM73" s="206">
        <v>0</v>
      </c>
      <c r="AN73" s="206">
        <v>2</v>
      </c>
      <c r="AO73" s="255">
        <f t="shared" si="73"/>
        <v>2</v>
      </c>
      <c r="AP73" s="735">
        <v>0</v>
      </c>
      <c r="AQ73" s="735">
        <v>0</v>
      </c>
      <c r="AR73" s="735">
        <v>0</v>
      </c>
      <c r="AS73" s="735">
        <v>11</v>
      </c>
      <c r="AT73" s="255">
        <f t="shared" si="74"/>
        <v>11</v>
      </c>
      <c r="AU73" s="206">
        <v>0</v>
      </c>
      <c r="AV73" s="206">
        <v>0</v>
      </c>
      <c r="AW73" s="206">
        <v>0</v>
      </c>
      <c r="AX73" s="206">
        <v>7</v>
      </c>
      <c r="AY73" s="255">
        <f t="shared" si="75"/>
        <v>7</v>
      </c>
    </row>
    <row r="74" spans="1:51" s="27" customFormat="1" ht="18" customHeight="1" x14ac:dyDescent="0.35">
      <c r="A74" s="26"/>
      <c r="B74" s="454"/>
      <c r="C74" s="790"/>
      <c r="D74" s="814"/>
      <c r="E74" s="544" t="s">
        <v>763</v>
      </c>
      <c r="F74" s="439">
        <f t="shared" si="37"/>
        <v>0</v>
      </c>
      <c r="G74" s="465"/>
      <c r="H74" s="435"/>
      <c r="I74" s="435"/>
      <c r="J74" s="435"/>
      <c r="K74" s="104"/>
      <c r="L74" s="259"/>
      <c r="M74" s="259"/>
      <c r="N74" s="259"/>
      <c r="O74" s="259"/>
      <c r="P74" s="269"/>
      <c r="Q74" s="259"/>
      <c r="R74" s="259"/>
      <c r="S74" s="259"/>
      <c r="T74" s="362"/>
      <c r="U74" s="269"/>
      <c r="V74" s="259"/>
      <c r="W74" s="259"/>
      <c r="X74" s="259"/>
      <c r="Y74" s="362"/>
      <c r="Z74" s="269"/>
      <c r="AA74" s="206">
        <v>0</v>
      </c>
      <c r="AB74" s="206">
        <v>0</v>
      </c>
      <c r="AC74" s="206">
        <v>0</v>
      </c>
      <c r="AD74" s="504">
        <v>0</v>
      </c>
      <c r="AE74" s="269">
        <f t="shared" si="71"/>
        <v>0</v>
      </c>
      <c r="AF74" s="206">
        <v>0</v>
      </c>
      <c r="AG74" s="206">
        <v>0</v>
      </c>
      <c r="AH74" s="206">
        <v>0</v>
      </c>
      <c r="AI74" s="206">
        <v>0</v>
      </c>
      <c r="AJ74" s="269">
        <f t="shared" si="72"/>
        <v>0</v>
      </c>
      <c r="AK74" s="206">
        <v>0</v>
      </c>
      <c r="AL74" s="206">
        <v>0</v>
      </c>
      <c r="AM74" s="206">
        <v>0</v>
      </c>
      <c r="AN74" s="206">
        <v>0</v>
      </c>
      <c r="AO74" s="255">
        <f t="shared" si="73"/>
        <v>0</v>
      </c>
      <c r="AP74" s="735">
        <v>0</v>
      </c>
      <c r="AQ74" s="735">
        <v>0</v>
      </c>
      <c r="AR74" s="735">
        <v>0</v>
      </c>
      <c r="AS74" s="735">
        <v>0</v>
      </c>
      <c r="AT74" s="255">
        <f t="shared" si="74"/>
        <v>0</v>
      </c>
      <c r="AU74" s="206">
        <v>0</v>
      </c>
      <c r="AV74" s="206">
        <v>0</v>
      </c>
      <c r="AW74" s="206">
        <v>0</v>
      </c>
      <c r="AX74" s="206">
        <v>0</v>
      </c>
      <c r="AY74" s="255">
        <f t="shared" si="75"/>
        <v>0</v>
      </c>
    </row>
    <row r="75" spans="1:51" s="27" customFormat="1" ht="25.5" customHeight="1" thickBot="1" x14ac:dyDescent="0.4">
      <c r="A75" s="26"/>
      <c r="B75" s="454"/>
      <c r="C75" s="790"/>
      <c r="D75" s="814"/>
      <c r="E75" s="548" t="s">
        <v>764</v>
      </c>
      <c r="F75" s="439">
        <f t="shared" si="37"/>
        <v>0</v>
      </c>
      <c r="G75" s="465"/>
      <c r="H75" s="435"/>
      <c r="I75" s="435"/>
      <c r="J75" s="435"/>
      <c r="K75" s="104"/>
      <c r="L75" s="259"/>
      <c r="M75" s="259"/>
      <c r="N75" s="259"/>
      <c r="O75" s="259"/>
      <c r="P75" s="269"/>
      <c r="Q75" s="259"/>
      <c r="R75" s="259"/>
      <c r="S75" s="259"/>
      <c r="T75" s="362"/>
      <c r="U75" s="269"/>
      <c r="V75" s="259"/>
      <c r="W75" s="259"/>
      <c r="X75" s="259"/>
      <c r="Y75" s="362"/>
      <c r="Z75" s="269"/>
      <c r="AA75" s="207">
        <v>0</v>
      </c>
      <c r="AB75" s="207">
        <v>0</v>
      </c>
      <c r="AC75" s="207">
        <v>0</v>
      </c>
      <c r="AD75" s="355">
        <v>0</v>
      </c>
      <c r="AE75" s="269">
        <f t="shared" si="71"/>
        <v>0</v>
      </c>
      <c r="AF75" s="207">
        <v>0</v>
      </c>
      <c r="AG75" s="207">
        <v>0</v>
      </c>
      <c r="AH75" s="207">
        <v>0</v>
      </c>
      <c r="AI75" s="207">
        <v>0</v>
      </c>
      <c r="AJ75" s="269">
        <f t="shared" si="72"/>
        <v>0</v>
      </c>
      <c r="AK75" s="207">
        <v>0</v>
      </c>
      <c r="AL75" s="207">
        <v>0</v>
      </c>
      <c r="AM75" s="207">
        <v>0</v>
      </c>
      <c r="AN75" s="207">
        <v>0</v>
      </c>
      <c r="AO75" s="255">
        <f t="shared" si="73"/>
        <v>0</v>
      </c>
      <c r="AP75" s="736">
        <v>0</v>
      </c>
      <c r="AQ75" s="736">
        <v>0</v>
      </c>
      <c r="AR75" s="736">
        <v>0</v>
      </c>
      <c r="AS75" s="736">
        <v>0</v>
      </c>
      <c r="AT75" s="255">
        <f t="shared" si="74"/>
        <v>0</v>
      </c>
      <c r="AU75" s="207">
        <v>0</v>
      </c>
      <c r="AV75" s="207">
        <v>0</v>
      </c>
      <c r="AW75" s="207">
        <v>0</v>
      </c>
      <c r="AX75" s="207">
        <v>0</v>
      </c>
      <c r="AY75" s="255">
        <f t="shared" si="75"/>
        <v>0</v>
      </c>
    </row>
    <row r="76" spans="1:51" s="27" customFormat="1" ht="16.5" customHeight="1" x14ac:dyDescent="0.35">
      <c r="A76" s="26"/>
      <c r="B76" s="841">
        <v>5</v>
      </c>
      <c r="C76" s="790"/>
      <c r="D76" s="866" t="s">
        <v>101</v>
      </c>
      <c r="E76" s="547" t="s">
        <v>116</v>
      </c>
      <c r="F76" s="439">
        <f t="shared" ref="F76:F139" si="76">K76+P76+U76+Z76+AE76+AJ76+AO76+AT76+AY76</f>
        <v>2</v>
      </c>
      <c r="G76" s="463">
        <v>0</v>
      </c>
      <c r="H76" s="239">
        <v>0</v>
      </c>
      <c r="I76" s="239">
        <v>0</v>
      </c>
      <c r="J76" s="239">
        <v>0</v>
      </c>
      <c r="K76" s="104">
        <f t="shared" si="36"/>
        <v>0</v>
      </c>
      <c r="L76" s="205">
        <v>0</v>
      </c>
      <c r="M76" s="205">
        <v>0</v>
      </c>
      <c r="N76" s="205">
        <v>0</v>
      </c>
      <c r="O76" s="205">
        <v>0</v>
      </c>
      <c r="P76" s="269">
        <f t="shared" si="33"/>
        <v>0</v>
      </c>
      <c r="Q76" s="205">
        <v>0</v>
      </c>
      <c r="R76" s="205">
        <v>0</v>
      </c>
      <c r="S76" s="205">
        <v>0</v>
      </c>
      <c r="T76" s="354">
        <v>0</v>
      </c>
      <c r="U76" s="269">
        <f t="shared" si="34"/>
        <v>0</v>
      </c>
      <c r="V76" s="205">
        <v>0</v>
      </c>
      <c r="W76" s="205">
        <v>0</v>
      </c>
      <c r="X76" s="205">
        <v>0</v>
      </c>
      <c r="Y76" s="354">
        <v>0</v>
      </c>
      <c r="Z76" s="269">
        <f t="shared" si="35"/>
        <v>0</v>
      </c>
      <c r="AA76" s="205">
        <v>0</v>
      </c>
      <c r="AB76" s="205">
        <v>0</v>
      </c>
      <c r="AC76" s="205">
        <v>0</v>
      </c>
      <c r="AD76" s="354">
        <v>0</v>
      </c>
      <c r="AE76" s="269">
        <f t="shared" si="71"/>
        <v>0</v>
      </c>
      <c r="AF76" s="205">
        <v>0</v>
      </c>
      <c r="AG76" s="205">
        <v>0</v>
      </c>
      <c r="AH76" s="205">
        <v>0</v>
      </c>
      <c r="AI76" s="205">
        <v>1</v>
      </c>
      <c r="AJ76" s="269">
        <f t="shared" si="72"/>
        <v>1</v>
      </c>
      <c r="AK76" s="205">
        <v>0</v>
      </c>
      <c r="AL76" s="205">
        <v>0</v>
      </c>
      <c r="AM76" s="205">
        <v>0</v>
      </c>
      <c r="AN76" s="205">
        <v>0</v>
      </c>
      <c r="AO76" s="255">
        <f t="shared" si="73"/>
        <v>0</v>
      </c>
      <c r="AP76" s="734">
        <v>0</v>
      </c>
      <c r="AQ76" s="734">
        <v>0</v>
      </c>
      <c r="AR76" s="734">
        <v>0</v>
      </c>
      <c r="AS76" s="734">
        <v>0</v>
      </c>
      <c r="AT76" s="255">
        <f t="shared" si="74"/>
        <v>0</v>
      </c>
      <c r="AU76" s="205">
        <v>0</v>
      </c>
      <c r="AV76" s="205">
        <v>0</v>
      </c>
      <c r="AW76" s="205">
        <v>0</v>
      </c>
      <c r="AX76" s="205">
        <v>1</v>
      </c>
      <c r="AY76" s="255">
        <f t="shared" si="75"/>
        <v>1</v>
      </c>
    </row>
    <row r="77" spans="1:51" s="27" customFormat="1" ht="16.5" customHeight="1" x14ac:dyDescent="0.35">
      <c r="A77" s="26"/>
      <c r="B77" s="841"/>
      <c r="C77" s="790"/>
      <c r="D77" s="866"/>
      <c r="E77" s="544" t="s">
        <v>203</v>
      </c>
      <c r="F77" s="439">
        <f t="shared" si="76"/>
        <v>0</v>
      </c>
      <c r="G77" s="463">
        <v>0</v>
      </c>
      <c r="H77" s="239">
        <v>0</v>
      </c>
      <c r="I77" s="239">
        <v>0</v>
      </c>
      <c r="J77" s="239">
        <v>0</v>
      </c>
      <c r="K77" s="104">
        <f t="shared" si="36"/>
        <v>0</v>
      </c>
      <c r="L77" s="205">
        <v>0</v>
      </c>
      <c r="M77" s="205">
        <v>0</v>
      </c>
      <c r="N77" s="205">
        <v>0</v>
      </c>
      <c r="O77" s="205">
        <v>0</v>
      </c>
      <c r="P77" s="269">
        <f t="shared" si="33"/>
        <v>0</v>
      </c>
      <c r="Q77" s="205">
        <v>0</v>
      </c>
      <c r="R77" s="205">
        <v>0</v>
      </c>
      <c r="S77" s="205">
        <v>0</v>
      </c>
      <c r="T77" s="354">
        <v>0</v>
      </c>
      <c r="U77" s="269">
        <f t="shared" si="34"/>
        <v>0</v>
      </c>
      <c r="V77" s="205">
        <v>0</v>
      </c>
      <c r="W77" s="205">
        <v>0</v>
      </c>
      <c r="X77" s="205">
        <v>0</v>
      </c>
      <c r="Y77" s="354">
        <v>0</v>
      </c>
      <c r="Z77" s="269">
        <f t="shared" si="35"/>
        <v>0</v>
      </c>
      <c r="AA77" s="206">
        <v>0</v>
      </c>
      <c r="AB77" s="206">
        <v>0</v>
      </c>
      <c r="AC77" s="206">
        <v>0</v>
      </c>
      <c r="AD77" s="504">
        <v>0</v>
      </c>
      <c r="AE77" s="269">
        <f t="shared" si="71"/>
        <v>0</v>
      </c>
      <c r="AF77" s="206">
        <v>0</v>
      </c>
      <c r="AG77" s="206">
        <v>0</v>
      </c>
      <c r="AH77" s="206">
        <v>0</v>
      </c>
      <c r="AI77" s="206">
        <v>0</v>
      </c>
      <c r="AJ77" s="269">
        <f t="shared" si="72"/>
        <v>0</v>
      </c>
      <c r="AK77" s="206">
        <v>0</v>
      </c>
      <c r="AL77" s="206">
        <v>0</v>
      </c>
      <c r="AM77" s="206">
        <v>0</v>
      </c>
      <c r="AN77" s="206">
        <v>0</v>
      </c>
      <c r="AO77" s="255">
        <f t="shared" si="73"/>
        <v>0</v>
      </c>
      <c r="AP77" s="735">
        <v>0</v>
      </c>
      <c r="AQ77" s="735">
        <v>0</v>
      </c>
      <c r="AR77" s="735">
        <v>0</v>
      </c>
      <c r="AS77" s="735">
        <v>0</v>
      </c>
      <c r="AT77" s="255">
        <f t="shared" si="74"/>
        <v>0</v>
      </c>
      <c r="AU77" s="206">
        <v>0</v>
      </c>
      <c r="AV77" s="206">
        <v>0</v>
      </c>
      <c r="AW77" s="206">
        <v>0</v>
      </c>
      <c r="AX77" s="206">
        <v>0</v>
      </c>
      <c r="AY77" s="255">
        <f t="shared" si="75"/>
        <v>0</v>
      </c>
    </row>
    <row r="78" spans="1:51" s="27" customFormat="1" ht="16.5" customHeight="1" thickBot="1" x14ac:dyDescent="0.4">
      <c r="A78" s="26"/>
      <c r="B78" s="841"/>
      <c r="C78" s="790"/>
      <c r="D78" s="866"/>
      <c r="E78" s="544" t="s">
        <v>112</v>
      </c>
      <c r="F78" s="439">
        <f t="shared" si="76"/>
        <v>3</v>
      </c>
      <c r="G78" s="464">
        <v>0</v>
      </c>
      <c r="H78" s="240">
        <v>0</v>
      </c>
      <c r="I78" s="240">
        <v>0</v>
      </c>
      <c r="J78" s="240">
        <v>0</v>
      </c>
      <c r="K78" s="104">
        <f t="shared" si="36"/>
        <v>0</v>
      </c>
      <c r="L78" s="207">
        <v>0</v>
      </c>
      <c r="M78" s="207">
        <v>0</v>
      </c>
      <c r="N78" s="207">
        <v>0</v>
      </c>
      <c r="O78" s="207">
        <v>0</v>
      </c>
      <c r="P78" s="269">
        <f t="shared" si="33"/>
        <v>0</v>
      </c>
      <c r="Q78" s="207">
        <v>0</v>
      </c>
      <c r="R78" s="207">
        <v>0</v>
      </c>
      <c r="S78" s="207">
        <v>0</v>
      </c>
      <c r="T78" s="355">
        <v>0</v>
      </c>
      <c r="U78" s="269">
        <f t="shared" si="34"/>
        <v>0</v>
      </c>
      <c r="V78" s="207">
        <v>0</v>
      </c>
      <c r="W78" s="207">
        <v>0</v>
      </c>
      <c r="X78" s="207">
        <v>0</v>
      </c>
      <c r="Y78" s="355">
        <v>0</v>
      </c>
      <c r="Z78" s="269">
        <f t="shared" si="35"/>
        <v>0</v>
      </c>
      <c r="AA78" s="206">
        <v>0</v>
      </c>
      <c r="AB78" s="206">
        <v>0</v>
      </c>
      <c r="AC78" s="206">
        <v>0</v>
      </c>
      <c r="AD78" s="504">
        <v>0</v>
      </c>
      <c r="AE78" s="269">
        <f t="shared" si="71"/>
        <v>0</v>
      </c>
      <c r="AF78" s="206">
        <v>0</v>
      </c>
      <c r="AG78" s="206">
        <v>0</v>
      </c>
      <c r="AH78" s="206">
        <v>0</v>
      </c>
      <c r="AI78" s="206">
        <v>1</v>
      </c>
      <c r="AJ78" s="269">
        <f t="shared" si="72"/>
        <v>1</v>
      </c>
      <c r="AK78" s="206">
        <v>0</v>
      </c>
      <c r="AL78" s="206">
        <v>0</v>
      </c>
      <c r="AM78" s="206">
        <v>0</v>
      </c>
      <c r="AN78" s="206">
        <v>1</v>
      </c>
      <c r="AO78" s="255">
        <f t="shared" si="73"/>
        <v>1</v>
      </c>
      <c r="AP78" s="735">
        <v>0</v>
      </c>
      <c r="AQ78" s="735">
        <v>0</v>
      </c>
      <c r="AR78" s="735">
        <v>0</v>
      </c>
      <c r="AS78" s="735">
        <v>0</v>
      </c>
      <c r="AT78" s="255">
        <f t="shared" si="74"/>
        <v>0</v>
      </c>
      <c r="AU78" s="206">
        <v>0</v>
      </c>
      <c r="AV78" s="206">
        <v>0</v>
      </c>
      <c r="AW78" s="206">
        <v>0</v>
      </c>
      <c r="AX78" s="206">
        <v>1</v>
      </c>
      <c r="AY78" s="255">
        <f t="shared" si="75"/>
        <v>1</v>
      </c>
    </row>
    <row r="79" spans="1:51" s="27" customFormat="1" ht="16.5" customHeight="1" thickBot="1" x14ac:dyDescent="0.4">
      <c r="A79" s="26"/>
      <c r="B79" s="454"/>
      <c r="C79" s="790"/>
      <c r="D79" s="814"/>
      <c r="E79" s="548" t="s">
        <v>764</v>
      </c>
      <c r="F79" s="439">
        <f t="shared" si="76"/>
        <v>0</v>
      </c>
      <c r="G79" s="465"/>
      <c r="H79" s="435"/>
      <c r="I79" s="435"/>
      <c r="J79" s="435"/>
      <c r="K79" s="104"/>
      <c r="L79" s="259"/>
      <c r="M79" s="259"/>
      <c r="N79" s="259"/>
      <c r="O79" s="259"/>
      <c r="P79" s="269"/>
      <c r="Q79" s="259"/>
      <c r="R79" s="259"/>
      <c r="S79" s="259"/>
      <c r="T79" s="362"/>
      <c r="U79" s="269"/>
      <c r="V79" s="259"/>
      <c r="W79" s="259"/>
      <c r="X79" s="259"/>
      <c r="Y79" s="362"/>
      <c r="Z79" s="269"/>
      <c r="AA79" s="207">
        <v>0</v>
      </c>
      <c r="AB79" s="207">
        <v>0</v>
      </c>
      <c r="AC79" s="207">
        <v>0</v>
      </c>
      <c r="AD79" s="355">
        <v>0</v>
      </c>
      <c r="AE79" s="269">
        <f t="shared" si="71"/>
        <v>0</v>
      </c>
      <c r="AF79" s="207">
        <v>0</v>
      </c>
      <c r="AG79" s="207">
        <v>0</v>
      </c>
      <c r="AH79" s="207">
        <v>0</v>
      </c>
      <c r="AI79" s="207">
        <v>0</v>
      </c>
      <c r="AJ79" s="269">
        <f t="shared" si="72"/>
        <v>0</v>
      </c>
      <c r="AK79" s="207">
        <v>0</v>
      </c>
      <c r="AL79" s="207">
        <v>0</v>
      </c>
      <c r="AM79" s="207">
        <v>0</v>
      </c>
      <c r="AN79" s="207">
        <v>0</v>
      </c>
      <c r="AO79" s="255">
        <f t="shared" si="73"/>
        <v>0</v>
      </c>
      <c r="AP79" s="736">
        <v>0</v>
      </c>
      <c r="AQ79" s="736">
        <v>0</v>
      </c>
      <c r="AR79" s="736">
        <v>0</v>
      </c>
      <c r="AS79" s="736">
        <v>0</v>
      </c>
      <c r="AT79" s="255">
        <f t="shared" si="74"/>
        <v>0</v>
      </c>
      <c r="AU79" s="207">
        <v>0</v>
      </c>
      <c r="AV79" s="207">
        <v>0</v>
      </c>
      <c r="AW79" s="207">
        <v>0</v>
      </c>
      <c r="AX79" s="207">
        <v>0</v>
      </c>
      <c r="AY79" s="255">
        <f t="shared" si="75"/>
        <v>0</v>
      </c>
    </row>
    <row r="80" spans="1:51" s="27" customFormat="1" ht="21" customHeight="1" x14ac:dyDescent="0.35">
      <c r="A80" s="26"/>
      <c r="B80" s="841">
        <v>6</v>
      </c>
      <c r="C80" s="790"/>
      <c r="D80" s="866" t="s">
        <v>49</v>
      </c>
      <c r="E80" s="547" t="s">
        <v>116</v>
      </c>
      <c r="F80" s="439">
        <f t="shared" si="76"/>
        <v>0</v>
      </c>
      <c r="G80" s="463">
        <v>0</v>
      </c>
      <c r="H80" s="239">
        <v>0</v>
      </c>
      <c r="I80" s="239">
        <v>0</v>
      </c>
      <c r="J80" s="239">
        <v>0</v>
      </c>
      <c r="K80" s="104">
        <f t="shared" si="36"/>
        <v>0</v>
      </c>
      <c r="L80" s="205">
        <v>0</v>
      </c>
      <c r="M80" s="205">
        <v>0</v>
      </c>
      <c r="N80" s="205">
        <v>0</v>
      </c>
      <c r="O80" s="205">
        <v>0</v>
      </c>
      <c r="P80" s="269">
        <f t="shared" si="33"/>
        <v>0</v>
      </c>
      <c r="Q80" s="205">
        <v>0</v>
      </c>
      <c r="R80" s="205">
        <v>0</v>
      </c>
      <c r="S80" s="205">
        <v>0</v>
      </c>
      <c r="T80" s="354">
        <v>0</v>
      </c>
      <c r="U80" s="269">
        <f t="shared" si="34"/>
        <v>0</v>
      </c>
      <c r="V80" s="205">
        <v>0</v>
      </c>
      <c r="W80" s="205">
        <v>0</v>
      </c>
      <c r="X80" s="205">
        <v>0</v>
      </c>
      <c r="Y80" s="354">
        <v>0</v>
      </c>
      <c r="Z80" s="269">
        <f t="shared" si="35"/>
        <v>0</v>
      </c>
      <c r="AA80" s="205">
        <v>0</v>
      </c>
      <c r="AB80" s="205">
        <v>0</v>
      </c>
      <c r="AC80" s="205">
        <v>0</v>
      </c>
      <c r="AD80" s="354">
        <v>0</v>
      </c>
      <c r="AE80" s="269">
        <f t="shared" si="71"/>
        <v>0</v>
      </c>
      <c r="AF80" s="205">
        <v>0</v>
      </c>
      <c r="AG80" s="205">
        <v>0</v>
      </c>
      <c r="AH80" s="205">
        <v>0</v>
      </c>
      <c r="AI80" s="205">
        <v>0</v>
      </c>
      <c r="AJ80" s="269">
        <f t="shared" si="72"/>
        <v>0</v>
      </c>
      <c r="AK80" s="205">
        <v>0</v>
      </c>
      <c r="AL80" s="205">
        <v>0</v>
      </c>
      <c r="AM80" s="205">
        <v>0</v>
      </c>
      <c r="AN80" s="205">
        <v>0</v>
      </c>
      <c r="AO80" s="255">
        <f t="shared" si="73"/>
        <v>0</v>
      </c>
      <c r="AP80" s="734">
        <v>0</v>
      </c>
      <c r="AQ80" s="734">
        <v>0</v>
      </c>
      <c r="AR80" s="734">
        <v>0</v>
      </c>
      <c r="AS80" s="734">
        <v>0</v>
      </c>
      <c r="AT80" s="255">
        <f t="shared" si="74"/>
        <v>0</v>
      </c>
      <c r="AU80" s="205">
        <v>0</v>
      </c>
      <c r="AV80" s="205">
        <v>0</v>
      </c>
      <c r="AW80" s="205">
        <v>0</v>
      </c>
      <c r="AX80" s="205">
        <v>0</v>
      </c>
      <c r="AY80" s="255">
        <f t="shared" si="75"/>
        <v>0</v>
      </c>
    </row>
    <row r="81" spans="1:51" s="27" customFormat="1" ht="16.5" customHeight="1" x14ac:dyDescent="0.35">
      <c r="A81" s="26"/>
      <c r="B81" s="841"/>
      <c r="C81" s="790"/>
      <c r="D81" s="866"/>
      <c r="E81" s="544" t="s">
        <v>203</v>
      </c>
      <c r="F81" s="439">
        <f t="shared" si="76"/>
        <v>0</v>
      </c>
      <c r="G81" s="463">
        <v>0</v>
      </c>
      <c r="H81" s="239">
        <v>0</v>
      </c>
      <c r="I81" s="239">
        <v>0</v>
      </c>
      <c r="J81" s="239">
        <v>0</v>
      </c>
      <c r="K81" s="104">
        <f t="shared" si="36"/>
        <v>0</v>
      </c>
      <c r="L81" s="205">
        <v>0</v>
      </c>
      <c r="M81" s="205">
        <v>0</v>
      </c>
      <c r="N81" s="205">
        <v>0</v>
      </c>
      <c r="O81" s="205">
        <v>0</v>
      </c>
      <c r="P81" s="269">
        <f t="shared" si="33"/>
        <v>0</v>
      </c>
      <c r="Q81" s="205">
        <v>0</v>
      </c>
      <c r="R81" s="205">
        <v>0</v>
      </c>
      <c r="S81" s="205">
        <v>0</v>
      </c>
      <c r="T81" s="354">
        <v>0</v>
      </c>
      <c r="U81" s="269">
        <f t="shared" si="34"/>
        <v>0</v>
      </c>
      <c r="V81" s="205">
        <v>0</v>
      </c>
      <c r="W81" s="205">
        <v>0</v>
      </c>
      <c r="X81" s="205">
        <v>0</v>
      </c>
      <c r="Y81" s="354">
        <v>0</v>
      </c>
      <c r="Z81" s="269">
        <f t="shared" si="35"/>
        <v>0</v>
      </c>
      <c r="AA81" s="206">
        <v>0</v>
      </c>
      <c r="AB81" s="206">
        <v>0</v>
      </c>
      <c r="AC81" s="206">
        <v>0</v>
      </c>
      <c r="AD81" s="504">
        <v>0</v>
      </c>
      <c r="AE81" s="269">
        <f t="shared" si="71"/>
        <v>0</v>
      </c>
      <c r="AF81" s="206">
        <v>0</v>
      </c>
      <c r="AG81" s="206">
        <v>0</v>
      </c>
      <c r="AH81" s="206">
        <v>0</v>
      </c>
      <c r="AI81" s="206">
        <v>0</v>
      </c>
      <c r="AJ81" s="269">
        <f t="shared" si="72"/>
        <v>0</v>
      </c>
      <c r="AK81" s="206">
        <v>0</v>
      </c>
      <c r="AL81" s="206">
        <v>0</v>
      </c>
      <c r="AM81" s="206">
        <v>0</v>
      </c>
      <c r="AN81" s="206">
        <v>0</v>
      </c>
      <c r="AO81" s="255">
        <f t="shared" si="73"/>
        <v>0</v>
      </c>
      <c r="AP81" s="735">
        <v>0</v>
      </c>
      <c r="AQ81" s="735">
        <v>0</v>
      </c>
      <c r="AR81" s="735">
        <v>0</v>
      </c>
      <c r="AS81" s="735">
        <v>0</v>
      </c>
      <c r="AT81" s="255">
        <f t="shared" si="74"/>
        <v>0</v>
      </c>
      <c r="AU81" s="206">
        <v>0</v>
      </c>
      <c r="AV81" s="206">
        <v>0</v>
      </c>
      <c r="AW81" s="206">
        <v>0</v>
      </c>
      <c r="AX81" s="206">
        <v>0</v>
      </c>
      <c r="AY81" s="255">
        <f t="shared" si="75"/>
        <v>0</v>
      </c>
    </row>
    <row r="82" spans="1:51" s="27" customFormat="1" ht="16.5" customHeight="1" thickBot="1" x14ac:dyDescent="0.4">
      <c r="A82" s="26"/>
      <c r="B82" s="841"/>
      <c r="C82" s="790"/>
      <c r="D82" s="866"/>
      <c r="E82" s="544" t="s">
        <v>112</v>
      </c>
      <c r="F82" s="439">
        <f t="shared" si="76"/>
        <v>0</v>
      </c>
      <c r="G82" s="464">
        <v>0</v>
      </c>
      <c r="H82" s="240">
        <v>0</v>
      </c>
      <c r="I82" s="240">
        <v>0</v>
      </c>
      <c r="J82" s="240">
        <v>0</v>
      </c>
      <c r="K82" s="104">
        <f t="shared" si="36"/>
        <v>0</v>
      </c>
      <c r="L82" s="207">
        <v>0</v>
      </c>
      <c r="M82" s="207">
        <v>0</v>
      </c>
      <c r="N82" s="207">
        <v>0</v>
      </c>
      <c r="O82" s="207">
        <v>0</v>
      </c>
      <c r="P82" s="269">
        <f t="shared" si="33"/>
        <v>0</v>
      </c>
      <c r="Q82" s="207">
        <v>0</v>
      </c>
      <c r="R82" s="207">
        <v>0</v>
      </c>
      <c r="S82" s="207">
        <v>0</v>
      </c>
      <c r="T82" s="355">
        <v>0</v>
      </c>
      <c r="U82" s="269">
        <f t="shared" si="34"/>
        <v>0</v>
      </c>
      <c r="V82" s="207">
        <v>0</v>
      </c>
      <c r="W82" s="207">
        <v>0</v>
      </c>
      <c r="X82" s="207">
        <v>0</v>
      </c>
      <c r="Y82" s="355">
        <v>0</v>
      </c>
      <c r="Z82" s="269">
        <f t="shared" si="35"/>
        <v>0</v>
      </c>
      <c r="AA82" s="206">
        <v>0</v>
      </c>
      <c r="AB82" s="206">
        <v>0</v>
      </c>
      <c r="AC82" s="206">
        <v>0</v>
      </c>
      <c r="AD82" s="504">
        <v>0</v>
      </c>
      <c r="AE82" s="269">
        <f t="shared" si="71"/>
        <v>0</v>
      </c>
      <c r="AF82" s="206">
        <v>0</v>
      </c>
      <c r="AG82" s="206">
        <v>0</v>
      </c>
      <c r="AH82" s="206">
        <v>0</v>
      </c>
      <c r="AI82" s="206">
        <v>0</v>
      </c>
      <c r="AJ82" s="269">
        <f t="shared" si="72"/>
        <v>0</v>
      </c>
      <c r="AK82" s="206">
        <v>0</v>
      </c>
      <c r="AL82" s="206">
        <v>0</v>
      </c>
      <c r="AM82" s="206">
        <v>0</v>
      </c>
      <c r="AN82" s="206">
        <v>0</v>
      </c>
      <c r="AO82" s="255">
        <f t="shared" si="73"/>
        <v>0</v>
      </c>
      <c r="AP82" s="735">
        <v>0</v>
      </c>
      <c r="AQ82" s="735">
        <v>0</v>
      </c>
      <c r="AR82" s="735">
        <v>0</v>
      </c>
      <c r="AS82" s="735">
        <v>0</v>
      </c>
      <c r="AT82" s="255">
        <f t="shared" si="74"/>
        <v>0</v>
      </c>
      <c r="AU82" s="206">
        <v>0</v>
      </c>
      <c r="AV82" s="206">
        <v>0</v>
      </c>
      <c r="AW82" s="206">
        <v>0</v>
      </c>
      <c r="AX82" s="206">
        <v>0</v>
      </c>
      <c r="AY82" s="255">
        <f t="shared" si="75"/>
        <v>0</v>
      </c>
    </row>
    <row r="83" spans="1:51" s="27" customFormat="1" ht="16.5" customHeight="1" x14ac:dyDescent="0.35">
      <c r="A83" s="26"/>
      <c r="B83" s="454"/>
      <c r="C83" s="790"/>
      <c r="D83" s="814"/>
      <c r="E83" s="544" t="s">
        <v>763</v>
      </c>
      <c r="F83" s="439">
        <f t="shared" si="76"/>
        <v>0</v>
      </c>
      <c r="G83" s="465"/>
      <c r="H83" s="435"/>
      <c r="I83" s="435"/>
      <c r="J83" s="435"/>
      <c r="K83" s="104"/>
      <c r="L83" s="259"/>
      <c r="M83" s="259"/>
      <c r="N83" s="259"/>
      <c r="O83" s="259"/>
      <c r="P83" s="269"/>
      <c r="Q83" s="259"/>
      <c r="R83" s="259"/>
      <c r="S83" s="259"/>
      <c r="T83" s="362"/>
      <c r="U83" s="269"/>
      <c r="V83" s="259"/>
      <c r="W83" s="259"/>
      <c r="X83" s="259"/>
      <c r="Y83" s="362"/>
      <c r="Z83" s="269"/>
      <c r="AA83" s="206">
        <v>0</v>
      </c>
      <c r="AB83" s="206">
        <v>0</v>
      </c>
      <c r="AC83" s="206">
        <v>0</v>
      </c>
      <c r="AD83" s="504">
        <v>0</v>
      </c>
      <c r="AE83" s="269">
        <f t="shared" si="71"/>
        <v>0</v>
      </c>
      <c r="AF83" s="206">
        <v>0</v>
      </c>
      <c r="AG83" s="206">
        <v>0</v>
      </c>
      <c r="AH83" s="206">
        <v>0</v>
      </c>
      <c r="AI83" s="206">
        <v>0</v>
      </c>
      <c r="AJ83" s="269">
        <f t="shared" si="72"/>
        <v>0</v>
      </c>
      <c r="AK83" s="206">
        <v>0</v>
      </c>
      <c r="AL83" s="206">
        <v>0</v>
      </c>
      <c r="AM83" s="206">
        <v>0</v>
      </c>
      <c r="AN83" s="206">
        <v>0</v>
      </c>
      <c r="AO83" s="255">
        <f t="shared" si="73"/>
        <v>0</v>
      </c>
      <c r="AP83" s="735">
        <v>0</v>
      </c>
      <c r="AQ83" s="735">
        <v>0</v>
      </c>
      <c r="AR83" s="735">
        <v>0</v>
      </c>
      <c r="AS83" s="735">
        <v>0</v>
      </c>
      <c r="AT83" s="255">
        <f t="shared" si="74"/>
        <v>0</v>
      </c>
      <c r="AU83" s="206">
        <v>0</v>
      </c>
      <c r="AV83" s="206">
        <v>0</v>
      </c>
      <c r="AW83" s="206">
        <v>0</v>
      </c>
      <c r="AX83" s="206">
        <v>0</v>
      </c>
      <c r="AY83" s="255">
        <f t="shared" si="75"/>
        <v>0</v>
      </c>
    </row>
    <row r="84" spans="1:51" s="27" customFormat="1" ht="23.25" customHeight="1" thickBot="1" x14ac:dyDescent="0.4">
      <c r="A84" s="26"/>
      <c r="B84" s="454"/>
      <c r="C84" s="790"/>
      <c r="D84" s="814"/>
      <c r="E84" s="548" t="s">
        <v>764</v>
      </c>
      <c r="F84" s="439">
        <f t="shared" si="76"/>
        <v>0</v>
      </c>
      <c r="G84" s="465"/>
      <c r="H84" s="435"/>
      <c r="I84" s="435"/>
      <c r="J84" s="435"/>
      <c r="K84" s="104"/>
      <c r="L84" s="259"/>
      <c r="M84" s="259"/>
      <c r="N84" s="259"/>
      <c r="O84" s="259"/>
      <c r="P84" s="269"/>
      <c r="Q84" s="259"/>
      <c r="R84" s="259"/>
      <c r="S84" s="259"/>
      <c r="T84" s="362"/>
      <c r="U84" s="269"/>
      <c r="V84" s="259"/>
      <c r="W84" s="259"/>
      <c r="X84" s="259"/>
      <c r="Y84" s="362"/>
      <c r="Z84" s="269"/>
      <c r="AA84" s="207">
        <v>0</v>
      </c>
      <c r="AB84" s="207">
        <v>0</v>
      </c>
      <c r="AC84" s="207">
        <v>0</v>
      </c>
      <c r="AD84" s="355">
        <v>0</v>
      </c>
      <c r="AE84" s="269">
        <f t="shared" si="71"/>
        <v>0</v>
      </c>
      <c r="AF84" s="207">
        <v>0</v>
      </c>
      <c r="AG84" s="207">
        <v>0</v>
      </c>
      <c r="AH84" s="207">
        <v>0</v>
      </c>
      <c r="AI84" s="207">
        <v>0</v>
      </c>
      <c r="AJ84" s="269">
        <f t="shared" si="72"/>
        <v>0</v>
      </c>
      <c r="AK84" s="207">
        <v>0</v>
      </c>
      <c r="AL84" s="207">
        <v>0</v>
      </c>
      <c r="AM84" s="207">
        <v>0</v>
      </c>
      <c r="AN84" s="207">
        <v>0</v>
      </c>
      <c r="AO84" s="255">
        <f t="shared" si="73"/>
        <v>0</v>
      </c>
      <c r="AP84" s="736">
        <v>0</v>
      </c>
      <c r="AQ84" s="736">
        <v>0</v>
      </c>
      <c r="AR84" s="736">
        <v>0</v>
      </c>
      <c r="AS84" s="736">
        <v>0</v>
      </c>
      <c r="AT84" s="255">
        <f t="shared" si="74"/>
        <v>0</v>
      </c>
      <c r="AU84" s="207">
        <v>0</v>
      </c>
      <c r="AV84" s="207">
        <v>0</v>
      </c>
      <c r="AW84" s="207">
        <v>0</v>
      </c>
      <c r="AX84" s="207">
        <v>0</v>
      </c>
      <c r="AY84" s="255">
        <f t="shared" si="75"/>
        <v>0</v>
      </c>
    </row>
    <row r="85" spans="1:51" s="27" customFormat="1" ht="35.25" customHeight="1" x14ac:dyDescent="0.35">
      <c r="A85" s="26"/>
      <c r="B85" s="855">
        <v>7</v>
      </c>
      <c r="C85" s="790"/>
      <c r="D85" s="801" t="s">
        <v>102</v>
      </c>
      <c r="E85" s="552" t="s">
        <v>81</v>
      </c>
      <c r="F85" s="439">
        <f t="shared" si="76"/>
        <v>1</v>
      </c>
      <c r="G85" s="469">
        <v>0</v>
      </c>
      <c r="H85" s="244">
        <v>0</v>
      </c>
      <c r="I85" s="244">
        <v>0</v>
      </c>
      <c r="J85" s="244">
        <v>0</v>
      </c>
      <c r="K85" s="104">
        <f t="shared" si="36"/>
        <v>0</v>
      </c>
      <c r="L85" s="223">
        <v>1</v>
      </c>
      <c r="M85" s="223">
        <v>0</v>
      </c>
      <c r="N85" s="223">
        <v>0</v>
      </c>
      <c r="O85" s="223">
        <v>0</v>
      </c>
      <c r="P85" s="269">
        <f t="shared" si="33"/>
        <v>1</v>
      </c>
      <c r="Q85" s="223"/>
      <c r="R85" s="223"/>
      <c r="S85" s="223"/>
      <c r="T85" s="359"/>
      <c r="U85" s="269">
        <f t="shared" si="34"/>
        <v>0</v>
      </c>
      <c r="V85" s="223">
        <v>0</v>
      </c>
      <c r="W85" s="223">
        <v>0</v>
      </c>
      <c r="X85" s="223">
        <v>0</v>
      </c>
      <c r="Y85" s="359">
        <v>0</v>
      </c>
      <c r="Z85" s="269">
        <f t="shared" si="35"/>
        <v>0</v>
      </c>
      <c r="AA85" s="223">
        <v>0</v>
      </c>
      <c r="AB85" s="223">
        <v>0</v>
      </c>
      <c r="AC85" s="223">
        <v>0</v>
      </c>
      <c r="AD85" s="359">
        <v>0</v>
      </c>
      <c r="AE85" s="269">
        <f t="shared" si="71"/>
        <v>0</v>
      </c>
      <c r="AF85" s="223">
        <v>0</v>
      </c>
      <c r="AG85" s="223">
        <v>0</v>
      </c>
      <c r="AH85" s="223">
        <v>0</v>
      </c>
      <c r="AI85" s="223">
        <v>0</v>
      </c>
      <c r="AJ85" s="269">
        <f t="shared" si="72"/>
        <v>0</v>
      </c>
      <c r="AK85" s="223">
        <v>0</v>
      </c>
      <c r="AL85" s="223">
        <v>0</v>
      </c>
      <c r="AM85" s="223">
        <v>0</v>
      </c>
      <c r="AN85" s="223">
        <v>0</v>
      </c>
      <c r="AO85" s="255">
        <f t="shared" si="73"/>
        <v>0</v>
      </c>
      <c r="AP85" s="742">
        <v>0</v>
      </c>
      <c r="AQ85" s="742">
        <v>0</v>
      </c>
      <c r="AR85" s="742">
        <v>0</v>
      </c>
      <c r="AS85" s="742">
        <v>0</v>
      </c>
      <c r="AT85" s="255">
        <f t="shared" si="74"/>
        <v>0</v>
      </c>
      <c r="AU85" s="223">
        <v>0</v>
      </c>
      <c r="AV85" s="223">
        <v>0</v>
      </c>
      <c r="AW85" s="223">
        <v>0</v>
      </c>
      <c r="AX85" s="223">
        <v>0</v>
      </c>
      <c r="AY85" s="255">
        <f t="shared" si="75"/>
        <v>0</v>
      </c>
    </row>
    <row r="86" spans="1:51" s="27" customFormat="1" ht="28.5" customHeight="1" x14ac:dyDescent="0.35">
      <c r="A86" s="26"/>
      <c r="B86" s="855"/>
      <c r="C86" s="790"/>
      <c r="D86" s="801"/>
      <c r="E86" s="553" t="s">
        <v>82</v>
      </c>
      <c r="F86" s="439">
        <f t="shared" si="76"/>
        <v>0</v>
      </c>
      <c r="G86" s="469">
        <v>0</v>
      </c>
      <c r="H86" s="244">
        <v>0</v>
      </c>
      <c r="I86" s="244">
        <v>0</v>
      </c>
      <c r="J86" s="244">
        <v>0</v>
      </c>
      <c r="K86" s="104">
        <f t="shared" si="36"/>
        <v>0</v>
      </c>
      <c r="L86" s="223">
        <v>0</v>
      </c>
      <c r="M86" s="223">
        <v>0</v>
      </c>
      <c r="N86" s="223">
        <v>0</v>
      </c>
      <c r="O86" s="223">
        <v>0</v>
      </c>
      <c r="P86" s="269">
        <f t="shared" si="33"/>
        <v>0</v>
      </c>
      <c r="Q86" s="223"/>
      <c r="R86" s="223"/>
      <c r="S86" s="223"/>
      <c r="T86" s="359"/>
      <c r="U86" s="269">
        <f t="shared" si="34"/>
        <v>0</v>
      </c>
      <c r="V86" s="223">
        <v>0</v>
      </c>
      <c r="W86" s="223">
        <v>0</v>
      </c>
      <c r="X86" s="223">
        <v>0</v>
      </c>
      <c r="Y86" s="359">
        <v>0</v>
      </c>
      <c r="Z86" s="269">
        <f t="shared" si="35"/>
        <v>0</v>
      </c>
      <c r="AA86" s="495">
        <v>0</v>
      </c>
      <c r="AB86" s="495">
        <v>0</v>
      </c>
      <c r="AC86" s="495">
        <v>0</v>
      </c>
      <c r="AD86" s="508">
        <v>0</v>
      </c>
      <c r="AE86" s="269">
        <f t="shared" si="71"/>
        <v>0</v>
      </c>
      <c r="AF86" s="495">
        <v>0</v>
      </c>
      <c r="AG86" s="495">
        <v>0</v>
      </c>
      <c r="AH86" s="495">
        <v>0</v>
      </c>
      <c r="AI86" s="495">
        <v>0</v>
      </c>
      <c r="AJ86" s="269">
        <f t="shared" si="72"/>
        <v>0</v>
      </c>
      <c r="AK86" s="495">
        <v>0</v>
      </c>
      <c r="AL86" s="495">
        <v>0</v>
      </c>
      <c r="AM86" s="495">
        <v>0</v>
      </c>
      <c r="AN86" s="495">
        <v>0</v>
      </c>
      <c r="AO86" s="255">
        <f t="shared" si="73"/>
        <v>0</v>
      </c>
      <c r="AP86" s="743">
        <v>0</v>
      </c>
      <c r="AQ86" s="743">
        <v>0</v>
      </c>
      <c r="AR86" s="743">
        <v>0</v>
      </c>
      <c r="AS86" s="743">
        <v>0</v>
      </c>
      <c r="AT86" s="255">
        <f t="shared" si="74"/>
        <v>0</v>
      </c>
      <c r="AU86" s="495">
        <v>0</v>
      </c>
      <c r="AV86" s="495">
        <v>0</v>
      </c>
      <c r="AW86" s="495">
        <v>0</v>
      </c>
      <c r="AX86" s="495">
        <v>0</v>
      </c>
      <c r="AY86" s="255">
        <f t="shared" si="75"/>
        <v>0</v>
      </c>
    </row>
    <row r="87" spans="1:51" s="27" customFormat="1" ht="45.75" customHeight="1" thickBot="1" x14ac:dyDescent="0.4">
      <c r="A87" s="26"/>
      <c r="B87" s="855"/>
      <c r="C87" s="790"/>
      <c r="D87" s="801"/>
      <c r="E87" s="554" t="s">
        <v>83</v>
      </c>
      <c r="F87" s="439">
        <f t="shared" si="76"/>
        <v>0</v>
      </c>
      <c r="G87" s="470">
        <v>0</v>
      </c>
      <c r="H87" s="245">
        <v>0</v>
      </c>
      <c r="I87" s="245">
        <v>0</v>
      </c>
      <c r="J87" s="245">
        <v>0</v>
      </c>
      <c r="K87" s="104">
        <f t="shared" si="36"/>
        <v>0</v>
      </c>
      <c r="L87" s="224">
        <v>0</v>
      </c>
      <c r="M87" s="224">
        <v>0</v>
      </c>
      <c r="N87" s="224">
        <v>0</v>
      </c>
      <c r="O87" s="224">
        <v>0</v>
      </c>
      <c r="P87" s="269">
        <f t="shared" si="33"/>
        <v>0</v>
      </c>
      <c r="Q87" s="224"/>
      <c r="R87" s="224"/>
      <c r="S87" s="224"/>
      <c r="T87" s="360"/>
      <c r="U87" s="269">
        <f t="shared" si="34"/>
        <v>0</v>
      </c>
      <c r="V87" s="224">
        <v>0</v>
      </c>
      <c r="W87" s="224">
        <v>0</v>
      </c>
      <c r="X87" s="224">
        <v>0</v>
      </c>
      <c r="Y87" s="360">
        <v>0</v>
      </c>
      <c r="Z87" s="269">
        <f t="shared" si="35"/>
        <v>0</v>
      </c>
      <c r="AA87" s="224">
        <v>0</v>
      </c>
      <c r="AB87" s="224">
        <v>0</v>
      </c>
      <c r="AC87" s="224">
        <v>0</v>
      </c>
      <c r="AD87" s="360">
        <v>0</v>
      </c>
      <c r="AE87" s="269">
        <f t="shared" si="71"/>
        <v>0</v>
      </c>
      <c r="AF87" s="224">
        <v>0</v>
      </c>
      <c r="AG87" s="224">
        <v>0</v>
      </c>
      <c r="AH87" s="224">
        <v>0</v>
      </c>
      <c r="AI87" s="224">
        <v>0</v>
      </c>
      <c r="AJ87" s="269">
        <f t="shared" si="72"/>
        <v>0</v>
      </c>
      <c r="AK87" s="224">
        <v>0</v>
      </c>
      <c r="AL87" s="224">
        <v>0</v>
      </c>
      <c r="AM87" s="224">
        <v>0</v>
      </c>
      <c r="AN87" s="224">
        <v>0</v>
      </c>
      <c r="AO87" s="255">
        <f t="shared" si="73"/>
        <v>0</v>
      </c>
      <c r="AP87" s="744">
        <v>0</v>
      </c>
      <c r="AQ87" s="744">
        <v>0</v>
      </c>
      <c r="AR87" s="744">
        <v>0</v>
      </c>
      <c r="AS87" s="744">
        <v>0</v>
      </c>
      <c r="AT87" s="255">
        <f t="shared" si="74"/>
        <v>0</v>
      </c>
      <c r="AU87" s="224">
        <v>0</v>
      </c>
      <c r="AV87" s="224">
        <v>0</v>
      </c>
      <c r="AW87" s="224">
        <v>0</v>
      </c>
      <c r="AX87" s="224">
        <v>0</v>
      </c>
      <c r="AY87" s="255">
        <f t="shared" si="75"/>
        <v>0</v>
      </c>
    </row>
    <row r="88" spans="1:51" s="27" customFormat="1" ht="16.5" customHeight="1" x14ac:dyDescent="0.35">
      <c r="A88" s="26"/>
      <c r="B88" s="856">
        <v>8</v>
      </c>
      <c r="C88" s="790"/>
      <c r="D88" s="815" t="s">
        <v>86</v>
      </c>
      <c r="E88" s="555" t="s">
        <v>116</v>
      </c>
      <c r="F88" s="439">
        <f t="shared" si="76"/>
        <v>95</v>
      </c>
      <c r="G88" s="463">
        <v>10</v>
      </c>
      <c r="H88" s="239">
        <v>0</v>
      </c>
      <c r="I88" s="239">
        <v>0</v>
      </c>
      <c r="J88" s="239">
        <v>0</v>
      </c>
      <c r="K88" s="104">
        <f t="shared" si="36"/>
        <v>10</v>
      </c>
      <c r="L88" s="205">
        <v>8</v>
      </c>
      <c r="M88" s="205">
        <v>0</v>
      </c>
      <c r="N88" s="205">
        <v>0</v>
      </c>
      <c r="O88" s="205">
        <v>0</v>
      </c>
      <c r="P88" s="269">
        <f t="shared" si="33"/>
        <v>8</v>
      </c>
      <c r="Q88" s="205">
        <v>16</v>
      </c>
      <c r="R88" s="205">
        <v>0</v>
      </c>
      <c r="S88" s="205">
        <v>2</v>
      </c>
      <c r="T88" s="354">
        <v>1</v>
      </c>
      <c r="U88" s="269">
        <f t="shared" si="34"/>
        <v>19</v>
      </c>
      <c r="V88" s="205">
        <v>0</v>
      </c>
      <c r="W88" s="205">
        <v>0</v>
      </c>
      <c r="X88" s="205">
        <v>0</v>
      </c>
      <c r="Y88" s="354">
        <v>17</v>
      </c>
      <c r="Z88" s="269">
        <f t="shared" si="35"/>
        <v>17</v>
      </c>
      <c r="AA88" s="205">
        <v>0</v>
      </c>
      <c r="AB88" s="205">
        <v>1</v>
      </c>
      <c r="AC88" s="205">
        <v>1</v>
      </c>
      <c r="AD88" s="354">
        <v>7</v>
      </c>
      <c r="AE88" s="269">
        <f t="shared" si="71"/>
        <v>9</v>
      </c>
      <c r="AF88" s="205">
        <v>0</v>
      </c>
      <c r="AG88" s="205">
        <v>1</v>
      </c>
      <c r="AH88" s="205">
        <v>0</v>
      </c>
      <c r="AI88" s="205">
        <v>7</v>
      </c>
      <c r="AJ88" s="269">
        <f t="shared" si="72"/>
        <v>8</v>
      </c>
      <c r="AK88" s="205">
        <v>0</v>
      </c>
      <c r="AL88" s="205">
        <v>0</v>
      </c>
      <c r="AM88" s="205">
        <v>0</v>
      </c>
      <c r="AN88" s="205">
        <v>6</v>
      </c>
      <c r="AO88" s="255">
        <f t="shared" si="73"/>
        <v>6</v>
      </c>
      <c r="AP88" s="734">
        <v>0</v>
      </c>
      <c r="AQ88" s="734">
        <v>0</v>
      </c>
      <c r="AR88" s="734">
        <v>0</v>
      </c>
      <c r="AS88" s="734">
        <v>9</v>
      </c>
      <c r="AT88" s="255">
        <f t="shared" si="74"/>
        <v>9</v>
      </c>
      <c r="AU88" s="205">
        <v>0</v>
      </c>
      <c r="AV88" s="205">
        <v>1</v>
      </c>
      <c r="AW88" s="205">
        <v>0</v>
      </c>
      <c r="AX88" s="205">
        <v>8</v>
      </c>
      <c r="AY88" s="255">
        <f t="shared" si="75"/>
        <v>9</v>
      </c>
    </row>
    <row r="89" spans="1:51" s="27" customFormat="1" ht="16.5" customHeight="1" x14ac:dyDescent="0.35">
      <c r="A89" s="26"/>
      <c r="B89" s="841"/>
      <c r="C89" s="790"/>
      <c r="D89" s="815"/>
      <c r="E89" s="556" t="s">
        <v>203</v>
      </c>
      <c r="F89" s="439">
        <f t="shared" si="76"/>
        <v>0</v>
      </c>
      <c r="G89" s="463">
        <v>0</v>
      </c>
      <c r="H89" s="239">
        <v>0</v>
      </c>
      <c r="I89" s="239">
        <v>0</v>
      </c>
      <c r="J89" s="239">
        <v>0</v>
      </c>
      <c r="K89" s="104">
        <f t="shared" si="36"/>
        <v>0</v>
      </c>
      <c r="L89" s="205">
        <v>0</v>
      </c>
      <c r="M89" s="205">
        <v>0</v>
      </c>
      <c r="N89" s="205">
        <v>0</v>
      </c>
      <c r="O89" s="205">
        <v>0</v>
      </c>
      <c r="P89" s="269">
        <f t="shared" si="33"/>
        <v>0</v>
      </c>
      <c r="Q89" s="205">
        <v>0</v>
      </c>
      <c r="R89" s="205">
        <v>0</v>
      </c>
      <c r="S89" s="205">
        <v>0</v>
      </c>
      <c r="T89" s="354">
        <v>0</v>
      </c>
      <c r="U89" s="269">
        <f t="shared" si="34"/>
        <v>0</v>
      </c>
      <c r="V89" s="205">
        <v>0</v>
      </c>
      <c r="W89" s="205">
        <v>0</v>
      </c>
      <c r="X89" s="205">
        <v>0</v>
      </c>
      <c r="Y89" s="354">
        <v>0</v>
      </c>
      <c r="Z89" s="269">
        <f t="shared" si="35"/>
        <v>0</v>
      </c>
      <c r="AA89" s="206">
        <v>0</v>
      </c>
      <c r="AB89" s="206">
        <v>0</v>
      </c>
      <c r="AC89" s="206">
        <v>0</v>
      </c>
      <c r="AD89" s="504">
        <v>0</v>
      </c>
      <c r="AE89" s="269">
        <f t="shared" si="71"/>
        <v>0</v>
      </c>
      <c r="AF89" s="206">
        <v>0</v>
      </c>
      <c r="AG89" s="206">
        <v>0</v>
      </c>
      <c r="AH89" s="206">
        <v>0</v>
      </c>
      <c r="AI89" s="206">
        <v>0</v>
      </c>
      <c r="AJ89" s="269">
        <f t="shared" si="72"/>
        <v>0</v>
      </c>
      <c r="AK89" s="206">
        <v>0</v>
      </c>
      <c r="AL89" s="206">
        <v>0</v>
      </c>
      <c r="AM89" s="206">
        <v>0</v>
      </c>
      <c r="AN89" s="206">
        <v>0</v>
      </c>
      <c r="AO89" s="255">
        <f t="shared" si="73"/>
        <v>0</v>
      </c>
      <c r="AP89" s="735">
        <v>0</v>
      </c>
      <c r="AQ89" s="735">
        <v>0</v>
      </c>
      <c r="AR89" s="735">
        <v>0</v>
      </c>
      <c r="AS89" s="735">
        <v>0</v>
      </c>
      <c r="AT89" s="255">
        <f t="shared" si="74"/>
        <v>0</v>
      </c>
      <c r="AU89" s="206">
        <v>0</v>
      </c>
      <c r="AV89" s="206">
        <v>0</v>
      </c>
      <c r="AW89" s="206">
        <v>0</v>
      </c>
      <c r="AX89" s="206">
        <v>0</v>
      </c>
      <c r="AY89" s="255">
        <f t="shared" si="75"/>
        <v>0</v>
      </c>
    </row>
    <row r="90" spans="1:51" s="27" customFormat="1" ht="16.5" customHeight="1" thickBot="1" x14ac:dyDescent="0.4">
      <c r="A90" s="26"/>
      <c r="B90" s="841"/>
      <c r="C90" s="790"/>
      <c r="D90" s="815"/>
      <c r="E90" s="557" t="s">
        <v>112</v>
      </c>
      <c r="F90" s="439">
        <f t="shared" si="76"/>
        <v>0</v>
      </c>
      <c r="G90" s="468"/>
      <c r="H90" s="220"/>
      <c r="I90" s="220"/>
      <c r="J90" s="220"/>
      <c r="K90" s="104">
        <f t="shared" si="36"/>
        <v>0</v>
      </c>
      <c r="L90" s="220"/>
      <c r="M90" s="220"/>
      <c r="N90" s="220"/>
      <c r="O90" s="220"/>
      <c r="P90" s="269">
        <f t="shared" si="33"/>
        <v>0</v>
      </c>
      <c r="Q90" s="220"/>
      <c r="R90" s="220"/>
      <c r="S90" s="220"/>
      <c r="T90" s="358"/>
      <c r="U90" s="269">
        <f t="shared" si="34"/>
        <v>0</v>
      </c>
      <c r="V90" s="220"/>
      <c r="W90" s="220"/>
      <c r="X90" s="220"/>
      <c r="Y90" s="358"/>
      <c r="Z90" s="269">
        <f t="shared" si="35"/>
        <v>0</v>
      </c>
      <c r="AA90" s="496"/>
      <c r="AB90" s="496"/>
      <c r="AC90" s="496"/>
      <c r="AD90" s="509"/>
      <c r="AE90" s="269">
        <f t="shared" si="71"/>
        <v>0</v>
      </c>
      <c r="AF90" s="496"/>
      <c r="AG90" s="496"/>
      <c r="AH90" s="496"/>
      <c r="AI90" s="496"/>
      <c r="AJ90" s="269">
        <f t="shared" si="72"/>
        <v>0</v>
      </c>
      <c r="AK90" s="496"/>
      <c r="AL90" s="496"/>
      <c r="AM90" s="496"/>
      <c r="AN90" s="496"/>
      <c r="AO90" s="255">
        <f t="shared" si="73"/>
        <v>0</v>
      </c>
      <c r="AP90" s="745"/>
      <c r="AQ90" s="745"/>
      <c r="AR90" s="745"/>
      <c r="AS90" s="745"/>
      <c r="AT90" s="255">
        <f t="shared" si="74"/>
        <v>0</v>
      </c>
      <c r="AU90" s="496"/>
      <c r="AV90" s="496"/>
      <c r="AW90" s="496"/>
      <c r="AX90" s="496"/>
      <c r="AY90" s="255">
        <f t="shared" si="75"/>
        <v>0</v>
      </c>
    </row>
    <row r="91" spans="1:51" s="27" customFormat="1" ht="24" customHeight="1" thickBot="1" x14ac:dyDescent="0.4">
      <c r="A91" s="26"/>
      <c r="B91" s="454"/>
      <c r="C91" s="790"/>
      <c r="D91" s="814"/>
      <c r="E91" s="548" t="s">
        <v>764</v>
      </c>
      <c r="F91" s="439">
        <f t="shared" si="76"/>
        <v>0</v>
      </c>
      <c r="G91" s="471"/>
      <c r="H91" s="440"/>
      <c r="I91" s="440"/>
      <c r="J91" s="440"/>
      <c r="K91" s="104"/>
      <c r="L91" s="440"/>
      <c r="M91" s="440"/>
      <c r="N91" s="440"/>
      <c r="O91" s="440"/>
      <c r="P91" s="269"/>
      <c r="Q91" s="440"/>
      <c r="R91" s="440"/>
      <c r="S91" s="440"/>
      <c r="T91" s="441"/>
      <c r="U91" s="269"/>
      <c r="V91" s="440"/>
      <c r="W91" s="440"/>
      <c r="X91" s="440"/>
      <c r="Y91" s="441"/>
      <c r="Z91" s="269"/>
      <c r="AA91" s="494">
        <v>0</v>
      </c>
      <c r="AB91" s="494">
        <v>0</v>
      </c>
      <c r="AC91" s="494">
        <v>0</v>
      </c>
      <c r="AD91" s="507">
        <v>0</v>
      </c>
      <c r="AE91" s="269">
        <f t="shared" si="71"/>
        <v>0</v>
      </c>
      <c r="AF91" s="494">
        <v>0</v>
      </c>
      <c r="AG91" s="494">
        <v>0</v>
      </c>
      <c r="AH91" s="494">
        <v>0</v>
      </c>
      <c r="AI91" s="494">
        <v>0</v>
      </c>
      <c r="AJ91" s="269">
        <f t="shared" si="72"/>
        <v>0</v>
      </c>
      <c r="AK91" s="494">
        <v>0</v>
      </c>
      <c r="AL91" s="494">
        <v>0</v>
      </c>
      <c r="AM91" s="494">
        <v>0</v>
      </c>
      <c r="AN91" s="494">
        <v>0</v>
      </c>
      <c r="AO91" s="255">
        <f t="shared" si="73"/>
        <v>0</v>
      </c>
      <c r="AP91" s="741">
        <v>0</v>
      </c>
      <c r="AQ91" s="741">
        <v>0</v>
      </c>
      <c r="AR91" s="741">
        <v>0</v>
      </c>
      <c r="AS91" s="741">
        <v>0</v>
      </c>
      <c r="AT91" s="255">
        <f t="shared" si="74"/>
        <v>0</v>
      </c>
      <c r="AU91" s="494">
        <v>0</v>
      </c>
      <c r="AV91" s="494">
        <v>0</v>
      </c>
      <c r="AW91" s="494">
        <v>0</v>
      </c>
      <c r="AX91" s="494">
        <v>0</v>
      </c>
      <c r="AY91" s="255">
        <f t="shared" si="75"/>
        <v>0</v>
      </c>
    </row>
    <row r="92" spans="1:51" s="27" customFormat="1" ht="16.5" customHeight="1" x14ac:dyDescent="0.35">
      <c r="A92" s="26"/>
      <c r="B92" s="841">
        <v>9</v>
      </c>
      <c r="C92" s="790"/>
      <c r="D92" s="813" t="s">
        <v>708</v>
      </c>
      <c r="E92" s="558" t="s">
        <v>116</v>
      </c>
      <c r="F92" s="439">
        <f t="shared" si="76"/>
        <v>0</v>
      </c>
      <c r="G92" s="463">
        <v>0</v>
      </c>
      <c r="H92" s="239">
        <v>0</v>
      </c>
      <c r="I92" s="239">
        <v>0</v>
      </c>
      <c r="J92" s="239">
        <v>0</v>
      </c>
      <c r="K92" s="104">
        <f t="shared" si="36"/>
        <v>0</v>
      </c>
      <c r="L92" s="205">
        <v>0</v>
      </c>
      <c r="M92" s="205">
        <v>0</v>
      </c>
      <c r="N92" s="205">
        <v>0</v>
      </c>
      <c r="O92" s="205">
        <v>0</v>
      </c>
      <c r="P92" s="269">
        <f t="shared" si="33"/>
        <v>0</v>
      </c>
      <c r="Q92" s="205">
        <v>0</v>
      </c>
      <c r="R92" s="205">
        <v>0</v>
      </c>
      <c r="S92" s="205">
        <v>0</v>
      </c>
      <c r="T92" s="354">
        <v>0</v>
      </c>
      <c r="U92" s="269">
        <f t="shared" si="34"/>
        <v>0</v>
      </c>
      <c r="V92" s="205">
        <v>0</v>
      </c>
      <c r="W92" s="205">
        <v>0</v>
      </c>
      <c r="X92" s="205">
        <v>0</v>
      </c>
      <c r="Y92" s="354">
        <v>0</v>
      </c>
      <c r="Z92" s="269">
        <f t="shared" si="35"/>
        <v>0</v>
      </c>
      <c r="AA92" s="205">
        <v>0</v>
      </c>
      <c r="AB92" s="205">
        <v>0</v>
      </c>
      <c r="AC92" s="205">
        <v>0</v>
      </c>
      <c r="AD92" s="354">
        <v>0</v>
      </c>
      <c r="AE92" s="269">
        <f t="shared" si="71"/>
        <v>0</v>
      </c>
      <c r="AF92" s="205">
        <v>0</v>
      </c>
      <c r="AG92" s="205">
        <v>0</v>
      </c>
      <c r="AH92" s="205">
        <v>0</v>
      </c>
      <c r="AI92" s="205">
        <v>0</v>
      </c>
      <c r="AJ92" s="269">
        <f t="shared" si="72"/>
        <v>0</v>
      </c>
      <c r="AK92" s="205">
        <v>0</v>
      </c>
      <c r="AL92" s="205">
        <v>0</v>
      </c>
      <c r="AM92" s="205">
        <v>0</v>
      </c>
      <c r="AN92" s="205">
        <v>0</v>
      </c>
      <c r="AO92" s="255">
        <f t="shared" si="73"/>
        <v>0</v>
      </c>
      <c r="AP92" s="734">
        <v>0</v>
      </c>
      <c r="AQ92" s="734">
        <v>0</v>
      </c>
      <c r="AR92" s="734">
        <v>0</v>
      </c>
      <c r="AS92" s="734">
        <v>0</v>
      </c>
      <c r="AT92" s="255">
        <f t="shared" si="74"/>
        <v>0</v>
      </c>
      <c r="AU92" s="205">
        <v>0</v>
      </c>
      <c r="AV92" s="205">
        <v>0</v>
      </c>
      <c r="AW92" s="205">
        <v>0</v>
      </c>
      <c r="AX92" s="205">
        <v>0</v>
      </c>
      <c r="AY92" s="255">
        <f t="shared" si="75"/>
        <v>0</v>
      </c>
    </row>
    <row r="93" spans="1:51" s="27" customFormat="1" ht="16.5" customHeight="1" x14ac:dyDescent="0.35">
      <c r="A93" s="26"/>
      <c r="B93" s="841"/>
      <c r="C93" s="790"/>
      <c r="D93" s="813"/>
      <c r="E93" s="559" t="s">
        <v>203</v>
      </c>
      <c r="F93" s="439">
        <f t="shared" si="76"/>
        <v>0</v>
      </c>
      <c r="G93" s="463">
        <v>0</v>
      </c>
      <c r="H93" s="239">
        <v>0</v>
      </c>
      <c r="I93" s="239">
        <v>0</v>
      </c>
      <c r="J93" s="239">
        <v>0</v>
      </c>
      <c r="K93" s="104">
        <f t="shared" si="36"/>
        <v>0</v>
      </c>
      <c r="L93" s="205">
        <v>0</v>
      </c>
      <c r="M93" s="205">
        <v>0</v>
      </c>
      <c r="N93" s="205">
        <v>0</v>
      </c>
      <c r="O93" s="205">
        <v>0</v>
      </c>
      <c r="P93" s="269">
        <f t="shared" si="33"/>
        <v>0</v>
      </c>
      <c r="Q93" s="205">
        <v>0</v>
      </c>
      <c r="R93" s="205">
        <v>0</v>
      </c>
      <c r="S93" s="205">
        <v>0</v>
      </c>
      <c r="T93" s="354">
        <v>0</v>
      </c>
      <c r="U93" s="269">
        <f t="shared" si="34"/>
        <v>0</v>
      </c>
      <c r="V93" s="205">
        <v>0</v>
      </c>
      <c r="W93" s="205">
        <v>0</v>
      </c>
      <c r="X93" s="205">
        <v>0</v>
      </c>
      <c r="Y93" s="354">
        <v>0</v>
      </c>
      <c r="Z93" s="269">
        <f t="shared" si="35"/>
        <v>0</v>
      </c>
      <c r="AA93" s="206">
        <v>0</v>
      </c>
      <c r="AB93" s="206">
        <v>0</v>
      </c>
      <c r="AC93" s="206">
        <v>0</v>
      </c>
      <c r="AD93" s="504">
        <v>0</v>
      </c>
      <c r="AE93" s="269">
        <f t="shared" si="71"/>
        <v>0</v>
      </c>
      <c r="AF93" s="206">
        <v>0</v>
      </c>
      <c r="AG93" s="206">
        <v>0</v>
      </c>
      <c r="AH93" s="206">
        <v>0</v>
      </c>
      <c r="AI93" s="206">
        <v>0</v>
      </c>
      <c r="AJ93" s="269">
        <f t="shared" si="72"/>
        <v>0</v>
      </c>
      <c r="AK93" s="206">
        <v>0</v>
      </c>
      <c r="AL93" s="206">
        <v>0</v>
      </c>
      <c r="AM93" s="206">
        <v>0</v>
      </c>
      <c r="AN93" s="206">
        <v>0</v>
      </c>
      <c r="AO93" s="255">
        <f t="shared" si="73"/>
        <v>0</v>
      </c>
      <c r="AP93" s="735">
        <v>0</v>
      </c>
      <c r="AQ93" s="735">
        <v>0</v>
      </c>
      <c r="AR93" s="735">
        <v>0</v>
      </c>
      <c r="AS93" s="735">
        <v>0</v>
      </c>
      <c r="AT93" s="255">
        <f t="shared" si="74"/>
        <v>0</v>
      </c>
      <c r="AU93" s="206">
        <v>0</v>
      </c>
      <c r="AV93" s="206">
        <v>0</v>
      </c>
      <c r="AW93" s="206">
        <v>0</v>
      </c>
      <c r="AX93" s="206">
        <v>0</v>
      </c>
      <c r="AY93" s="255">
        <f t="shared" si="75"/>
        <v>0</v>
      </c>
    </row>
    <row r="94" spans="1:51" s="27" customFormat="1" ht="17.25" customHeight="1" thickBot="1" x14ac:dyDescent="0.4">
      <c r="A94" s="26"/>
      <c r="B94" s="841"/>
      <c r="C94" s="790"/>
      <c r="D94" s="813"/>
      <c r="E94" s="560" t="s">
        <v>112</v>
      </c>
      <c r="F94" s="439">
        <f t="shared" si="76"/>
        <v>0</v>
      </c>
      <c r="G94" s="468"/>
      <c r="H94" s="220"/>
      <c r="I94" s="220"/>
      <c r="J94" s="220"/>
      <c r="K94" s="104">
        <f t="shared" si="36"/>
        <v>0</v>
      </c>
      <c r="L94" s="220"/>
      <c r="M94" s="220"/>
      <c r="N94" s="220"/>
      <c r="O94" s="220"/>
      <c r="P94" s="269">
        <f t="shared" si="33"/>
        <v>0</v>
      </c>
      <c r="Q94" s="220"/>
      <c r="R94" s="220"/>
      <c r="S94" s="220"/>
      <c r="T94" s="358"/>
      <c r="U94" s="269">
        <f t="shared" si="34"/>
        <v>0</v>
      </c>
      <c r="V94" s="220"/>
      <c r="W94" s="220"/>
      <c r="X94" s="220"/>
      <c r="Y94" s="358"/>
      <c r="Z94" s="269">
        <f t="shared" si="35"/>
        <v>0</v>
      </c>
      <c r="AA94" s="496"/>
      <c r="AB94" s="496"/>
      <c r="AC94" s="496"/>
      <c r="AD94" s="509"/>
      <c r="AE94" s="269">
        <f t="shared" si="71"/>
        <v>0</v>
      </c>
      <c r="AF94" s="496"/>
      <c r="AG94" s="496"/>
      <c r="AH94" s="496"/>
      <c r="AI94" s="496"/>
      <c r="AJ94" s="269">
        <f t="shared" si="72"/>
        <v>0</v>
      </c>
      <c r="AK94" s="496"/>
      <c r="AL94" s="496"/>
      <c r="AM94" s="496"/>
      <c r="AN94" s="496"/>
      <c r="AO94" s="255">
        <f t="shared" si="73"/>
        <v>0</v>
      </c>
      <c r="AP94" s="745"/>
      <c r="AQ94" s="745"/>
      <c r="AR94" s="745"/>
      <c r="AS94" s="745"/>
      <c r="AT94" s="255">
        <f t="shared" si="74"/>
        <v>0</v>
      </c>
      <c r="AU94" s="496"/>
      <c r="AV94" s="496"/>
      <c r="AW94" s="496"/>
      <c r="AX94" s="496"/>
      <c r="AY94" s="255">
        <f t="shared" si="75"/>
        <v>0</v>
      </c>
    </row>
    <row r="95" spans="1:51" s="27" customFormat="1" ht="23.25" customHeight="1" thickBot="1" x14ac:dyDescent="0.4">
      <c r="A95" s="26"/>
      <c r="B95" s="454"/>
      <c r="C95" s="790"/>
      <c r="D95" s="814"/>
      <c r="E95" s="548" t="s">
        <v>764</v>
      </c>
      <c r="F95" s="439">
        <f t="shared" si="76"/>
        <v>0</v>
      </c>
      <c r="G95" s="471"/>
      <c r="H95" s="440"/>
      <c r="I95" s="440"/>
      <c r="J95" s="440"/>
      <c r="K95" s="104"/>
      <c r="L95" s="440"/>
      <c r="M95" s="440"/>
      <c r="N95" s="440"/>
      <c r="O95" s="440"/>
      <c r="P95" s="269"/>
      <c r="Q95" s="440"/>
      <c r="R95" s="440"/>
      <c r="S95" s="440"/>
      <c r="T95" s="441"/>
      <c r="U95" s="269"/>
      <c r="V95" s="440"/>
      <c r="W95" s="440"/>
      <c r="X95" s="440"/>
      <c r="Y95" s="441"/>
      <c r="Z95" s="269"/>
      <c r="AA95" s="207">
        <v>0</v>
      </c>
      <c r="AB95" s="207">
        <v>0</v>
      </c>
      <c r="AC95" s="207">
        <v>0</v>
      </c>
      <c r="AD95" s="355">
        <v>0</v>
      </c>
      <c r="AE95" s="269">
        <f t="shared" si="71"/>
        <v>0</v>
      </c>
      <c r="AF95" s="207">
        <v>0</v>
      </c>
      <c r="AG95" s="207">
        <v>0</v>
      </c>
      <c r="AH95" s="207">
        <v>0</v>
      </c>
      <c r="AI95" s="207">
        <v>0</v>
      </c>
      <c r="AJ95" s="269">
        <f t="shared" si="72"/>
        <v>0</v>
      </c>
      <c r="AK95" s="207">
        <v>0</v>
      </c>
      <c r="AL95" s="207">
        <v>0</v>
      </c>
      <c r="AM95" s="207">
        <v>0</v>
      </c>
      <c r="AN95" s="207">
        <v>0</v>
      </c>
      <c r="AO95" s="255">
        <f t="shared" si="73"/>
        <v>0</v>
      </c>
      <c r="AP95" s="736">
        <v>0</v>
      </c>
      <c r="AQ95" s="736">
        <v>0</v>
      </c>
      <c r="AR95" s="736">
        <v>0</v>
      </c>
      <c r="AS95" s="736">
        <v>0</v>
      </c>
      <c r="AT95" s="255">
        <f t="shared" si="74"/>
        <v>0</v>
      </c>
      <c r="AU95" s="207">
        <v>0</v>
      </c>
      <c r="AV95" s="207">
        <v>0</v>
      </c>
      <c r="AW95" s="207">
        <v>0</v>
      </c>
      <c r="AX95" s="207">
        <v>0</v>
      </c>
      <c r="AY95" s="255">
        <f t="shared" si="75"/>
        <v>0</v>
      </c>
    </row>
    <row r="96" spans="1:51" s="27" customFormat="1" ht="16.5" customHeight="1" x14ac:dyDescent="0.35">
      <c r="A96" s="26"/>
      <c r="B96" s="841">
        <v>10</v>
      </c>
      <c r="C96" s="790"/>
      <c r="D96" s="813" t="s">
        <v>87</v>
      </c>
      <c r="E96" s="558" t="s">
        <v>116</v>
      </c>
      <c r="F96" s="439">
        <f t="shared" si="76"/>
        <v>0</v>
      </c>
      <c r="G96" s="463">
        <v>0</v>
      </c>
      <c r="H96" s="239">
        <v>0</v>
      </c>
      <c r="I96" s="239">
        <v>0</v>
      </c>
      <c r="J96" s="239">
        <v>0</v>
      </c>
      <c r="K96" s="104">
        <f t="shared" si="36"/>
        <v>0</v>
      </c>
      <c r="L96" s="205">
        <v>0</v>
      </c>
      <c r="M96" s="205">
        <v>0</v>
      </c>
      <c r="N96" s="205">
        <v>0</v>
      </c>
      <c r="O96" s="205">
        <v>0</v>
      </c>
      <c r="P96" s="269">
        <f t="shared" si="33"/>
        <v>0</v>
      </c>
      <c r="Q96" s="205">
        <v>0</v>
      </c>
      <c r="R96" s="205">
        <v>0</v>
      </c>
      <c r="S96" s="205">
        <v>0</v>
      </c>
      <c r="T96" s="354">
        <v>0</v>
      </c>
      <c r="U96" s="269">
        <f t="shared" si="34"/>
        <v>0</v>
      </c>
      <c r="V96" s="205">
        <v>0</v>
      </c>
      <c r="W96" s="205">
        <v>0</v>
      </c>
      <c r="X96" s="205">
        <v>0</v>
      </c>
      <c r="Y96" s="354">
        <v>0</v>
      </c>
      <c r="Z96" s="269">
        <f t="shared" si="35"/>
        <v>0</v>
      </c>
      <c r="AA96" s="205">
        <v>0</v>
      </c>
      <c r="AB96" s="205">
        <v>0</v>
      </c>
      <c r="AC96" s="205">
        <v>0</v>
      </c>
      <c r="AD96" s="354">
        <v>0</v>
      </c>
      <c r="AE96" s="269">
        <f t="shared" si="71"/>
        <v>0</v>
      </c>
      <c r="AF96" s="205">
        <v>0</v>
      </c>
      <c r="AG96" s="205">
        <v>0</v>
      </c>
      <c r="AH96" s="205">
        <v>0</v>
      </c>
      <c r="AI96" s="205">
        <v>0</v>
      </c>
      <c r="AJ96" s="269">
        <f t="shared" si="72"/>
        <v>0</v>
      </c>
      <c r="AK96" s="205">
        <v>0</v>
      </c>
      <c r="AL96" s="205">
        <v>0</v>
      </c>
      <c r="AM96" s="205">
        <v>0</v>
      </c>
      <c r="AN96" s="205">
        <v>0</v>
      </c>
      <c r="AO96" s="255">
        <f t="shared" si="73"/>
        <v>0</v>
      </c>
      <c r="AP96" s="734">
        <v>0</v>
      </c>
      <c r="AQ96" s="734">
        <v>0</v>
      </c>
      <c r="AR96" s="734">
        <v>0</v>
      </c>
      <c r="AS96" s="734">
        <v>0</v>
      </c>
      <c r="AT96" s="255">
        <f t="shared" si="74"/>
        <v>0</v>
      </c>
      <c r="AU96" s="205">
        <v>0</v>
      </c>
      <c r="AV96" s="205">
        <v>0</v>
      </c>
      <c r="AW96" s="205">
        <v>0</v>
      </c>
      <c r="AX96" s="205">
        <v>0</v>
      </c>
      <c r="AY96" s="255">
        <f t="shared" si="75"/>
        <v>0</v>
      </c>
    </row>
    <row r="97" spans="1:51" s="27" customFormat="1" ht="16.5" customHeight="1" x14ac:dyDescent="0.35">
      <c r="A97" s="26"/>
      <c r="B97" s="841"/>
      <c r="C97" s="790"/>
      <c r="D97" s="813"/>
      <c r="E97" s="559" t="s">
        <v>203</v>
      </c>
      <c r="F97" s="439">
        <f t="shared" si="76"/>
        <v>0</v>
      </c>
      <c r="G97" s="463">
        <v>0</v>
      </c>
      <c r="H97" s="239">
        <v>0</v>
      </c>
      <c r="I97" s="239">
        <v>0</v>
      </c>
      <c r="J97" s="239">
        <v>0</v>
      </c>
      <c r="K97" s="104">
        <f t="shared" si="36"/>
        <v>0</v>
      </c>
      <c r="L97" s="205">
        <v>0</v>
      </c>
      <c r="M97" s="205">
        <v>0</v>
      </c>
      <c r="N97" s="205">
        <v>0</v>
      </c>
      <c r="O97" s="205">
        <v>0</v>
      </c>
      <c r="P97" s="269">
        <f t="shared" ref="P97:P187" si="77">L97+M97+N97+O97</f>
        <v>0</v>
      </c>
      <c r="Q97" s="205">
        <v>0</v>
      </c>
      <c r="R97" s="205">
        <v>0</v>
      </c>
      <c r="S97" s="205">
        <v>0</v>
      </c>
      <c r="T97" s="354">
        <v>0</v>
      </c>
      <c r="U97" s="269">
        <f t="shared" ref="U97:U187" si="78">Q97+R97+S97+T97</f>
        <v>0</v>
      </c>
      <c r="V97" s="205">
        <v>0</v>
      </c>
      <c r="W97" s="205">
        <v>0</v>
      </c>
      <c r="X97" s="205">
        <v>0</v>
      </c>
      <c r="Y97" s="354">
        <v>0</v>
      </c>
      <c r="Z97" s="269">
        <f t="shared" ref="Z97:Z187" si="79">V97+W97+X97+Y97</f>
        <v>0</v>
      </c>
      <c r="AA97" s="206">
        <v>0</v>
      </c>
      <c r="AB97" s="206">
        <v>0</v>
      </c>
      <c r="AC97" s="206">
        <v>0</v>
      </c>
      <c r="AD97" s="504">
        <v>0</v>
      </c>
      <c r="AE97" s="269">
        <f t="shared" si="71"/>
        <v>0</v>
      </c>
      <c r="AF97" s="206">
        <v>0</v>
      </c>
      <c r="AG97" s="206">
        <v>0</v>
      </c>
      <c r="AH97" s="206">
        <v>0</v>
      </c>
      <c r="AI97" s="206">
        <v>0</v>
      </c>
      <c r="AJ97" s="269">
        <f t="shared" si="72"/>
        <v>0</v>
      </c>
      <c r="AK97" s="206">
        <v>0</v>
      </c>
      <c r="AL97" s="206">
        <v>0</v>
      </c>
      <c r="AM97" s="206">
        <v>0</v>
      </c>
      <c r="AN97" s="206">
        <v>0</v>
      </c>
      <c r="AO97" s="255">
        <f t="shared" si="73"/>
        <v>0</v>
      </c>
      <c r="AP97" s="735">
        <v>0</v>
      </c>
      <c r="AQ97" s="735">
        <v>0</v>
      </c>
      <c r="AR97" s="735">
        <v>0</v>
      </c>
      <c r="AS97" s="735">
        <v>0</v>
      </c>
      <c r="AT97" s="255">
        <f t="shared" si="74"/>
        <v>0</v>
      </c>
      <c r="AU97" s="206">
        <v>0</v>
      </c>
      <c r="AV97" s="206">
        <v>0</v>
      </c>
      <c r="AW97" s="206">
        <v>0</v>
      </c>
      <c r="AX97" s="206">
        <v>0</v>
      </c>
      <c r="AY97" s="255">
        <f t="shared" si="75"/>
        <v>0</v>
      </c>
    </row>
    <row r="98" spans="1:51" s="27" customFormat="1" ht="16.5" customHeight="1" thickBot="1" x14ac:dyDescent="0.4">
      <c r="A98" s="26"/>
      <c r="B98" s="841"/>
      <c r="C98" s="790"/>
      <c r="D98" s="813"/>
      <c r="E98" s="560" t="s">
        <v>112</v>
      </c>
      <c r="F98" s="439">
        <f t="shared" si="76"/>
        <v>0</v>
      </c>
      <c r="G98" s="468"/>
      <c r="H98" s="220"/>
      <c r="I98" s="220"/>
      <c r="J98" s="220"/>
      <c r="K98" s="104">
        <f t="shared" ref="K98:K188" si="80">G98+H98+I98+J98</f>
        <v>0</v>
      </c>
      <c r="L98" s="220"/>
      <c r="M98" s="220"/>
      <c r="N98" s="220"/>
      <c r="O98" s="220"/>
      <c r="P98" s="269">
        <f t="shared" si="77"/>
        <v>0</v>
      </c>
      <c r="Q98" s="220"/>
      <c r="R98" s="220"/>
      <c r="S98" s="220"/>
      <c r="T98" s="358"/>
      <c r="U98" s="269">
        <f t="shared" si="78"/>
        <v>0</v>
      </c>
      <c r="V98" s="220"/>
      <c r="W98" s="220"/>
      <c r="X98" s="220"/>
      <c r="Y98" s="358"/>
      <c r="Z98" s="269">
        <f t="shared" si="79"/>
        <v>0</v>
      </c>
      <c r="AA98" s="496"/>
      <c r="AB98" s="496"/>
      <c r="AC98" s="496"/>
      <c r="AD98" s="509"/>
      <c r="AE98" s="269">
        <f t="shared" si="71"/>
        <v>0</v>
      </c>
      <c r="AF98" s="496"/>
      <c r="AG98" s="496"/>
      <c r="AH98" s="496"/>
      <c r="AI98" s="496"/>
      <c r="AJ98" s="269">
        <f t="shared" si="72"/>
        <v>0</v>
      </c>
      <c r="AK98" s="496"/>
      <c r="AL98" s="496"/>
      <c r="AM98" s="496"/>
      <c r="AN98" s="496"/>
      <c r="AO98" s="255">
        <f t="shared" si="73"/>
        <v>0</v>
      </c>
      <c r="AP98" s="745"/>
      <c r="AQ98" s="745"/>
      <c r="AR98" s="745"/>
      <c r="AS98" s="745"/>
      <c r="AT98" s="255">
        <f t="shared" si="74"/>
        <v>0</v>
      </c>
      <c r="AU98" s="496"/>
      <c r="AV98" s="496"/>
      <c r="AW98" s="496"/>
      <c r="AX98" s="496"/>
      <c r="AY98" s="255">
        <f t="shared" si="75"/>
        <v>0</v>
      </c>
    </row>
    <row r="99" spans="1:51" s="27" customFormat="1" ht="16.5" customHeight="1" thickBot="1" x14ac:dyDescent="0.4">
      <c r="A99" s="26"/>
      <c r="B99" s="454"/>
      <c r="C99" s="790"/>
      <c r="D99" s="814"/>
      <c r="E99" s="549" t="s">
        <v>763</v>
      </c>
      <c r="F99" s="439">
        <f t="shared" si="76"/>
        <v>0</v>
      </c>
      <c r="G99" s="471"/>
      <c r="H99" s="440"/>
      <c r="I99" s="440"/>
      <c r="J99" s="440"/>
      <c r="K99" s="104"/>
      <c r="L99" s="440"/>
      <c r="M99" s="440"/>
      <c r="N99" s="440"/>
      <c r="O99" s="440"/>
      <c r="P99" s="269"/>
      <c r="Q99" s="440"/>
      <c r="R99" s="440"/>
      <c r="S99" s="440"/>
      <c r="T99" s="441"/>
      <c r="U99" s="269"/>
      <c r="V99" s="440"/>
      <c r="W99" s="440"/>
      <c r="X99" s="440"/>
      <c r="Y99" s="441"/>
      <c r="Z99" s="269"/>
      <c r="AA99" s="497">
        <v>0</v>
      </c>
      <c r="AB99" s="497">
        <v>0</v>
      </c>
      <c r="AC99" s="497">
        <v>0</v>
      </c>
      <c r="AD99" s="510">
        <v>0</v>
      </c>
      <c r="AE99" s="269">
        <f t="shared" si="71"/>
        <v>0</v>
      </c>
      <c r="AF99" s="497">
        <v>0</v>
      </c>
      <c r="AG99" s="497">
        <v>0</v>
      </c>
      <c r="AH99" s="497">
        <v>0</v>
      </c>
      <c r="AI99" s="497">
        <v>0</v>
      </c>
      <c r="AJ99" s="269">
        <f t="shared" si="72"/>
        <v>0</v>
      </c>
      <c r="AK99" s="497">
        <v>0</v>
      </c>
      <c r="AL99" s="497">
        <v>0</v>
      </c>
      <c r="AM99" s="497">
        <v>0</v>
      </c>
      <c r="AN99" s="497">
        <v>0</v>
      </c>
      <c r="AO99" s="255">
        <f t="shared" si="73"/>
        <v>0</v>
      </c>
      <c r="AP99" s="497">
        <v>0</v>
      </c>
      <c r="AQ99" s="497">
        <v>0</v>
      </c>
      <c r="AR99" s="497">
        <v>0</v>
      </c>
      <c r="AS99" s="497">
        <v>0</v>
      </c>
      <c r="AT99" s="255">
        <f t="shared" si="74"/>
        <v>0</v>
      </c>
      <c r="AU99" s="497">
        <v>0</v>
      </c>
      <c r="AV99" s="497">
        <v>0</v>
      </c>
      <c r="AW99" s="497">
        <v>0</v>
      </c>
      <c r="AX99" s="497">
        <v>0</v>
      </c>
      <c r="AY99" s="255">
        <f t="shared" si="75"/>
        <v>0</v>
      </c>
    </row>
    <row r="100" spans="1:51" s="27" customFormat="1" ht="16.5" customHeight="1" x14ac:dyDescent="0.35">
      <c r="A100" s="26"/>
      <c r="B100" s="841">
        <v>11</v>
      </c>
      <c r="C100" s="790"/>
      <c r="D100" s="813" t="s">
        <v>88</v>
      </c>
      <c r="E100" s="558" t="s">
        <v>116</v>
      </c>
      <c r="F100" s="439">
        <f t="shared" si="76"/>
        <v>0</v>
      </c>
      <c r="G100" s="463">
        <v>0</v>
      </c>
      <c r="H100" s="239">
        <v>0</v>
      </c>
      <c r="I100" s="239">
        <v>0</v>
      </c>
      <c r="J100" s="239">
        <v>0</v>
      </c>
      <c r="K100" s="104">
        <f t="shared" si="80"/>
        <v>0</v>
      </c>
      <c r="L100" s="205">
        <v>0</v>
      </c>
      <c r="M100" s="205">
        <v>0</v>
      </c>
      <c r="N100" s="205">
        <v>0</v>
      </c>
      <c r="O100" s="205">
        <v>0</v>
      </c>
      <c r="P100" s="269">
        <f t="shared" si="77"/>
        <v>0</v>
      </c>
      <c r="Q100" s="205">
        <v>0</v>
      </c>
      <c r="R100" s="205">
        <v>0</v>
      </c>
      <c r="S100" s="205">
        <v>0</v>
      </c>
      <c r="T100" s="354">
        <v>0</v>
      </c>
      <c r="U100" s="269">
        <f t="shared" si="78"/>
        <v>0</v>
      </c>
      <c r="V100" s="205">
        <v>0</v>
      </c>
      <c r="W100" s="205">
        <v>0</v>
      </c>
      <c r="X100" s="205">
        <v>0</v>
      </c>
      <c r="Y100" s="354">
        <v>0</v>
      </c>
      <c r="Z100" s="269">
        <f t="shared" si="79"/>
        <v>0</v>
      </c>
      <c r="AA100" s="205">
        <v>0</v>
      </c>
      <c r="AB100" s="205">
        <v>0</v>
      </c>
      <c r="AC100" s="205">
        <v>0</v>
      </c>
      <c r="AD100" s="354">
        <v>0</v>
      </c>
      <c r="AE100" s="269">
        <f t="shared" si="71"/>
        <v>0</v>
      </c>
      <c r="AF100" s="205">
        <v>0</v>
      </c>
      <c r="AG100" s="205">
        <v>0</v>
      </c>
      <c r="AH100" s="205">
        <v>0</v>
      </c>
      <c r="AI100" s="205">
        <v>0</v>
      </c>
      <c r="AJ100" s="269">
        <f t="shared" si="72"/>
        <v>0</v>
      </c>
      <c r="AK100" s="205">
        <v>0</v>
      </c>
      <c r="AL100" s="205">
        <v>0</v>
      </c>
      <c r="AM100" s="205">
        <v>0</v>
      </c>
      <c r="AN100" s="205">
        <v>0</v>
      </c>
      <c r="AO100" s="255">
        <f t="shared" si="73"/>
        <v>0</v>
      </c>
      <c r="AP100" s="734">
        <v>0</v>
      </c>
      <c r="AQ100" s="734">
        <v>0</v>
      </c>
      <c r="AR100" s="734">
        <v>0</v>
      </c>
      <c r="AS100" s="734">
        <v>0</v>
      </c>
      <c r="AT100" s="255">
        <f t="shared" si="74"/>
        <v>0</v>
      </c>
      <c r="AU100" s="205">
        <v>0</v>
      </c>
      <c r="AV100" s="205">
        <v>0</v>
      </c>
      <c r="AW100" s="205">
        <v>0</v>
      </c>
      <c r="AX100" s="205">
        <v>0</v>
      </c>
      <c r="AY100" s="255">
        <f t="shared" si="75"/>
        <v>0</v>
      </c>
    </row>
    <row r="101" spans="1:51" s="27" customFormat="1" ht="16.5" customHeight="1" x14ac:dyDescent="0.35">
      <c r="A101" s="26"/>
      <c r="B101" s="841"/>
      <c r="C101" s="790"/>
      <c r="D101" s="813"/>
      <c r="E101" s="559" t="s">
        <v>203</v>
      </c>
      <c r="F101" s="439">
        <f t="shared" si="76"/>
        <v>0</v>
      </c>
      <c r="G101" s="463">
        <v>0</v>
      </c>
      <c r="H101" s="239">
        <v>0</v>
      </c>
      <c r="I101" s="239">
        <v>0</v>
      </c>
      <c r="J101" s="239">
        <v>0</v>
      </c>
      <c r="K101" s="104">
        <f t="shared" si="80"/>
        <v>0</v>
      </c>
      <c r="L101" s="205">
        <v>0</v>
      </c>
      <c r="M101" s="205">
        <v>0</v>
      </c>
      <c r="N101" s="205">
        <v>0</v>
      </c>
      <c r="O101" s="205">
        <v>0</v>
      </c>
      <c r="P101" s="269">
        <f t="shared" si="77"/>
        <v>0</v>
      </c>
      <c r="Q101" s="205">
        <v>0</v>
      </c>
      <c r="R101" s="205">
        <v>0</v>
      </c>
      <c r="S101" s="205">
        <v>0</v>
      </c>
      <c r="T101" s="354">
        <v>0</v>
      </c>
      <c r="U101" s="269">
        <f t="shared" si="78"/>
        <v>0</v>
      </c>
      <c r="V101" s="205">
        <v>0</v>
      </c>
      <c r="W101" s="205">
        <v>0</v>
      </c>
      <c r="X101" s="205">
        <v>0</v>
      </c>
      <c r="Y101" s="354">
        <v>0</v>
      </c>
      <c r="Z101" s="269">
        <f t="shared" si="79"/>
        <v>0</v>
      </c>
      <c r="AA101" s="206">
        <v>0</v>
      </c>
      <c r="AB101" s="206">
        <v>0</v>
      </c>
      <c r="AC101" s="206">
        <v>0</v>
      </c>
      <c r="AD101" s="504">
        <v>0</v>
      </c>
      <c r="AE101" s="269">
        <f t="shared" si="71"/>
        <v>0</v>
      </c>
      <c r="AF101" s="206">
        <v>0</v>
      </c>
      <c r="AG101" s="206">
        <v>0</v>
      </c>
      <c r="AH101" s="206">
        <v>0</v>
      </c>
      <c r="AI101" s="206">
        <v>0</v>
      </c>
      <c r="AJ101" s="269">
        <f t="shared" si="72"/>
        <v>0</v>
      </c>
      <c r="AK101" s="206">
        <v>0</v>
      </c>
      <c r="AL101" s="206">
        <v>0</v>
      </c>
      <c r="AM101" s="206">
        <v>0</v>
      </c>
      <c r="AN101" s="206">
        <v>0</v>
      </c>
      <c r="AO101" s="255">
        <f t="shared" si="73"/>
        <v>0</v>
      </c>
      <c r="AP101" s="735">
        <v>0</v>
      </c>
      <c r="AQ101" s="735">
        <v>0</v>
      </c>
      <c r="AR101" s="735">
        <v>0</v>
      </c>
      <c r="AS101" s="735">
        <v>0</v>
      </c>
      <c r="AT101" s="255">
        <f t="shared" si="74"/>
        <v>0</v>
      </c>
      <c r="AU101" s="206">
        <v>0</v>
      </c>
      <c r="AV101" s="206">
        <v>0</v>
      </c>
      <c r="AW101" s="206">
        <v>0</v>
      </c>
      <c r="AX101" s="206">
        <v>0</v>
      </c>
      <c r="AY101" s="255">
        <f t="shared" si="75"/>
        <v>0</v>
      </c>
    </row>
    <row r="102" spans="1:51" s="27" customFormat="1" ht="16.5" customHeight="1" thickBot="1" x14ac:dyDescent="0.4">
      <c r="A102" s="26"/>
      <c r="B102" s="841"/>
      <c r="C102" s="790"/>
      <c r="D102" s="813"/>
      <c r="E102" s="560" t="s">
        <v>112</v>
      </c>
      <c r="F102" s="439">
        <f t="shared" si="76"/>
        <v>0</v>
      </c>
      <c r="G102" s="468"/>
      <c r="H102" s="220"/>
      <c r="I102" s="220"/>
      <c r="J102" s="220"/>
      <c r="K102" s="104">
        <f t="shared" si="80"/>
        <v>0</v>
      </c>
      <c r="L102" s="220"/>
      <c r="M102" s="220"/>
      <c r="N102" s="220"/>
      <c r="O102" s="220"/>
      <c r="P102" s="269">
        <f t="shared" si="77"/>
        <v>0</v>
      </c>
      <c r="Q102" s="220"/>
      <c r="R102" s="220"/>
      <c r="S102" s="220"/>
      <c r="T102" s="358"/>
      <c r="U102" s="269">
        <f t="shared" si="78"/>
        <v>0</v>
      </c>
      <c r="V102" s="220"/>
      <c r="W102" s="220"/>
      <c r="X102" s="220"/>
      <c r="Y102" s="358"/>
      <c r="Z102" s="269">
        <f t="shared" si="79"/>
        <v>0</v>
      </c>
      <c r="AA102" s="496"/>
      <c r="AB102" s="496"/>
      <c r="AC102" s="496"/>
      <c r="AD102" s="509"/>
      <c r="AE102" s="269">
        <f t="shared" si="71"/>
        <v>0</v>
      </c>
      <c r="AF102" s="496"/>
      <c r="AG102" s="496"/>
      <c r="AH102" s="496"/>
      <c r="AI102" s="496"/>
      <c r="AJ102" s="269">
        <f t="shared" si="72"/>
        <v>0</v>
      </c>
      <c r="AK102" s="496"/>
      <c r="AL102" s="496"/>
      <c r="AM102" s="496"/>
      <c r="AN102" s="496"/>
      <c r="AO102" s="255">
        <f t="shared" si="73"/>
        <v>0</v>
      </c>
      <c r="AP102" s="745"/>
      <c r="AQ102" s="745"/>
      <c r="AR102" s="745"/>
      <c r="AS102" s="745"/>
      <c r="AT102" s="255">
        <f t="shared" si="74"/>
        <v>0</v>
      </c>
      <c r="AU102" s="496"/>
      <c r="AV102" s="496"/>
      <c r="AW102" s="496"/>
      <c r="AX102" s="496"/>
      <c r="AY102" s="255">
        <f t="shared" si="75"/>
        <v>0</v>
      </c>
    </row>
    <row r="103" spans="1:51" s="27" customFormat="1" ht="22.5" customHeight="1" thickBot="1" x14ac:dyDescent="0.4">
      <c r="A103" s="26"/>
      <c r="B103" s="454"/>
      <c r="C103" s="790"/>
      <c r="D103" s="814"/>
      <c r="E103" s="548" t="s">
        <v>764</v>
      </c>
      <c r="F103" s="439">
        <f t="shared" si="76"/>
        <v>0</v>
      </c>
      <c r="G103" s="471"/>
      <c r="H103" s="440"/>
      <c r="I103" s="440"/>
      <c r="J103" s="440"/>
      <c r="K103" s="104"/>
      <c r="L103" s="440"/>
      <c r="M103" s="440"/>
      <c r="N103" s="440"/>
      <c r="O103" s="440"/>
      <c r="P103" s="269"/>
      <c r="Q103" s="440"/>
      <c r="R103" s="440"/>
      <c r="S103" s="440"/>
      <c r="T103" s="441"/>
      <c r="U103" s="269"/>
      <c r="V103" s="440"/>
      <c r="W103" s="440"/>
      <c r="X103" s="440"/>
      <c r="Y103" s="441"/>
      <c r="Z103" s="269"/>
      <c r="AA103" s="207">
        <v>0</v>
      </c>
      <c r="AB103" s="207">
        <v>0</v>
      </c>
      <c r="AC103" s="207">
        <v>0</v>
      </c>
      <c r="AD103" s="355">
        <v>0</v>
      </c>
      <c r="AE103" s="269">
        <f t="shared" si="71"/>
        <v>0</v>
      </c>
      <c r="AF103" s="207">
        <v>0</v>
      </c>
      <c r="AG103" s="207">
        <v>0</v>
      </c>
      <c r="AH103" s="207">
        <v>0</v>
      </c>
      <c r="AI103" s="207">
        <v>0</v>
      </c>
      <c r="AJ103" s="269">
        <f t="shared" si="72"/>
        <v>0</v>
      </c>
      <c r="AK103" s="207">
        <v>0</v>
      </c>
      <c r="AL103" s="207">
        <v>0</v>
      </c>
      <c r="AM103" s="207">
        <v>0</v>
      </c>
      <c r="AN103" s="207">
        <v>0</v>
      </c>
      <c r="AO103" s="255">
        <f t="shared" si="73"/>
        <v>0</v>
      </c>
      <c r="AP103" s="736">
        <v>0</v>
      </c>
      <c r="AQ103" s="736">
        <v>0</v>
      </c>
      <c r="AR103" s="736">
        <v>0</v>
      </c>
      <c r="AS103" s="736">
        <v>0</v>
      </c>
      <c r="AT103" s="255">
        <f t="shared" si="74"/>
        <v>0</v>
      </c>
      <c r="AU103" s="207">
        <v>0</v>
      </c>
      <c r="AV103" s="207">
        <v>0</v>
      </c>
      <c r="AW103" s="207">
        <v>0</v>
      </c>
      <c r="AX103" s="207">
        <v>0</v>
      </c>
      <c r="AY103" s="255">
        <f t="shared" si="75"/>
        <v>0</v>
      </c>
    </row>
    <row r="104" spans="1:51" s="27" customFormat="1" ht="16.5" customHeight="1" x14ac:dyDescent="0.35">
      <c r="A104" s="26"/>
      <c r="B104" s="841">
        <v>12</v>
      </c>
      <c r="C104" s="790"/>
      <c r="D104" s="813" t="s">
        <v>89</v>
      </c>
      <c r="E104" s="558" t="s">
        <v>116</v>
      </c>
      <c r="F104" s="439">
        <f t="shared" si="76"/>
        <v>4</v>
      </c>
      <c r="G104" s="463">
        <v>0</v>
      </c>
      <c r="H104" s="239">
        <v>0</v>
      </c>
      <c r="I104" s="239">
        <v>0</v>
      </c>
      <c r="J104" s="239">
        <v>0</v>
      </c>
      <c r="K104" s="104">
        <f t="shared" si="80"/>
        <v>0</v>
      </c>
      <c r="L104" s="205">
        <v>0</v>
      </c>
      <c r="M104" s="205">
        <v>0</v>
      </c>
      <c r="N104" s="205">
        <v>0</v>
      </c>
      <c r="O104" s="205">
        <v>0</v>
      </c>
      <c r="P104" s="269">
        <f t="shared" si="77"/>
        <v>0</v>
      </c>
      <c r="Q104" s="205">
        <v>0</v>
      </c>
      <c r="R104" s="205">
        <v>0</v>
      </c>
      <c r="S104" s="205">
        <v>0</v>
      </c>
      <c r="T104" s="354">
        <v>0</v>
      </c>
      <c r="U104" s="269">
        <f t="shared" si="78"/>
        <v>0</v>
      </c>
      <c r="V104" s="205">
        <v>0</v>
      </c>
      <c r="W104" s="205">
        <v>0</v>
      </c>
      <c r="X104" s="205">
        <v>0</v>
      </c>
      <c r="Y104" s="354">
        <v>0</v>
      </c>
      <c r="Z104" s="269">
        <f t="shared" si="79"/>
        <v>0</v>
      </c>
      <c r="AA104" s="205">
        <v>0</v>
      </c>
      <c r="AB104" s="205">
        <v>0</v>
      </c>
      <c r="AC104" s="205">
        <v>0</v>
      </c>
      <c r="AD104" s="354">
        <v>0</v>
      </c>
      <c r="AE104" s="269">
        <f t="shared" si="71"/>
        <v>0</v>
      </c>
      <c r="AF104" s="205">
        <v>0</v>
      </c>
      <c r="AG104" s="205">
        <v>0</v>
      </c>
      <c r="AH104" s="205">
        <v>0</v>
      </c>
      <c r="AI104" s="205">
        <v>1</v>
      </c>
      <c r="AJ104" s="269">
        <f t="shared" si="72"/>
        <v>1</v>
      </c>
      <c r="AK104" s="205">
        <v>0</v>
      </c>
      <c r="AL104" s="205">
        <v>0</v>
      </c>
      <c r="AM104" s="205">
        <v>0</v>
      </c>
      <c r="AN104" s="205">
        <v>0</v>
      </c>
      <c r="AO104" s="255">
        <f t="shared" si="73"/>
        <v>0</v>
      </c>
      <c r="AP104" s="734">
        <v>0</v>
      </c>
      <c r="AQ104" s="734">
        <v>0</v>
      </c>
      <c r="AR104" s="734">
        <v>0</v>
      </c>
      <c r="AS104" s="734">
        <v>2</v>
      </c>
      <c r="AT104" s="255">
        <f t="shared" si="74"/>
        <v>2</v>
      </c>
      <c r="AU104" s="205">
        <v>0</v>
      </c>
      <c r="AV104" s="205">
        <v>0</v>
      </c>
      <c r="AW104" s="205">
        <v>0</v>
      </c>
      <c r="AX104" s="205">
        <v>1</v>
      </c>
      <c r="AY104" s="255">
        <f t="shared" si="75"/>
        <v>1</v>
      </c>
    </row>
    <row r="105" spans="1:51" s="27" customFormat="1" ht="16.5" customHeight="1" x14ac:dyDescent="0.35">
      <c r="A105" s="26"/>
      <c r="B105" s="841"/>
      <c r="C105" s="790"/>
      <c r="D105" s="813"/>
      <c r="E105" s="559" t="s">
        <v>203</v>
      </c>
      <c r="F105" s="439">
        <f t="shared" si="76"/>
        <v>0</v>
      </c>
      <c r="G105" s="463">
        <v>0</v>
      </c>
      <c r="H105" s="239">
        <v>0</v>
      </c>
      <c r="I105" s="239">
        <v>0</v>
      </c>
      <c r="J105" s="239">
        <v>0</v>
      </c>
      <c r="K105" s="104">
        <f t="shared" si="80"/>
        <v>0</v>
      </c>
      <c r="L105" s="205">
        <v>0</v>
      </c>
      <c r="M105" s="205">
        <v>0</v>
      </c>
      <c r="N105" s="205">
        <v>0</v>
      </c>
      <c r="O105" s="205">
        <v>0</v>
      </c>
      <c r="P105" s="269">
        <f t="shared" si="77"/>
        <v>0</v>
      </c>
      <c r="Q105" s="205">
        <v>0</v>
      </c>
      <c r="R105" s="205">
        <v>0</v>
      </c>
      <c r="S105" s="205">
        <v>0</v>
      </c>
      <c r="T105" s="354">
        <v>0</v>
      </c>
      <c r="U105" s="269">
        <f t="shared" si="78"/>
        <v>0</v>
      </c>
      <c r="V105" s="205">
        <v>0</v>
      </c>
      <c r="W105" s="205">
        <v>0</v>
      </c>
      <c r="X105" s="205">
        <v>0</v>
      </c>
      <c r="Y105" s="354">
        <v>0</v>
      </c>
      <c r="Z105" s="269">
        <f t="shared" si="79"/>
        <v>0</v>
      </c>
      <c r="AA105" s="206">
        <v>0</v>
      </c>
      <c r="AB105" s="206">
        <v>0</v>
      </c>
      <c r="AC105" s="206">
        <v>0</v>
      </c>
      <c r="AD105" s="504">
        <v>0</v>
      </c>
      <c r="AE105" s="269">
        <f t="shared" si="71"/>
        <v>0</v>
      </c>
      <c r="AF105" s="206">
        <v>0</v>
      </c>
      <c r="AG105" s="206">
        <v>0</v>
      </c>
      <c r="AH105" s="206">
        <v>0</v>
      </c>
      <c r="AI105" s="206">
        <v>0</v>
      </c>
      <c r="AJ105" s="269">
        <f t="shared" si="72"/>
        <v>0</v>
      </c>
      <c r="AK105" s="206">
        <v>0</v>
      </c>
      <c r="AL105" s="206">
        <v>0</v>
      </c>
      <c r="AM105" s="206">
        <v>0</v>
      </c>
      <c r="AN105" s="206">
        <v>0</v>
      </c>
      <c r="AO105" s="255">
        <f t="shared" si="73"/>
        <v>0</v>
      </c>
      <c r="AP105" s="735">
        <v>0</v>
      </c>
      <c r="AQ105" s="735">
        <v>0</v>
      </c>
      <c r="AR105" s="735">
        <v>0</v>
      </c>
      <c r="AS105" s="735">
        <v>0</v>
      </c>
      <c r="AT105" s="255">
        <f t="shared" si="74"/>
        <v>0</v>
      </c>
      <c r="AU105" s="206">
        <v>0</v>
      </c>
      <c r="AV105" s="206">
        <v>0</v>
      </c>
      <c r="AW105" s="206">
        <v>0</v>
      </c>
      <c r="AX105" s="206">
        <v>0</v>
      </c>
      <c r="AY105" s="255">
        <f t="shared" si="75"/>
        <v>0</v>
      </c>
    </row>
    <row r="106" spans="1:51" s="27" customFormat="1" ht="16.5" customHeight="1" thickBot="1" x14ac:dyDescent="0.4">
      <c r="A106" s="26"/>
      <c r="B106" s="841"/>
      <c r="C106" s="790"/>
      <c r="D106" s="813"/>
      <c r="E106" s="560" t="s">
        <v>112</v>
      </c>
      <c r="F106" s="439">
        <f t="shared" si="76"/>
        <v>0</v>
      </c>
      <c r="G106" s="468"/>
      <c r="H106" s="220"/>
      <c r="I106" s="220"/>
      <c r="J106" s="220"/>
      <c r="K106" s="104">
        <f t="shared" si="80"/>
        <v>0</v>
      </c>
      <c r="L106" s="220"/>
      <c r="M106" s="220"/>
      <c r="N106" s="220"/>
      <c r="O106" s="220"/>
      <c r="P106" s="269">
        <f t="shared" si="77"/>
        <v>0</v>
      </c>
      <c r="Q106" s="220"/>
      <c r="R106" s="220"/>
      <c r="S106" s="220"/>
      <c r="T106" s="358"/>
      <c r="U106" s="269">
        <f t="shared" si="78"/>
        <v>0</v>
      </c>
      <c r="V106" s="220"/>
      <c r="W106" s="220"/>
      <c r="X106" s="220"/>
      <c r="Y106" s="358"/>
      <c r="Z106" s="269">
        <f t="shared" si="79"/>
        <v>0</v>
      </c>
      <c r="AA106" s="496"/>
      <c r="AB106" s="496"/>
      <c r="AC106" s="496"/>
      <c r="AD106" s="509"/>
      <c r="AE106" s="269">
        <f t="shared" si="71"/>
        <v>0</v>
      </c>
      <c r="AF106" s="496"/>
      <c r="AG106" s="496"/>
      <c r="AH106" s="496"/>
      <c r="AI106" s="496"/>
      <c r="AJ106" s="269">
        <f t="shared" si="72"/>
        <v>0</v>
      </c>
      <c r="AK106" s="496"/>
      <c r="AL106" s="496"/>
      <c r="AM106" s="496"/>
      <c r="AN106" s="496"/>
      <c r="AO106" s="255">
        <f t="shared" si="73"/>
        <v>0</v>
      </c>
      <c r="AP106" s="745"/>
      <c r="AQ106" s="745"/>
      <c r="AR106" s="745"/>
      <c r="AS106" s="745"/>
      <c r="AT106" s="255">
        <f t="shared" si="74"/>
        <v>0</v>
      </c>
      <c r="AU106" s="496"/>
      <c r="AV106" s="496"/>
      <c r="AW106" s="496"/>
      <c r="AX106" s="496"/>
      <c r="AY106" s="255">
        <f t="shared" si="75"/>
        <v>0</v>
      </c>
    </row>
    <row r="107" spans="1:51" s="27" customFormat="1" ht="24" customHeight="1" thickBot="1" x14ac:dyDescent="0.4">
      <c r="A107" s="26"/>
      <c r="B107" s="454"/>
      <c r="C107" s="790"/>
      <c r="D107" s="814"/>
      <c r="E107" s="548" t="s">
        <v>764</v>
      </c>
      <c r="F107" s="439">
        <f t="shared" si="76"/>
        <v>0</v>
      </c>
      <c r="G107" s="471"/>
      <c r="H107" s="440"/>
      <c r="I107" s="440"/>
      <c r="J107" s="440"/>
      <c r="K107" s="104"/>
      <c r="L107" s="440"/>
      <c r="M107" s="440"/>
      <c r="N107" s="440"/>
      <c r="O107" s="440"/>
      <c r="P107" s="269"/>
      <c r="Q107" s="440"/>
      <c r="R107" s="440"/>
      <c r="S107" s="440"/>
      <c r="T107" s="441"/>
      <c r="U107" s="269"/>
      <c r="V107" s="440"/>
      <c r="W107" s="440"/>
      <c r="X107" s="440"/>
      <c r="Y107" s="441"/>
      <c r="Z107" s="269"/>
      <c r="AA107" s="207">
        <v>0</v>
      </c>
      <c r="AB107" s="207">
        <v>0</v>
      </c>
      <c r="AC107" s="207">
        <v>0</v>
      </c>
      <c r="AD107" s="355">
        <v>0</v>
      </c>
      <c r="AE107" s="269">
        <f t="shared" si="71"/>
        <v>0</v>
      </c>
      <c r="AF107" s="207">
        <v>0</v>
      </c>
      <c r="AG107" s="207">
        <v>0</v>
      </c>
      <c r="AH107" s="207">
        <v>0</v>
      </c>
      <c r="AI107" s="207">
        <v>0</v>
      </c>
      <c r="AJ107" s="269">
        <f t="shared" si="72"/>
        <v>0</v>
      </c>
      <c r="AK107" s="207">
        <v>0</v>
      </c>
      <c r="AL107" s="207">
        <v>0</v>
      </c>
      <c r="AM107" s="207">
        <v>0</v>
      </c>
      <c r="AN107" s="207">
        <v>0</v>
      </c>
      <c r="AO107" s="255">
        <f t="shared" si="73"/>
        <v>0</v>
      </c>
      <c r="AP107" s="736">
        <v>0</v>
      </c>
      <c r="AQ107" s="736">
        <v>0</v>
      </c>
      <c r="AR107" s="736">
        <v>0</v>
      </c>
      <c r="AS107" s="736">
        <v>0</v>
      </c>
      <c r="AT107" s="255">
        <f t="shared" si="74"/>
        <v>0</v>
      </c>
      <c r="AU107" s="207">
        <v>0</v>
      </c>
      <c r="AV107" s="207">
        <v>0</v>
      </c>
      <c r="AW107" s="207">
        <v>0</v>
      </c>
      <c r="AX107" s="207">
        <v>0</v>
      </c>
      <c r="AY107" s="255">
        <f t="shared" si="75"/>
        <v>0</v>
      </c>
    </row>
    <row r="108" spans="1:51" s="27" customFormat="1" ht="16.5" customHeight="1" x14ac:dyDescent="0.35">
      <c r="A108" s="26"/>
      <c r="B108" s="841">
        <v>13</v>
      </c>
      <c r="C108" s="790"/>
      <c r="D108" s="813" t="s">
        <v>396</v>
      </c>
      <c r="E108" s="558" t="s">
        <v>116</v>
      </c>
      <c r="F108" s="439">
        <f t="shared" si="76"/>
        <v>0</v>
      </c>
      <c r="G108" s="463">
        <v>0</v>
      </c>
      <c r="H108" s="239">
        <v>0</v>
      </c>
      <c r="I108" s="239">
        <v>0</v>
      </c>
      <c r="J108" s="239">
        <v>0</v>
      </c>
      <c r="K108" s="104">
        <f t="shared" si="80"/>
        <v>0</v>
      </c>
      <c r="L108" s="205">
        <v>0</v>
      </c>
      <c r="M108" s="205">
        <v>0</v>
      </c>
      <c r="N108" s="205">
        <v>0</v>
      </c>
      <c r="O108" s="205">
        <v>0</v>
      </c>
      <c r="P108" s="269">
        <f t="shared" si="77"/>
        <v>0</v>
      </c>
      <c r="Q108" s="205">
        <v>0</v>
      </c>
      <c r="R108" s="205">
        <v>0</v>
      </c>
      <c r="S108" s="205">
        <v>0</v>
      </c>
      <c r="T108" s="354">
        <v>0</v>
      </c>
      <c r="U108" s="269">
        <f t="shared" si="78"/>
        <v>0</v>
      </c>
      <c r="V108" s="205">
        <v>0</v>
      </c>
      <c r="W108" s="205">
        <v>0</v>
      </c>
      <c r="X108" s="205">
        <v>0</v>
      </c>
      <c r="Y108" s="354">
        <v>0</v>
      </c>
      <c r="Z108" s="269">
        <f t="shared" si="79"/>
        <v>0</v>
      </c>
      <c r="AA108" s="205">
        <v>0</v>
      </c>
      <c r="AB108" s="205">
        <v>0</v>
      </c>
      <c r="AC108" s="205">
        <v>0</v>
      </c>
      <c r="AD108" s="354">
        <v>0</v>
      </c>
      <c r="AE108" s="269">
        <f t="shared" si="71"/>
        <v>0</v>
      </c>
      <c r="AF108" s="205">
        <v>0</v>
      </c>
      <c r="AG108" s="205">
        <v>0</v>
      </c>
      <c r="AH108" s="205">
        <v>0</v>
      </c>
      <c r="AI108" s="205">
        <v>0</v>
      </c>
      <c r="AJ108" s="269">
        <f t="shared" si="72"/>
        <v>0</v>
      </c>
      <c r="AK108" s="205">
        <v>0</v>
      </c>
      <c r="AL108" s="205">
        <v>0</v>
      </c>
      <c r="AM108" s="205">
        <v>0</v>
      </c>
      <c r="AN108" s="205">
        <v>0</v>
      </c>
      <c r="AO108" s="255">
        <f t="shared" si="73"/>
        <v>0</v>
      </c>
      <c r="AP108" s="734">
        <v>0</v>
      </c>
      <c r="AQ108" s="734">
        <v>0</v>
      </c>
      <c r="AR108" s="734">
        <v>0</v>
      </c>
      <c r="AS108" s="734">
        <v>0</v>
      </c>
      <c r="AT108" s="255">
        <f t="shared" si="74"/>
        <v>0</v>
      </c>
      <c r="AU108" s="205">
        <v>0</v>
      </c>
      <c r="AV108" s="205">
        <v>0</v>
      </c>
      <c r="AW108" s="205">
        <v>0</v>
      </c>
      <c r="AX108" s="205">
        <v>0</v>
      </c>
      <c r="AY108" s="255">
        <f t="shared" si="75"/>
        <v>0</v>
      </c>
    </row>
    <row r="109" spans="1:51" s="27" customFormat="1" ht="16.5" customHeight="1" x14ac:dyDescent="0.35">
      <c r="A109" s="26"/>
      <c r="B109" s="841"/>
      <c r="C109" s="790"/>
      <c r="D109" s="813"/>
      <c r="E109" s="559" t="s">
        <v>203</v>
      </c>
      <c r="F109" s="439">
        <f t="shared" si="76"/>
        <v>0</v>
      </c>
      <c r="G109" s="463">
        <v>0</v>
      </c>
      <c r="H109" s="239">
        <v>0</v>
      </c>
      <c r="I109" s="239">
        <v>0</v>
      </c>
      <c r="J109" s="239">
        <v>0</v>
      </c>
      <c r="K109" s="104">
        <f t="shared" si="80"/>
        <v>0</v>
      </c>
      <c r="L109" s="205">
        <v>0</v>
      </c>
      <c r="M109" s="205">
        <v>0</v>
      </c>
      <c r="N109" s="205">
        <v>0</v>
      </c>
      <c r="O109" s="205">
        <v>0</v>
      </c>
      <c r="P109" s="269">
        <f t="shared" si="77"/>
        <v>0</v>
      </c>
      <c r="Q109" s="205">
        <v>0</v>
      </c>
      <c r="R109" s="205">
        <v>0</v>
      </c>
      <c r="S109" s="205">
        <v>0</v>
      </c>
      <c r="T109" s="354">
        <v>0</v>
      </c>
      <c r="U109" s="269">
        <f t="shared" si="78"/>
        <v>0</v>
      </c>
      <c r="V109" s="205">
        <v>0</v>
      </c>
      <c r="W109" s="205">
        <v>0</v>
      </c>
      <c r="X109" s="205">
        <v>0</v>
      </c>
      <c r="Y109" s="354">
        <v>0</v>
      </c>
      <c r="Z109" s="269">
        <f t="shared" si="79"/>
        <v>0</v>
      </c>
      <c r="AA109" s="206">
        <v>0</v>
      </c>
      <c r="AB109" s="206">
        <v>0</v>
      </c>
      <c r="AC109" s="206">
        <v>0</v>
      </c>
      <c r="AD109" s="504">
        <v>0</v>
      </c>
      <c r="AE109" s="269">
        <f t="shared" si="71"/>
        <v>0</v>
      </c>
      <c r="AF109" s="206">
        <v>0</v>
      </c>
      <c r="AG109" s="206">
        <v>0</v>
      </c>
      <c r="AH109" s="206">
        <v>0</v>
      </c>
      <c r="AI109" s="206">
        <v>0</v>
      </c>
      <c r="AJ109" s="269">
        <f t="shared" si="72"/>
        <v>0</v>
      </c>
      <c r="AK109" s="206">
        <v>0</v>
      </c>
      <c r="AL109" s="206">
        <v>0</v>
      </c>
      <c r="AM109" s="206">
        <v>0</v>
      </c>
      <c r="AN109" s="206">
        <v>0</v>
      </c>
      <c r="AO109" s="255">
        <f t="shared" si="73"/>
        <v>0</v>
      </c>
      <c r="AP109" s="735">
        <v>0</v>
      </c>
      <c r="AQ109" s="735">
        <v>0</v>
      </c>
      <c r="AR109" s="735">
        <v>0</v>
      </c>
      <c r="AS109" s="735">
        <v>0</v>
      </c>
      <c r="AT109" s="255">
        <f t="shared" si="74"/>
        <v>0</v>
      </c>
      <c r="AU109" s="206">
        <v>0</v>
      </c>
      <c r="AV109" s="206">
        <v>0</v>
      </c>
      <c r="AW109" s="206">
        <v>0</v>
      </c>
      <c r="AX109" s="206">
        <v>0</v>
      </c>
      <c r="AY109" s="255">
        <f t="shared" si="75"/>
        <v>0</v>
      </c>
    </row>
    <row r="110" spans="1:51" s="27" customFormat="1" ht="16.5" customHeight="1" thickBot="1" x14ac:dyDescent="0.4">
      <c r="A110" s="26"/>
      <c r="B110" s="841"/>
      <c r="C110" s="790"/>
      <c r="D110" s="813"/>
      <c r="E110" s="560" t="s">
        <v>112</v>
      </c>
      <c r="F110" s="439">
        <f t="shared" si="76"/>
        <v>0</v>
      </c>
      <c r="G110" s="468"/>
      <c r="H110" s="220"/>
      <c r="I110" s="220"/>
      <c r="J110" s="220"/>
      <c r="K110" s="104">
        <f t="shared" si="80"/>
        <v>0</v>
      </c>
      <c r="L110" s="220"/>
      <c r="M110" s="220"/>
      <c r="N110" s="220"/>
      <c r="O110" s="220"/>
      <c r="P110" s="269">
        <f t="shared" si="77"/>
        <v>0</v>
      </c>
      <c r="Q110" s="220"/>
      <c r="R110" s="220"/>
      <c r="S110" s="220"/>
      <c r="T110" s="358"/>
      <c r="U110" s="269">
        <f t="shared" si="78"/>
        <v>0</v>
      </c>
      <c r="V110" s="220"/>
      <c r="W110" s="220"/>
      <c r="X110" s="220"/>
      <c r="Y110" s="358"/>
      <c r="Z110" s="269">
        <f t="shared" si="79"/>
        <v>0</v>
      </c>
      <c r="AA110" s="496"/>
      <c r="AB110" s="496"/>
      <c r="AC110" s="496"/>
      <c r="AD110" s="509"/>
      <c r="AE110" s="269">
        <f t="shared" si="71"/>
        <v>0</v>
      </c>
      <c r="AF110" s="496"/>
      <c r="AG110" s="496"/>
      <c r="AH110" s="496"/>
      <c r="AI110" s="496"/>
      <c r="AJ110" s="269">
        <f t="shared" si="72"/>
        <v>0</v>
      </c>
      <c r="AK110" s="496"/>
      <c r="AL110" s="496"/>
      <c r="AM110" s="496"/>
      <c r="AN110" s="496"/>
      <c r="AO110" s="255">
        <f t="shared" si="73"/>
        <v>0</v>
      </c>
      <c r="AP110" s="745"/>
      <c r="AQ110" s="745"/>
      <c r="AR110" s="745"/>
      <c r="AS110" s="745"/>
      <c r="AT110" s="255">
        <f t="shared" si="74"/>
        <v>0</v>
      </c>
      <c r="AU110" s="496"/>
      <c r="AV110" s="496"/>
      <c r="AW110" s="496"/>
      <c r="AX110" s="496"/>
      <c r="AY110" s="255">
        <f t="shared" si="75"/>
        <v>0</v>
      </c>
    </row>
    <row r="111" spans="1:51" s="27" customFormat="1" ht="24" customHeight="1" thickBot="1" x14ac:dyDescent="0.4">
      <c r="A111" s="26"/>
      <c r="B111" s="454"/>
      <c r="C111" s="790"/>
      <c r="D111" s="814"/>
      <c r="E111" s="548" t="s">
        <v>764</v>
      </c>
      <c r="F111" s="439">
        <f t="shared" si="76"/>
        <v>0</v>
      </c>
      <c r="G111" s="471"/>
      <c r="H111" s="440"/>
      <c r="I111" s="440"/>
      <c r="J111" s="440"/>
      <c r="K111" s="104"/>
      <c r="L111" s="440"/>
      <c r="M111" s="440"/>
      <c r="N111" s="440"/>
      <c r="O111" s="440"/>
      <c r="P111" s="269"/>
      <c r="Q111" s="440"/>
      <c r="R111" s="440"/>
      <c r="S111" s="440"/>
      <c r="T111" s="441"/>
      <c r="U111" s="269"/>
      <c r="V111" s="440"/>
      <c r="W111" s="440"/>
      <c r="X111" s="440"/>
      <c r="Y111" s="441"/>
      <c r="Z111" s="269"/>
      <c r="AA111" s="207">
        <v>0</v>
      </c>
      <c r="AB111" s="207">
        <v>0</v>
      </c>
      <c r="AC111" s="207">
        <v>0</v>
      </c>
      <c r="AD111" s="355">
        <v>0</v>
      </c>
      <c r="AE111" s="269">
        <f t="shared" si="71"/>
        <v>0</v>
      </c>
      <c r="AF111" s="207">
        <v>0</v>
      </c>
      <c r="AG111" s="207">
        <v>0</v>
      </c>
      <c r="AH111" s="207">
        <v>0</v>
      </c>
      <c r="AI111" s="207">
        <v>0</v>
      </c>
      <c r="AJ111" s="269">
        <f t="shared" si="72"/>
        <v>0</v>
      </c>
      <c r="AK111" s="207">
        <v>0</v>
      </c>
      <c r="AL111" s="207">
        <v>0</v>
      </c>
      <c r="AM111" s="207">
        <v>0</v>
      </c>
      <c r="AN111" s="207">
        <v>0</v>
      </c>
      <c r="AO111" s="255">
        <f t="shared" si="73"/>
        <v>0</v>
      </c>
      <c r="AP111" s="736">
        <v>0</v>
      </c>
      <c r="AQ111" s="736">
        <v>0</v>
      </c>
      <c r="AR111" s="736">
        <v>0</v>
      </c>
      <c r="AS111" s="736">
        <v>0</v>
      </c>
      <c r="AT111" s="255">
        <f t="shared" si="74"/>
        <v>0</v>
      </c>
      <c r="AU111" s="207">
        <v>0</v>
      </c>
      <c r="AV111" s="207">
        <v>0</v>
      </c>
      <c r="AW111" s="207">
        <v>0</v>
      </c>
      <c r="AX111" s="207">
        <v>0</v>
      </c>
      <c r="AY111" s="255">
        <f t="shared" si="75"/>
        <v>0</v>
      </c>
    </row>
    <row r="112" spans="1:51" s="27" customFormat="1" ht="16.5" customHeight="1" x14ac:dyDescent="0.35">
      <c r="A112" s="26"/>
      <c r="B112" s="841">
        <v>14</v>
      </c>
      <c r="C112" s="790"/>
      <c r="D112" s="813" t="s">
        <v>693</v>
      </c>
      <c r="E112" s="558" t="s">
        <v>116</v>
      </c>
      <c r="F112" s="439">
        <f t="shared" si="76"/>
        <v>396</v>
      </c>
      <c r="G112" s="463">
        <v>59</v>
      </c>
      <c r="H112" s="239">
        <v>0</v>
      </c>
      <c r="I112" s="239">
        <v>1</v>
      </c>
      <c r="J112" s="239">
        <v>0</v>
      </c>
      <c r="K112" s="104">
        <f t="shared" si="80"/>
        <v>60</v>
      </c>
      <c r="L112" s="205">
        <v>104</v>
      </c>
      <c r="M112" s="205">
        <v>0</v>
      </c>
      <c r="N112" s="205">
        <v>3</v>
      </c>
      <c r="O112" s="205">
        <v>0</v>
      </c>
      <c r="P112" s="269">
        <f t="shared" si="77"/>
        <v>107</v>
      </c>
      <c r="Q112" s="205">
        <v>82</v>
      </c>
      <c r="R112" s="205">
        <v>0</v>
      </c>
      <c r="S112" s="205">
        <v>2</v>
      </c>
      <c r="T112" s="354">
        <v>0</v>
      </c>
      <c r="U112" s="269">
        <f t="shared" si="78"/>
        <v>84</v>
      </c>
      <c r="V112" s="205">
        <v>0</v>
      </c>
      <c r="W112" s="205">
        <v>2</v>
      </c>
      <c r="X112" s="205">
        <v>0</v>
      </c>
      <c r="Y112" s="354">
        <v>75</v>
      </c>
      <c r="Z112" s="269">
        <f t="shared" si="79"/>
        <v>77</v>
      </c>
      <c r="AA112" s="205">
        <v>0</v>
      </c>
      <c r="AB112" s="205">
        <v>0</v>
      </c>
      <c r="AC112" s="205">
        <v>0</v>
      </c>
      <c r="AD112" s="354">
        <v>21</v>
      </c>
      <c r="AE112" s="269">
        <f t="shared" si="71"/>
        <v>21</v>
      </c>
      <c r="AF112" s="205">
        <v>0</v>
      </c>
      <c r="AG112" s="205">
        <v>0</v>
      </c>
      <c r="AH112" s="205">
        <v>0</v>
      </c>
      <c r="AI112" s="205">
        <v>13</v>
      </c>
      <c r="AJ112" s="269">
        <f t="shared" si="72"/>
        <v>13</v>
      </c>
      <c r="AK112" s="205">
        <v>0</v>
      </c>
      <c r="AL112" s="205">
        <v>0</v>
      </c>
      <c r="AM112" s="205">
        <v>0</v>
      </c>
      <c r="AN112" s="205">
        <v>17</v>
      </c>
      <c r="AO112" s="255">
        <f t="shared" si="73"/>
        <v>17</v>
      </c>
      <c r="AP112" s="734">
        <v>0</v>
      </c>
      <c r="AQ112" s="734">
        <v>0</v>
      </c>
      <c r="AR112" s="734">
        <v>0</v>
      </c>
      <c r="AS112" s="734">
        <v>11</v>
      </c>
      <c r="AT112" s="255">
        <f t="shared" si="74"/>
        <v>11</v>
      </c>
      <c r="AU112" s="205">
        <v>0</v>
      </c>
      <c r="AV112" s="205">
        <v>0</v>
      </c>
      <c r="AW112" s="205">
        <v>0</v>
      </c>
      <c r="AX112" s="205">
        <v>6</v>
      </c>
      <c r="AY112" s="255">
        <f t="shared" si="75"/>
        <v>6</v>
      </c>
    </row>
    <row r="113" spans="1:51" s="27" customFormat="1" ht="16.5" customHeight="1" x14ac:dyDescent="0.35">
      <c r="A113" s="26"/>
      <c r="B113" s="841"/>
      <c r="C113" s="790"/>
      <c r="D113" s="813"/>
      <c r="E113" s="559" t="s">
        <v>203</v>
      </c>
      <c r="F113" s="439">
        <f t="shared" si="76"/>
        <v>0</v>
      </c>
      <c r="G113" s="463">
        <v>0</v>
      </c>
      <c r="H113" s="239">
        <v>0</v>
      </c>
      <c r="I113" s="239">
        <v>0</v>
      </c>
      <c r="J113" s="239">
        <v>0</v>
      </c>
      <c r="K113" s="104">
        <f t="shared" si="80"/>
        <v>0</v>
      </c>
      <c r="L113" s="205">
        <v>0</v>
      </c>
      <c r="M113" s="205">
        <v>0</v>
      </c>
      <c r="N113" s="205">
        <v>0</v>
      </c>
      <c r="O113" s="205">
        <v>0</v>
      </c>
      <c r="P113" s="269">
        <f t="shared" si="77"/>
        <v>0</v>
      </c>
      <c r="Q113" s="205">
        <v>0</v>
      </c>
      <c r="R113" s="205">
        <v>0</v>
      </c>
      <c r="S113" s="205">
        <v>0</v>
      </c>
      <c r="T113" s="354">
        <v>0</v>
      </c>
      <c r="U113" s="269">
        <f t="shared" si="78"/>
        <v>0</v>
      </c>
      <c r="V113" s="205">
        <v>0</v>
      </c>
      <c r="W113" s="205">
        <v>0</v>
      </c>
      <c r="X113" s="205">
        <v>0</v>
      </c>
      <c r="Y113" s="354">
        <v>0</v>
      </c>
      <c r="Z113" s="269">
        <f t="shared" si="79"/>
        <v>0</v>
      </c>
      <c r="AA113" s="206">
        <v>0</v>
      </c>
      <c r="AB113" s="206">
        <v>0</v>
      </c>
      <c r="AC113" s="206">
        <v>0</v>
      </c>
      <c r="AD113" s="504">
        <v>0</v>
      </c>
      <c r="AE113" s="269">
        <f t="shared" si="71"/>
        <v>0</v>
      </c>
      <c r="AF113" s="206">
        <v>0</v>
      </c>
      <c r="AG113" s="206">
        <v>0</v>
      </c>
      <c r="AH113" s="206">
        <v>0</v>
      </c>
      <c r="AI113" s="206">
        <v>0</v>
      </c>
      <c r="AJ113" s="269">
        <f t="shared" si="72"/>
        <v>0</v>
      </c>
      <c r="AK113" s="206">
        <v>0</v>
      </c>
      <c r="AL113" s="206">
        <v>0</v>
      </c>
      <c r="AM113" s="206">
        <v>0</v>
      </c>
      <c r="AN113" s="206">
        <v>0</v>
      </c>
      <c r="AO113" s="255">
        <f t="shared" si="73"/>
        <v>0</v>
      </c>
      <c r="AP113" s="735">
        <v>0</v>
      </c>
      <c r="AQ113" s="735">
        <v>0</v>
      </c>
      <c r="AR113" s="735">
        <v>0</v>
      </c>
      <c r="AS113" s="735">
        <v>0</v>
      </c>
      <c r="AT113" s="255">
        <f t="shared" si="74"/>
        <v>0</v>
      </c>
      <c r="AU113" s="206">
        <v>0</v>
      </c>
      <c r="AV113" s="206">
        <v>0</v>
      </c>
      <c r="AW113" s="206">
        <v>0</v>
      </c>
      <c r="AX113" s="206">
        <v>0</v>
      </c>
      <c r="AY113" s="255">
        <f t="shared" si="75"/>
        <v>0</v>
      </c>
    </row>
    <row r="114" spans="1:51" s="27" customFormat="1" ht="16.5" customHeight="1" thickBot="1" x14ac:dyDescent="0.4">
      <c r="A114" s="26"/>
      <c r="B114" s="841"/>
      <c r="C114" s="790"/>
      <c r="D114" s="813"/>
      <c r="E114" s="560" t="s">
        <v>112</v>
      </c>
      <c r="F114" s="439">
        <f t="shared" si="76"/>
        <v>0</v>
      </c>
      <c r="G114" s="468"/>
      <c r="H114" s="220"/>
      <c r="I114" s="220"/>
      <c r="J114" s="220"/>
      <c r="K114" s="104">
        <f t="shared" si="80"/>
        <v>0</v>
      </c>
      <c r="L114" s="220"/>
      <c r="M114" s="220"/>
      <c r="N114" s="220"/>
      <c r="O114" s="220"/>
      <c r="P114" s="269">
        <f t="shared" si="77"/>
        <v>0</v>
      </c>
      <c r="Q114" s="220"/>
      <c r="R114" s="220"/>
      <c r="S114" s="220"/>
      <c r="T114" s="358"/>
      <c r="U114" s="269">
        <f t="shared" si="78"/>
        <v>0</v>
      </c>
      <c r="V114" s="220"/>
      <c r="W114" s="220"/>
      <c r="X114" s="220"/>
      <c r="Y114" s="358"/>
      <c r="Z114" s="269">
        <f t="shared" si="79"/>
        <v>0</v>
      </c>
      <c r="AA114" s="496"/>
      <c r="AB114" s="496"/>
      <c r="AC114" s="496"/>
      <c r="AD114" s="509"/>
      <c r="AE114" s="269">
        <f t="shared" si="71"/>
        <v>0</v>
      </c>
      <c r="AF114" s="496"/>
      <c r="AG114" s="496"/>
      <c r="AH114" s="496"/>
      <c r="AI114" s="496"/>
      <c r="AJ114" s="269">
        <f t="shared" si="72"/>
        <v>0</v>
      </c>
      <c r="AK114" s="496"/>
      <c r="AL114" s="496"/>
      <c r="AM114" s="496"/>
      <c r="AN114" s="496"/>
      <c r="AO114" s="255">
        <f t="shared" si="73"/>
        <v>0</v>
      </c>
      <c r="AP114" s="745"/>
      <c r="AQ114" s="745"/>
      <c r="AR114" s="745"/>
      <c r="AS114" s="745"/>
      <c r="AT114" s="255">
        <f t="shared" si="74"/>
        <v>0</v>
      </c>
      <c r="AU114" s="496"/>
      <c r="AV114" s="496"/>
      <c r="AW114" s="496"/>
      <c r="AX114" s="496"/>
      <c r="AY114" s="255">
        <f t="shared" si="75"/>
        <v>0</v>
      </c>
    </row>
    <row r="115" spans="1:51" s="27" customFormat="1" ht="16.5" customHeight="1" x14ac:dyDescent="0.35">
      <c r="A115" s="26"/>
      <c r="B115" s="454"/>
      <c r="C115" s="790"/>
      <c r="D115" s="814"/>
      <c r="E115" s="544" t="s">
        <v>763</v>
      </c>
      <c r="F115" s="439">
        <f t="shared" si="76"/>
        <v>0</v>
      </c>
      <c r="G115" s="471"/>
      <c r="H115" s="440"/>
      <c r="I115" s="440"/>
      <c r="J115" s="440"/>
      <c r="K115" s="104"/>
      <c r="L115" s="440"/>
      <c r="M115" s="440"/>
      <c r="N115" s="440"/>
      <c r="O115" s="440"/>
      <c r="P115" s="269"/>
      <c r="Q115" s="440"/>
      <c r="R115" s="440"/>
      <c r="S115" s="440"/>
      <c r="T115" s="441"/>
      <c r="U115" s="269"/>
      <c r="V115" s="440"/>
      <c r="W115" s="440"/>
      <c r="X115" s="440"/>
      <c r="Y115" s="441"/>
      <c r="Z115" s="269"/>
      <c r="AA115" s="206">
        <v>0</v>
      </c>
      <c r="AB115" s="206">
        <v>0</v>
      </c>
      <c r="AC115" s="206">
        <v>0</v>
      </c>
      <c r="AD115" s="504">
        <v>0</v>
      </c>
      <c r="AE115" s="269">
        <f t="shared" si="71"/>
        <v>0</v>
      </c>
      <c r="AF115" s="206">
        <v>0</v>
      </c>
      <c r="AG115" s="206">
        <v>0</v>
      </c>
      <c r="AH115" s="206">
        <v>0</v>
      </c>
      <c r="AI115" s="206">
        <v>0</v>
      </c>
      <c r="AJ115" s="269">
        <f t="shared" si="72"/>
        <v>0</v>
      </c>
      <c r="AK115" s="206">
        <v>0</v>
      </c>
      <c r="AL115" s="206">
        <v>0</v>
      </c>
      <c r="AM115" s="206">
        <v>0</v>
      </c>
      <c r="AN115" s="206">
        <v>0</v>
      </c>
      <c r="AO115" s="255">
        <f t="shared" si="73"/>
        <v>0</v>
      </c>
      <c r="AP115" s="735">
        <v>0</v>
      </c>
      <c r="AQ115" s="735">
        <v>0</v>
      </c>
      <c r="AR115" s="735">
        <v>0</v>
      </c>
      <c r="AS115" s="735">
        <v>0</v>
      </c>
      <c r="AT115" s="255">
        <f t="shared" si="74"/>
        <v>0</v>
      </c>
      <c r="AU115" s="206">
        <v>0</v>
      </c>
      <c r="AV115" s="206">
        <v>0</v>
      </c>
      <c r="AW115" s="206">
        <v>0</v>
      </c>
      <c r="AX115" s="206">
        <v>0</v>
      </c>
      <c r="AY115" s="255">
        <f t="shared" si="75"/>
        <v>0</v>
      </c>
    </row>
    <row r="116" spans="1:51" s="27" customFormat="1" ht="23.25" customHeight="1" thickBot="1" x14ac:dyDescent="0.4">
      <c r="A116" s="26"/>
      <c r="B116" s="454"/>
      <c r="C116" s="790"/>
      <c r="D116" s="814"/>
      <c r="E116" s="548" t="s">
        <v>764</v>
      </c>
      <c r="F116" s="439">
        <f t="shared" si="76"/>
        <v>0</v>
      </c>
      <c r="G116" s="471"/>
      <c r="H116" s="440"/>
      <c r="I116" s="440"/>
      <c r="J116" s="440"/>
      <c r="K116" s="104"/>
      <c r="L116" s="440"/>
      <c r="M116" s="440"/>
      <c r="N116" s="440"/>
      <c r="O116" s="440"/>
      <c r="P116" s="269"/>
      <c r="Q116" s="440"/>
      <c r="R116" s="440"/>
      <c r="S116" s="440"/>
      <c r="T116" s="441"/>
      <c r="U116" s="269"/>
      <c r="V116" s="440"/>
      <c r="W116" s="440"/>
      <c r="X116" s="440"/>
      <c r="Y116" s="441"/>
      <c r="Z116" s="269"/>
      <c r="AA116" s="207">
        <v>0</v>
      </c>
      <c r="AB116" s="207">
        <v>0</v>
      </c>
      <c r="AC116" s="207">
        <v>0</v>
      </c>
      <c r="AD116" s="355">
        <v>0</v>
      </c>
      <c r="AE116" s="269">
        <f t="shared" si="71"/>
        <v>0</v>
      </c>
      <c r="AF116" s="207">
        <v>0</v>
      </c>
      <c r="AG116" s="207">
        <v>0</v>
      </c>
      <c r="AH116" s="207">
        <v>0</v>
      </c>
      <c r="AI116" s="207">
        <v>0</v>
      </c>
      <c r="AJ116" s="269">
        <f t="shared" si="72"/>
        <v>0</v>
      </c>
      <c r="AK116" s="207">
        <v>0</v>
      </c>
      <c r="AL116" s="207">
        <v>0</v>
      </c>
      <c r="AM116" s="207">
        <v>0</v>
      </c>
      <c r="AN116" s="207">
        <v>0</v>
      </c>
      <c r="AO116" s="255">
        <f t="shared" si="73"/>
        <v>0</v>
      </c>
      <c r="AP116" s="736">
        <v>0</v>
      </c>
      <c r="AQ116" s="736">
        <v>0</v>
      </c>
      <c r="AR116" s="736">
        <v>0</v>
      </c>
      <c r="AS116" s="736">
        <v>0</v>
      </c>
      <c r="AT116" s="255">
        <f t="shared" si="74"/>
        <v>0</v>
      </c>
      <c r="AU116" s="207">
        <v>0</v>
      </c>
      <c r="AV116" s="207">
        <v>0</v>
      </c>
      <c r="AW116" s="207">
        <v>0</v>
      </c>
      <c r="AX116" s="207">
        <v>0</v>
      </c>
      <c r="AY116" s="255">
        <f t="shared" si="75"/>
        <v>0</v>
      </c>
    </row>
    <row r="117" spans="1:51" s="27" customFormat="1" ht="16.5" customHeight="1" x14ac:dyDescent="0.35">
      <c r="A117" s="26"/>
      <c r="B117" s="841">
        <v>15</v>
      </c>
      <c r="C117" s="790"/>
      <c r="D117" s="815" t="s">
        <v>397</v>
      </c>
      <c r="E117" s="547" t="s">
        <v>116</v>
      </c>
      <c r="F117" s="439">
        <f t="shared" si="76"/>
        <v>18</v>
      </c>
      <c r="G117" s="463">
        <v>5</v>
      </c>
      <c r="H117" s="239">
        <v>0</v>
      </c>
      <c r="I117" s="239">
        <v>0</v>
      </c>
      <c r="J117" s="239">
        <v>0</v>
      </c>
      <c r="K117" s="104">
        <f t="shared" si="80"/>
        <v>5</v>
      </c>
      <c r="L117" s="205">
        <v>2</v>
      </c>
      <c r="M117" s="205">
        <v>0</v>
      </c>
      <c r="N117" s="205">
        <v>0</v>
      </c>
      <c r="O117" s="205">
        <v>0</v>
      </c>
      <c r="P117" s="269">
        <f t="shared" si="77"/>
        <v>2</v>
      </c>
      <c r="Q117" s="205">
        <v>1</v>
      </c>
      <c r="R117" s="205">
        <v>0</v>
      </c>
      <c r="S117" s="205">
        <v>0</v>
      </c>
      <c r="T117" s="354">
        <v>0</v>
      </c>
      <c r="U117" s="269">
        <f t="shared" si="78"/>
        <v>1</v>
      </c>
      <c r="V117" s="205">
        <v>0</v>
      </c>
      <c r="W117" s="205">
        <v>0</v>
      </c>
      <c r="X117" s="205">
        <v>0</v>
      </c>
      <c r="Y117" s="354">
        <v>2</v>
      </c>
      <c r="Z117" s="269">
        <f t="shared" si="79"/>
        <v>2</v>
      </c>
      <c r="AA117" s="205">
        <v>0</v>
      </c>
      <c r="AB117" s="205">
        <v>0</v>
      </c>
      <c r="AC117" s="205">
        <v>0</v>
      </c>
      <c r="AD117" s="354">
        <v>0</v>
      </c>
      <c r="AE117" s="269">
        <f t="shared" si="71"/>
        <v>0</v>
      </c>
      <c r="AF117" s="205">
        <v>0</v>
      </c>
      <c r="AG117" s="205">
        <v>1</v>
      </c>
      <c r="AH117" s="205">
        <v>0</v>
      </c>
      <c r="AI117" s="205">
        <v>2</v>
      </c>
      <c r="AJ117" s="269">
        <f t="shared" si="72"/>
        <v>3</v>
      </c>
      <c r="AK117" s="205">
        <v>0</v>
      </c>
      <c r="AL117" s="205">
        <v>0</v>
      </c>
      <c r="AM117" s="205">
        <v>0</v>
      </c>
      <c r="AN117" s="205">
        <v>2</v>
      </c>
      <c r="AO117" s="255">
        <f t="shared" si="73"/>
        <v>2</v>
      </c>
      <c r="AP117" s="734">
        <v>0</v>
      </c>
      <c r="AQ117" s="734">
        <v>0</v>
      </c>
      <c r="AR117" s="734">
        <v>0</v>
      </c>
      <c r="AS117" s="734">
        <v>1</v>
      </c>
      <c r="AT117" s="255">
        <f t="shared" si="74"/>
        <v>1</v>
      </c>
      <c r="AU117" s="205">
        <v>0</v>
      </c>
      <c r="AV117" s="205">
        <v>0</v>
      </c>
      <c r="AW117" s="205">
        <v>0</v>
      </c>
      <c r="AX117" s="205">
        <v>2</v>
      </c>
      <c r="AY117" s="255">
        <f t="shared" si="75"/>
        <v>2</v>
      </c>
    </row>
    <row r="118" spans="1:51" s="27" customFormat="1" ht="16.5" customHeight="1" x14ac:dyDescent="0.35">
      <c r="A118" s="26"/>
      <c r="B118" s="841"/>
      <c r="C118" s="790"/>
      <c r="D118" s="815"/>
      <c r="E118" s="544" t="s">
        <v>203</v>
      </c>
      <c r="F118" s="439">
        <f t="shared" si="76"/>
        <v>0</v>
      </c>
      <c r="G118" s="463">
        <v>0</v>
      </c>
      <c r="H118" s="239">
        <v>0</v>
      </c>
      <c r="I118" s="239">
        <v>0</v>
      </c>
      <c r="J118" s="239">
        <v>0</v>
      </c>
      <c r="K118" s="104">
        <f t="shared" si="80"/>
        <v>0</v>
      </c>
      <c r="L118" s="205">
        <v>0</v>
      </c>
      <c r="M118" s="205">
        <v>0</v>
      </c>
      <c r="N118" s="205">
        <v>0</v>
      </c>
      <c r="O118" s="205">
        <v>0</v>
      </c>
      <c r="P118" s="269">
        <f t="shared" si="77"/>
        <v>0</v>
      </c>
      <c r="Q118" s="205">
        <v>0</v>
      </c>
      <c r="R118" s="205">
        <v>0</v>
      </c>
      <c r="S118" s="205">
        <v>0</v>
      </c>
      <c r="T118" s="354">
        <v>0</v>
      </c>
      <c r="U118" s="269">
        <f t="shared" si="78"/>
        <v>0</v>
      </c>
      <c r="V118" s="205">
        <v>0</v>
      </c>
      <c r="W118" s="205">
        <v>0</v>
      </c>
      <c r="X118" s="205">
        <v>0</v>
      </c>
      <c r="Y118" s="354">
        <v>0</v>
      </c>
      <c r="Z118" s="269">
        <f t="shared" si="79"/>
        <v>0</v>
      </c>
      <c r="AA118" s="206">
        <v>0</v>
      </c>
      <c r="AB118" s="206">
        <v>0</v>
      </c>
      <c r="AC118" s="206">
        <v>0</v>
      </c>
      <c r="AD118" s="504">
        <v>0</v>
      </c>
      <c r="AE118" s="269">
        <f t="shared" si="71"/>
        <v>0</v>
      </c>
      <c r="AF118" s="206">
        <v>0</v>
      </c>
      <c r="AG118" s="206">
        <v>0</v>
      </c>
      <c r="AH118" s="206">
        <v>0</v>
      </c>
      <c r="AI118" s="206">
        <v>0</v>
      </c>
      <c r="AJ118" s="269">
        <f t="shared" si="72"/>
        <v>0</v>
      </c>
      <c r="AK118" s="206">
        <v>0</v>
      </c>
      <c r="AL118" s="206">
        <v>0</v>
      </c>
      <c r="AM118" s="206">
        <v>0</v>
      </c>
      <c r="AN118" s="206">
        <v>0</v>
      </c>
      <c r="AO118" s="255">
        <f t="shared" si="73"/>
        <v>0</v>
      </c>
      <c r="AP118" s="735">
        <v>0</v>
      </c>
      <c r="AQ118" s="735">
        <v>0</v>
      </c>
      <c r="AR118" s="735">
        <v>0</v>
      </c>
      <c r="AS118" s="735">
        <v>0</v>
      </c>
      <c r="AT118" s="255">
        <f t="shared" si="74"/>
        <v>0</v>
      </c>
      <c r="AU118" s="206">
        <v>0</v>
      </c>
      <c r="AV118" s="206">
        <v>0</v>
      </c>
      <c r="AW118" s="206">
        <v>0</v>
      </c>
      <c r="AX118" s="206">
        <v>0</v>
      </c>
      <c r="AY118" s="255">
        <f t="shared" si="75"/>
        <v>0</v>
      </c>
    </row>
    <row r="119" spans="1:51" s="27" customFormat="1" ht="16.5" customHeight="1" thickBot="1" x14ac:dyDescent="0.4">
      <c r="A119" s="26"/>
      <c r="B119" s="841"/>
      <c r="C119" s="790"/>
      <c r="D119" s="815"/>
      <c r="E119" s="561" t="s">
        <v>112</v>
      </c>
      <c r="F119" s="439">
        <f t="shared" si="76"/>
        <v>0</v>
      </c>
      <c r="G119" s="468"/>
      <c r="H119" s="220"/>
      <c r="I119" s="220"/>
      <c r="J119" s="220"/>
      <c r="K119" s="104">
        <f t="shared" si="80"/>
        <v>0</v>
      </c>
      <c r="L119" s="220"/>
      <c r="M119" s="220"/>
      <c r="N119" s="220"/>
      <c r="O119" s="220"/>
      <c r="P119" s="269">
        <f t="shared" si="77"/>
        <v>0</v>
      </c>
      <c r="Q119" s="220"/>
      <c r="R119" s="220"/>
      <c r="S119" s="220"/>
      <c r="T119" s="358"/>
      <c r="U119" s="269">
        <f t="shared" si="78"/>
        <v>0</v>
      </c>
      <c r="V119" s="220"/>
      <c r="W119" s="220"/>
      <c r="X119" s="220"/>
      <c r="Y119" s="358"/>
      <c r="Z119" s="269">
        <f t="shared" si="79"/>
        <v>0</v>
      </c>
      <c r="AA119" s="496"/>
      <c r="AB119" s="496"/>
      <c r="AC119" s="496"/>
      <c r="AD119" s="509"/>
      <c r="AE119" s="269">
        <f t="shared" si="71"/>
        <v>0</v>
      </c>
      <c r="AF119" s="496"/>
      <c r="AG119" s="496"/>
      <c r="AH119" s="496"/>
      <c r="AI119" s="496"/>
      <c r="AJ119" s="269">
        <f t="shared" si="72"/>
        <v>0</v>
      </c>
      <c r="AK119" s="496"/>
      <c r="AL119" s="496"/>
      <c r="AM119" s="496"/>
      <c r="AN119" s="496"/>
      <c r="AO119" s="255">
        <f t="shared" si="73"/>
        <v>0</v>
      </c>
      <c r="AP119" s="745"/>
      <c r="AQ119" s="745"/>
      <c r="AR119" s="745"/>
      <c r="AS119" s="745"/>
      <c r="AT119" s="255">
        <f t="shared" si="74"/>
        <v>0</v>
      </c>
      <c r="AU119" s="496"/>
      <c r="AV119" s="496"/>
      <c r="AW119" s="496"/>
      <c r="AX119" s="496"/>
      <c r="AY119" s="255">
        <f t="shared" si="75"/>
        <v>0</v>
      </c>
    </row>
    <row r="120" spans="1:51" s="27" customFormat="1" ht="16.5" customHeight="1" thickBot="1" x14ac:dyDescent="0.4">
      <c r="A120" s="26"/>
      <c r="B120" s="454"/>
      <c r="C120" s="790"/>
      <c r="D120" s="814"/>
      <c r="E120" s="549" t="s">
        <v>763</v>
      </c>
      <c r="F120" s="439">
        <f t="shared" si="76"/>
        <v>0</v>
      </c>
      <c r="G120" s="471"/>
      <c r="H120" s="440"/>
      <c r="I120" s="440"/>
      <c r="J120" s="440"/>
      <c r="K120" s="104"/>
      <c r="L120" s="440"/>
      <c r="M120" s="440"/>
      <c r="N120" s="440"/>
      <c r="O120" s="440"/>
      <c r="P120" s="269"/>
      <c r="Q120" s="440"/>
      <c r="R120" s="440"/>
      <c r="S120" s="440"/>
      <c r="T120" s="441"/>
      <c r="U120" s="269"/>
      <c r="V120" s="440"/>
      <c r="W120" s="440"/>
      <c r="X120" s="440"/>
      <c r="Y120" s="441"/>
      <c r="Z120" s="269"/>
      <c r="AA120" s="207">
        <v>0</v>
      </c>
      <c r="AB120" s="207">
        <v>0</v>
      </c>
      <c r="AC120" s="207">
        <v>0</v>
      </c>
      <c r="AD120" s="355">
        <v>0</v>
      </c>
      <c r="AE120" s="269">
        <f t="shared" si="71"/>
        <v>0</v>
      </c>
      <c r="AF120" s="207">
        <v>0</v>
      </c>
      <c r="AG120" s="207">
        <v>0</v>
      </c>
      <c r="AH120" s="207">
        <v>0</v>
      </c>
      <c r="AI120" s="207">
        <v>0</v>
      </c>
      <c r="AJ120" s="269">
        <f t="shared" si="72"/>
        <v>0</v>
      </c>
      <c r="AK120" s="207">
        <v>0</v>
      </c>
      <c r="AL120" s="207">
        <v>0</v>
      </c>
      <c r="AM120" s="207">
        <v>0</v>
      </c>
      <c r="AN120" s="207">
        <v>0</v>
      </c>
      <c r="AO120" s="255">
        <f t="shared" si="73"/>
        <v>0</v>
      </c>
      <c r="AP120" s="736">
        <v>0</v>
      </c>
      <c r="AQ120" s="736">
        <v>0</v>
      </c>
      <c r="AR120" s="736">
        <v>0</v>
      </c>
      <c r="AS120" s="736">
        <v>0</v>
      </c>
      <c r="AT120" s="255">
        <f t="shared" si="74"/>
        <v>0</v>
      </c>
      <c r="AU120" s="207">
        <v>0</v>
      </c>
      <c r="AV120" s="207">
        <v>0</v>
      </c>
      <c r="AW120" s="207">
        <v>0</v>
      </c>
      <c r="AX120" s="207">
        <v>0</v>
      </c>
      <c r="AY120" s="255">
        <f t="shared" si="75"/>
        <v>0</v>
      </c>
    </row>
    <row r="121" spans="1:51" s="27" customFormat="1" ht="16.5" customHeight="1" x14ac:dyDescent="0.35">
      <c r="A121" s="26"/>
      <c r="B121" s="841">
        <v>16</v>
      </c>
      <c r="C121" s="790"/>
      <c r="D121" s="815" t="s">
        <v>546</v>
      </c>
      <c r="E121" s="547" t="s">
        <v>116</v>
      </c>
      <c r="F121" s="439">
        <f t="shared" si="76"/>
        <v>0</v>
      </c>
      <c r="G121" s="463">
        <v>0</v>
      </c>
      <c r="H121" s="239">
        <v>0</v>
      </c>
      <c r="I121" s="239">
        <v>0</v>
      </c>
      <c r="J121" s="239">
        <v>0</v>
      </c>
      <c r="K121" s="104">
        <f t="shared" si="80"/>
        <v>0</v>
      </c>
      <c r="L121" s="205">
        <v>0</v>
      </c>
      <c r="M121" s="205">
        <v>0</v>
      </c>
      <c r="N121" s="205">
        <v>0</v>
      </c>
      <c r="O121" s="205">
        <v>0</v>
      </c>
      <c r="P121" s="269">
        <f t="shared" si="77"/>
        <v>0</v>
      </c>
      <c r="Q121" s="205">
        <v>0</v>
      </c>
      <c r="R121" s="205">
        <v>0</v>
      </c>
      <c r="S121" s="205">
        <v>0</v>
      </c>
      <c r="T121" s="354">
        <v>0</v>
      </c>
      <c r="U121" s="269">
        <f t="shared" si="78"/>
        <v>0</v>
      </c>
      <c r="V121" s="205">
        <v>0</v>
      </c>
      <c r="W121" s="205">
        <v>0</v>
      </c>
      <c r="X121" s="205">
        <v>0</v>
      </c>
      <c r="Y121" s="354">
        <v>0</v>
      </c>
      <c r="Z121" s="269">
        <f t="shared" si="79"/>
        <v>0</v>
      </c>
      <c r="AA121" s="205">
        <v>0</v>
      </c>
      <c r="AB121" s="205">
        <v>0</v>
      </c>
      <c r="AC121" s="205">
        <v>0</v>
      </c>
      <c r="AD121" s="354">
        <v>0</v>
      </c>
      <c r="AE121" s="269">
        <f t="shared" si="71"/>
        <v>0</v>
      </c>
      <c r="AF121" s="205">
        <v>0</v>
      </c>
      <c r="AG121" s="205">
        <v>0</v>
      </c>
      <c r="AH121" s="205">
        <v>0</v>
      </c>
      <c r="AI121" s="205">
        <v>0</v>
      </c>
      <c r="AJ121" s="269">
        <f t="shared" si="72"/>
        <v>0</v>
      </c>
      <c r="AK121" s="205">
        <v>0</v>
      </c>
      <c r="AL121" s="205">
        <v>0</v>
      </c>
      <c r="AM121" s="205">
        <v>0</v>
      </c>
      <c r="AN121" s="205">
        <v>0</v>
      </c>
      <c r="AO121" s="255">
        <f t="shared" si="73"/>
        <v>0</v>
      </c>
      <c r="AP121" s="734">
        <v>0</v>
      </c>
      <c r="AQ121" s="734">
        <v>0</v>
      </c>
      <c r="AR121" s="734">
        <v>0</v>
      </c>
      <c r="AS121" s="734">
        <v>0</v>
      </c>
      <c r="AT121" s="255">
        <f t="shared" si="74"/>
        <v>0</v>
      </c>
      <c r="AU121" s="205">
        <v>0</v>
      </c>
      <c r="AV121" s="205">
        <v>0</v>
      </c>
      <c r="AW121" s="205">
        <v>0</v>
      </c>
      <c r="AX121" s="205">
        <v>0</v>
      </c>
      <c r="AY121" s="255">
        <f t="shared" si="75"/>
        <v>0</v>
      </c>
    </row>
    <row r="122" spans="1:51" s="27" customFormat="1" ht="16.5" customHeight="1" x14ac:dyDescent="0.35">
      <c r="A122" s="26"/>
      <c r="B122" s="841"/>
      <c r="C122" s="790"/>
      <c r="D122" s="815"/>
      <c r="E122" s="544" t="s">
        <v>203</v>
      </c>
      <c r="F122" s="439">
        <f t="shared" si="76"/>
        <v>0</v>
      </c>
      <c r="G122" s="463">
        <v>0</v>
      </c>
      <c r="H122" s="239">
        <v>0</v>
      </c>
      <c r="I122" s="239">
        <v>0</v>
      </c>
      <c r="J122" s="239">
        <v>0</v>
      </c>
      <c r="K122" s="104">
        <f t="shared" si="80"/>
        <v>0</v>
      </c>
      <c r="L122" s="205">
        <v>0</v>
      </c>
      <c r="M122" s="205">
        <v>0</v>
      </c>
      <c r="N122" s="205">
        <v>0</v>
      </c>
      <c r="O122" s="205">
        <v>0</v>
      </c>
      <c r="P122" s="269">
        <f t="shared" si="77"/>
        <v>0</v>
      </c>
      <c r="Q122" s="205">
        <v>0</v>
      </c>
      <c r="R122" s="205">
        <v>0</v>
      </c>
      <c r="S122" s="205">
        <v>0</v>
      </c>
      <c r="T122" s="354">
        <v>0</v>
      </c>
      <c r="U122" s="269">
        <f t="shared" si="78"/>
        <v>0</v>
      </c>
      <c r="V122" s="205">
        <v>0</v>
      </c>
      <c r="W122" s="205">
        <v>0</v>
      </c>
      <c r="X122" s="205">
        <v>0</v>
      </c>
      <c r="Y122" s="354">
        <v>0</v>
      </c>
      <c r="Z122" s="269">
        <f t="shared" si="79"/>
        <v>0</v>
      </c>
      <c r="AA122" s="206">
        <v>0</v>
      </c>
      <c r="AB122" s="206">
        <v>0</v>
      </c>
      <c r="AC122" s="206">
        <v>0</v>
      </c>
      <c r="AD122" s="504">
        <v>0</v>
      </c>
      <c r="AE122" s="269">
        <f t="shared" si="71"/>
        <v>0</v>
      </c>
      <c r="AF122" s="206">
        <v>0</v>
      </c>
      <c r="AG122" s="206">
        <v>0</v>
      </c>
      <c r="AH122" s="206">
        <v>0</v>
      </c>
      <c r="AI122" s="206">
        <v>0</v>
      </c>
      <c r="AJ122" s="269">
        <f t="shared" si="72"/>
        <v>0</v>
      </c>
      <c r="AK122" s="206">
        <v>0</v>
      </c>
      <c r="AL122" s="206">
        <v>0</v>
      </c>
      <c r="AM122" s="206">
        <v>0</v>
      </c>
      <c r="AN122" s="206">
        <v>0</v>
      </c>
      <c r="AO122" s="255">
        <f t="shared" si="73"/>
        <v>0</v>
      </c>
      <c r="AP122" s="735">
        <v>0</v>
      </c>
      <c r="AQ122" s="735">
        <v>0</v>
      </c>
      <c r="AR122" s="735">
        <v>0</v>
      </c>
      <c r="AS122" s="735">
        <v>0</v>
      </c>
      <c r="AT122" s="255">
        <f t="shared" si="74"/>
        <v>0</v>
      </c>
      <c r="AU122" s="206">
        <v>0</v>
      </c>
      <c r="AV122" s="206">
        <v>0</v>
      </c>
      <c r="AW122" s="206">
        <v>0</v>
      </c>
      <c r="AX122" s="206">
        <v>0</v>
      </c>
      <c r="AY122" s="255">
        <f t="shared" si="75"/>
        <v>0</v>
      </c>
    </row>
    <row r="123" spans="1:51" s="27" customFormat="1" ht="16.5" customHeight="1" thickBot="1" x14ac:dyDescent="0.4">
      <c r="A123" s="26"/>
      <c r="B123" s="841"/>
      <c r="C123" s="790"/>
      <c r="D123" s="815"/>
      <c r="E123" s="561" t="s">
        <v>112</v>
      </c>
      <c r="F123" s="439">
        <f t="shared" si="76"/>
        <v>0</v>
      </c>
      <c r="G123" s="468"/>
      <c r="H123" s="220"/>
      <c r="I123" s="220"/>
      <c r="J123" s="220"/>
      <c r="K123" s="104">
        <f t="shared" si="80"/>
        <v>0</v>
      </c>
      <c r="L123" s="220"/>
      <c r="M123" s="220"/>
      <c r="N123" s="220"/>
      <c r="O123" s="220"/>
      <c r="P123" s="269">
        <f t="shared" si="77"/>
        <v>0</v>
      </c>
      <c r="Q123" s="220"/>
      <c r="R123" s="220"/>
      <c r="S123" s="220"/>
      <c r="T123" s="358"/>
      <c r="U123" s="269">
        <f t="shared" si="78"/>
        <v>0</v>
      </c>
      <c r="V123" s="220"/>
      <c r="W123" s="220"/>
      <c r="X123" s="220"/>
      <c r="Y123" s="358"/>
      <c r="Z123" s="269">
        <f t="shared" si="79"/>
        <v>0</v>
      </c>
      <c r="AA123" s="496"/>
      <c r="AB123" s="496"/>
      <c r="AC123" s="496"/>
      <c r="AD123" s="509"/>
      <c r="AE123" s="269">
        <f t="shared" si="71"/>
        <v>0</v>
      </c>
      <c r="AF123" s="496"/>
      <c r="AG123" s="496"/>
      <c r="AH123" s="496"/>
      <c r="AI123" s="496"/>
      <c r="AJ123" s="269">
        <f t="shared" si="72"/>
        <v>0</v>
      </c>
      <c r="AK123" s="496"/>
      <c r="AL123" s="496"/>
      <c r="AM123" s="496"/>
      <c r="AN123" s="496"/>
      <c r="AO123" s="255">
        <f t="shared" si="73"/>
        <v>0</v>
      </c>
      <c r="AP123" s="745"/>
      <c r="AQ123" s="745"/>
      <c r="AR123" s="745"/>
      <c r="AS123" s="745"/>
      <c r="AT123" s="255">
        <f t="shared" si="74"/>
        <v>0</v>
      </c>
      <c r="AU123" s="496"/>
      <c r="AV123" s="496"/>
      <c r="AW123" s="496"/>
      <c r="AX123" s="496"/>
      <c r="AY123" s="255">
        <f t="shared" si="75"/>
        <v>0</v>
      </c>
    </row>
    <row r="124" spans="1:51" s="27" customFormat="1" ht="21.75" customHeight="1" thickBot="1" x14ac:dyDescent="0.4">
      <c r="A124" s="26"/>
      <c r="B124" s="454"/>
      <c r="C124" s="790"/>
      <c r="D124" s="814"/>
      <c r="E124" s="548" t="s">
        <v>764</v>
      </c>
      <c r="F124" s="439">
        <f t="shared" si="76"/>
        <v>0</v>
      </c>
      <c r="G124" s="471"/>
      <c r="H124" s="440"/>
      <c r="I124" s="440"/>
      <c r="J124" s="440"/>
      <c r="K124" s="104"/>
      <c r="L124" s="440"/>
      <c r="M124" s="440"/>
      <c r="N124" s="440"/>
      <c r="O124" s="440"/>
      <c r="P124" s="269"/>
      <c r="Q124" s="440"/>
      <c r="R124" s="440"/>
      <c r="S124" s="440"/>
      <c r="T124" s="441"/>
      <c r="U124" s="269"/>
      <c r="V124" s="440"/>
      <c r="W124" s="440"/>
      <c r="X124" s="440"/>
      <c r="Y124" s="441"/>
      <c r="Z124" s="269"/>
      <c r="AA124" s="207">
        <v>0</v>
      </c>
      <c r="AB124" s="207">
        <v>0</v>
      </c>
      <c r="AC124" s="207">
        <v>0</v>
      </c>
      <c r="AD124" s="355">
        <v>0</v>
      </c>
      <c r="AE124" s="269">
        <f t="shared" si="71"/>
        <v>0</v>
      </c>
      <c r="AF124" s="207">
        <v>0</v>
      </c>
      <c r="AG124" s="207">
        <v>0</v>
      </c>
      <c r="AH124" s="207">
        <v>0</v>
      </c>
      <c r="AI124" s="207">
        <v>0</v>
      </c>
      <c r="AJ124" s="269">
        <f t="shared" si="72"/>
        <v>0</v>
      </c>
      <c r="AK124" s="207">
        <v>0</v>
      </c>
      <c r="AL124" s="207">
        <v>0</v>
      </c>
      <c r="AM124" s="207">
        <v>0</v>
      </c>
      <c r="AN124" s="207">
        <v>0</v>
      </c>
      <c r="AO124" s="255">
        <f t="shared" si="73"/>
        <v>0</v>
      </c>
      <c r="AP124" s="736">
        <v>0</v>
      </c>
      <c r="AQ124" s="736">
        <v>0</v>
      </c>
      <c r="AR124" s="736">
        <v>0</v>
      </c>
      <c r="AS124" s="736">
        <v>0</v>
      </c>
      <c r="AT124" s="255">
        <f t="shared" si="74"/>
        <v>0</v>
      </c>
      <c r="AU124" s="207">
        <v>0</v>
      </c>
      <c r="AV124" s="207">
        <v>0</v>
      </c>
      <c r="AW124" s="207">
        <v>0</v>
      </c>
      <c r="AX124" s="207">
        <v>0</v>
      </c>
      <c r="AY124" s="255">
        <f t="shared" si="75"/>
        <v>0</v>
      </c>
    </row>
    <row r="125" spans="1:51" s="27" customFormat="1" ht="16.5" customHeight="1" x14ac:dyDescent="0.35">
      <c r="A125" s="26"/>
      <c r="B125" s="841">
        <v>17</v>
      </c>
      <c r="C125" s="790"/>
      <c r="D125" s="815" t="s">
        <v>694</v>
      </c>
      <c r="E125" s="547" t="s">
        <v>116</v>
      </c>
      <c r="F125" s="439">
        <f t="shared" si="76"/>
        <v>43</v>
      </c>
      <c r="G125" s="463">
        <v>1</v>
      </c>
      <c r="H125" s="239">
        <v>0</v>
      </c>
      <c r="I125" s="239">
        <v>0</v>
      </c>
      <c r="J125" s="239">
        <v>0</v>
      </c>
      <c r="K125" s="104">
        <f t="shared" si="80"/>
        <v>1</v>
      </c>
      <c r="L125" s="205">
        <v>1</v>
      </c>
      <c r="M125" s="205">
        <v>0</v>
      </c>
      <c r="N125" s="205">
        <v>0</v>
      </c>
      <c r="O125" s="205">
        <v>0</v>
      </c>
      <c r="P125" s="269">
        <f t="shared" si="77"/>
        <v>1</v>
      </c>
      <c r="Q125" s="205">
        <v>2</v>
      </c>
      <c r="R125" s="205">
        <v>0</v>
      </c>
      <c r="S125" s="205">
        <v>0</v>
      </c>
      <c r="T125" s="354">
        <v>0</v>
      </c>
      <c r="U125" s="269">
        <f t="shared" si="78"/>
        <v>2</v>
      </c>
      <c r="V125" s="205">
        <v>0</v>
      </c>
      <c r="W125" s="205">
        <v>0</v>
      </c>
      <c r="X125" s="205">
        <v>0</v>
      </c>
      <c r="Y125" s="354">
        <v>0</v>
      </c>
      <c r="Z125" s="269">
        <f t="shared" si="79"/>
        <v>0</v>
      </c>
      <c r="AA125" s="205">
        <v>0</v>
      </c>
      <c r="AB125" s="205">
        <v>1</v>
      </c>
      <c r="AC125" s="205">
        <v>0</v>
      </c>
      <c r="AD125" s="354">
        <v>4</v>
      </c>
      <c r="AE125" s="269">
        <f t="shared" si="71"/>
        <v>5</v>
      </c>
      <c r="AF125" s="205">
        <v>0</v>
      </c>
      <c r="AG125" s="205">
        <v>0</v>
      </c>
      <c r="AH125" s="205">
        <v>0</v>
      </c>
      <c r="AI125" s="205">
        <v>0</v>
      </c>
      <c r="AJ125" s="269">
        <f t="shared" si="72"/>
        <v>0</v>
      </c>
      <c r="AK125" s="205">
        <v>0</v>
      </c>
      <c r="AL125" s="205">
        <v>0</v>
      </c>
      <c r="AM125" s="205">
        <v>0</v>
      </c>
      <c r="AN125" s="205">
        <v>0</v>
      </c>
      <c r="AO125" s="255">
        <f t="shared" si="73"/>
        <v>0</v>
      </c>
      <c r="AP125" s="734">
        <v>0</v>
      </c>
      <c r="AQ125" s="734">
        <v>0</v>
      </c>
      <c r="AR125" s="734">
        <v>0</v>
      </c>
      <c r="AS125" s="734">
        <v>0</v>
      </c>
      <c r="AT125" s="255">
        <f t="shared" si="74"/>
        <v>0</v>
      </c>
      <c r="AU125" s="205">
        <v>0</v>
      </c>
      <c r="AV125" s="205">
        <v>0</v>
      </c>
      <c r="AW125" s="205">
        <v>0</v>
      </c>
      <c r="AX125" s="205">
        <v>34</v>
      </c>
      <c r="AY125" s="255">
        <f t="shared" si="75"/>
        <v>34</v>
      </c>
    </row>
    <row r="126" spans="1:51" s="27" customFormat="1" ht="16.5" customHeight="1" x14ac:dyDescent="0.35">
      <c r="A126" s="26"/>
      <c r="B126" s="841"/>
      <c r="C126" s="790"/>
      <c r="D126" s="815"/>
      <c r="E126" s="544" t="s">
        <v>203</v>
      </c>
      <c r="F126" s="439">
        <f t="shared" si="76"/>
        <v>0</v>
      </c>
      <c r="G126" s="463">
        <v>0</v>
      </c>
      <c r="H126" s="239">
        <v>0</v>
      </c>
      <c r="I126" s="239">
        <v>0</v>
      </c>
      <c r="J126" s="239">
        <v>0</v>
      </c>
      <c r="K126" s="104">
        <f t="shared" si="80"/>
        <v>0</v>
      </c>
      <c r="L126" s="205">
        <v>0</v>
      </c>
      <c r="M126" s="205">
        <v>0</v>
      </c>
      <c r="N126" s="205">
        <v>0</v>
      </c>
      <c r="O126" s="205">
        <v>0</v>
      </c>
      <c r="P126" s="269">
        <f t="shared" si="77"/>
        <v>0</v>
      </c>
      <c r="Q126" s="205">
        <v>0</v>
      </c>
      <c r="R126" s="205">
        <v>0</v>
      </c>
      <c r="S126" s="205">
        <v>0</v>
      </c>
      <c r="T126" s="354">
        <v>0</v>
      </c>
      <c r="U126" s="269">
        <f t="shared" si="78"/>
        <v>0</v>
      </c>
      <c r="V126" s="205">
        <v>0</v>
      </c>
      <c r="W126" s="205">
        <v>0</v>
      </c>
      <c r="X126" s="205">
        <v>0</v>
      </c>
      <c r="Y126" s="354">
        <v>0</v>
      </c>
      <c r="Z126" s="269">
        <f t="shared" si="79"/>
        <v>0</v>
      </c>
      <c r="AA126" s="206">
        <v>0</v>
      </c>
      <c r="AB126" s="206">
        <v>0</v>
      </c>
      <c r="AC126" s="206">
        <v>0</v>
      </c>
      <c r="AD126" s="504">
        <v>0</v>
      </c>
      <c r="AE126" s="269">
        <f t="shared" si="71"/>
        <v>0</v>
      </c>
      <c r="AF126" s="206">
        <v>0</v>
      </c>
      <c r="AG126" s="206">
        <v>0</v>
      </c>
      <c r="AH126" s="206">
        <v>0</v>
      </c>
      <c r="AI126" s="206">
        <v>0</v>
      </c>
      <c r="AJ126" s="269">
        <f t="shared" si="72"/>
        <v>0</v>
      </c>
      <c r="AK126" s="206">
        <v>0</v>
      </c>
      <c r="AL126" s="206">
        <v>0</v>
      </c>
      <c r="AM126" s="206">
        <v>0</v>
      </c>
      <c r="AN126" s="206">
        <v>0</v>
      </c>
      <c r="AO126" s="255">
        <f t="shared" si="73"/>
        <v>0</v>
      </c>
      <c r="AP126" s="735">
        <v>0</v>
      </c>
      <c r="AQ126" s="735">
        <v>0</v>
      </c>
      <c r="AR126" s="735">
        <v>0</v>
      </c>
      <c r="AS126" s="735">
        <v>0</v>
      </c>
      <c r="AT126" s="255">
        <f t="shared" si="74"/>
        <v>0</v>
      </c>
      <c r="AU126" s="206">
        <v>0</v>
      </c>
      <c r="AV126" s="206">
        <v>0</v>
      </c>
      <c r="AW126" s="206">
        <v>0</v>
      </c>
      <c r="AX126" s="206">
        <v>0</v>
      </c>
      <c r="AY126" s="255">
        <f t="shared" si="75"/>
        <v>0</v>
      </c>
    </row>
    <row r="127" spans="1:51" s="27" customFormat="1" ht="16.5" customHeight="1" x14ac:dyDescent="0.35">
      <c r="A127" s="26"/>
      <c r="B127" s="841"/>
      <c r="C127" s="790"/>
      <c r="D127" s="815"/>
      <c r="E127" s="544" t="s">
        <v>112</v>
      </c>
      <c r="F127" s="439">
        <f t="shared" si="76"/>
        <v>21</v>
      </c>
      <c r="G127" s="472">
        <v>0</v>
      </c>
      <c r="H127" s="242">
        <v>0</v>
      </c>
      <c r="I127" s="242">
        <v>0</v>
      </c>
      <c r="J127" s="242">
        <v>0</v>
      </c>
      <c r="K127" s="104">
        <f t="shared" si="80"/>
        <v>0</v>
      </c>
      <c r="L127" s="225">
        <v>2</v>
      </c>
      <c r="M127" s="225">
        <v>0</v>
      </c>
      <c r="N127" s="225">
        <v>0</v>
      </c>
      <c r="O127" s="225">
        <v>0</v>
      </c>
      <c r="P127" s="269">
        <f t="shared" si="77"/>
        <v>2</v>
      </c>
      <c r="Q127" s="225">
        <v>0</v>
      </c>
      <c r="R127" s="225">
        <v>0</v>
      </c>
      <c r="S127" s="225">
        <v>0</v>
      </c>
      <c r="T127" s="361">
        <v>0</v>
      </c>
      <c r="U127" s="269">
        <f t="shared" si="78"/>
        <v>0</v>
      </c>
      <c r="V127" s="225">
        <v>0</v>
      </c>
      <c r="W127" s="225">
        <v>3</v>
      </c>
      <c r="X127" s="225">
        <v>0</v>
      </c>
      <c r="Y127" s="361">
        <v>1</v>
      </c>
      <c r="Z127" s="269">
        <f t="shared" si="79"/>
        <v>4</v>
      </c>
      <c r="AA127" s="206">
        <v>0</v>
      </c>
      <c r="AB127" s="206">
        <v>0</v>
      </c>
      <c r="AC127" s="206">
        <v>0</v>
      </c>
      <c r="AD127" s="504">
        <v>4</v>
      </c>
      <c r="AE127" s="269">
        <f t="shared" si="71"/>
        <v>4</v>
      </c>
      <c r="AF127" s="206">
        <v>0</v>
      </c>
      <c r="AG127" s="206">
        <v>1</v>
      </c>
      <c r="AH127" s="206">
        <v>0</v>
      </c>
      <c r="AI127" s="206">
        <v>0</v>
      </c>
      <c r="AJ127" s="269">
        <f t="shared" si="72"/>
        <v>1</v>
      </c>
      <c r="AK127" s="206">
        <v>0</v>
      </c>
      <c r="AL127" s="206">
        <v>0</v>
      </c>
      <c r="AM127" s="206">
        <v>0</v>
      </c>
      <c r="AN127" s="206">
        <v>0</v>
      </c>
      <c r="AO127" s="255">
        <f t="shared" si="73"/>
        <v>0</v>
      </c>
      <c r="AP127" s="735">
        <v>0</v>
      </c>
      <c r="AQ127" s="735">
        <v>0</v>
      </c>
      <c r="AR127" s="735">
        <v>0</v>
      </c>
      <c r="AS127" s="735">
        <v>0</v>
      </c>
      <c r="AT127" s="255">
        <f t="shared" si="74"/>
        <v>0</v>
      </c>
      <c r="AU127" s="206">
        <v>0</v>
      </c>
      <c r="AV127" s="206">
        <v>0</v>
      </c>
      <c r="AW127" s="206">
        <v>0</v>
      </c>
      <c r="AX127" s="206">
        <v>10</v>
      </c>
      <c r="AY127" s="255">
        <f t="shared" si="75"/>
        <v>10</v>
      </c>
    </row>
    <row r="128" spans="1:51" s="27" customFormat="1" ht="24" customHeight="1" thickBot="1" x14ac:dyDescent="0.4">
      <c r="A128" s="26"/>
      <c r="B128" s="454"/>
      <c r="C128" s="790"/>
      <c r="D128" s="814"/>
      <c r="E128" s="548" t="s">
        <v>764</v>
      </c>
      <c r="F128" s="439">
        <f t="shared" si="76"/>
        <v>0</v>
      </c>
      <c r="G128" s="465"/>
      <c r="H128" s="435"/>
      <c r="I128" s="435"/>
      <c r="J128" s="435"/>
      <c r="K128" s="104"/>
      <c r="L128" s="259"/>
      <c r="M128" s="259"/>
      <c r="N128" s="259"/>
      <c r="O128" s="259"/>
      <c r="P128" s="269"/>
      <c r="Q128" s="259"/>
      <c r="R128" s="259"/>
      <c r="S128" s="259"/>
      <c r="T128" s="362"/>
      <c r="U128" s="269"/>
      <c r="V128" s="259"/>
      <c r="W128" s="259"/>
      <c r="X128" s="259"/>
      <c r="Y128" s="362"/>
      <c r="Z128" s="269"/>
      <c r="AA128" s="207">
        <v>0</v>
      </c>
      <c r="AB128" s="207">
        <v>0</v>
      </c>
      <c r="AC128" s="207">
        <v>0</v>
      </c>
      <c r="AD128" s="355">
        <v>0</v>
      </c>
      <c r="AE128" s="269">
        <f t="shared" si="71"/>
        <v>0</v>
      </c>
      <c r="AF128" s="207">
        <v>0</v>
      </c>
      <c r="AG128" s="207">
        <v>0</v>
      </c>
      <c r="AH128" s="207">
        <v>0</v>
      </c>
      <c r="AI128" s="207">
        <v>0</v>
      </c>
      <c r="AJ128" s="269">
        <f t="shared" si="72"/>
        <v>0</v>
      </c>
      <c r="AK128" s="207">
        <v>0</v>
      </c>
      <c r="AL128" s="207">
        <v>0</v>
      </c>
      <c r="AM128" s="207">
        <v>0</v>
      </c>
      <c r="AN128" s="207">
        <v>0</v>
      </c>
      <c r="AO128" s="255">
        <f t="shared" si="73"/>
        <v>0</v>
      </c>
      <c r="AP128" s="736">
        <v>0</v>
      </c>
      <c r="AQ128" s="736">
        <v>0</v>
      </c>
      <c r="AR128" s="736">
        <v>0</v>
      </c>
      <c r="AS128" s="736">
        <v>0</v>
      </c>
      <c r="AT128" s="255">
        <f t="shared" si="74"/>
        <v>0</v>
      </c>
      <c r="AU128" s="207">
        <v>0</v>
      </c>
      <c r="AV128" s="207">
        <v>0</v>
      </c>
      <c r="AW128" s="207">
        <v>0</v>
      </c>
      <c r="AX128" s="207">
        <v>0</v>
      </c>
      <c r="AY128" s="255">
        <f t="shared" si="75"/>
        <v>0</v>
      </c>
    </row>
    <row r="129" spans="1:51" s="27" customFormat="1" ht="16.5" customHeight="1" x14ac:dyDescent="0.35">
      <c r="A129" s="26"/>
      <c r="B129" s="841">
        <v>18</v>
      </c>
      <c r="C129" s="790"/>
      <c r="D129" s="815" t="s">
        <v>605</v>
      </c>
      <c r="E129" s="547" t="s">
        <v>116</v>
      </c>
      <c r="F129" s="439">
        <f t="shared" si="76"/>
        <v>410</v>
      </c>
      <c r="G129" s="467">
        <v>18</v>
      </c>
      <c r="H129" s="241">
        <v>0</v>
      </c>
      <c r="I129" s="241">
        <v>0</v>
      </c>
      <c r="J129" s="241">
        <v>0</v>
      </c>
      <c r="K129" s="104">
        <f t="shared" si="80"/>
        <v>18</v>
      </c>
      <c r="L129" s="222">
        <v>33</v>
      </c>
      <c r="M129" s="222">
        <v>0</v>
      </c>
      <c r="N129" s="222">
        <v>4</v>
      </c>
      <c r="O129" s="222">
        <v>3</v>
      </c>
      <c r="P129" s="269">
        <f t="shared" si="77"/>
        <v>40</v>
      </c>
      <c r="Q129" s="222">
        <v>36</v>
      </c>
      <c r="R129" s="222">
        <v>0</v>
      </c>
      <c r="S129" s="222">
        <v>1</v>
      </c>
      <c r="T129" s="357">
        <v>0</v>
      </c>
      <c r="U129" s="269">
        <f t="shared" si="78"/>
        <v>37</v>
      </c>
      <c r="V129" s="222">
        <v>1</v>
      </c>
      <c r="W129" s="222">
        <v>1</v>
      </c>
      <c r="X129" s="222">
        <v>0</v>
      </c>
      <c r="Y129" s="357">
        <v>27</v>
      </c>
      <c r="Z129" s="269">
        <f t="shared" si="79"/>
        <v>29</v>
      </c>
      <c r="AA129" s="205">
        <v>0</v>
      </c>
      <c r="AB129" s="205">
        <v>2</v>
      </c>
      <c r="AC129" s="205">
        <v>2</v>
      </c>
      <c r="AD129" s="354">
        <v>44</v>
      </c>
      <c r="AE129" s="269">
        <f t="shared" si="71"/>
        <v>48</v>
      </c>
      <c r="AF129" s="205">
        <v>0</v>
      </c>
      <c r="AG129" s="205">
        <v>3</v>
      </c>
      <c r="AH129" s="205">
        <v>0</v>
      </c>
      <c r="AI129" s="205">
        <v>50</v>
      </c>
      <c r="AJ129" s="269">
        <f t="shared" si="72"/>
        <v>53</v>
      </c>
      <c r="AK129" s="205">
        <v>0</v>
      </c>
      <c r="AL129" s="205">
        <v>3</v>
      </c>
      <c r="AM129" s="205">
        <v>2</v>
      </c>
      <c r="AN129" s="205">
        <v>73</v>
      </c>
      <c r="AO129" s="255">
        <f t="shared" si="73"/>
        <v>78</v>
      </c>
      <c r="AP129" s="734">
        <v>0</v>
      </c>
      <c r="AQ129" s="734">
        <v>4</v>
      </c>
      <c r="AR129" s="734">
        <v>0</v>
      </c>
      <c r="AS129" s="734">
        <v>51</v>
      </c>
      <c r="AT129" s="255">
        <f t="shared" si="74"/>
        <v>55</v>
      </c>
      <c r="AU129" s="205">
        <v>0</v>
      </c>
      <c r="AV129" s="205">
        <v>2</v>
      </c>
      <c r="AW129" s="205">
        <v>0</v>
      </c>
      <c r="AX129" s="205">
        <v>50</v>
      </c>
      <c r="AY129" s="255">
        <f t="shared" si="75"/>
        <v>52</v>
      </c>
    </row>
    <row r="130" spans="1:51" s="27" customFormat="1" ht="16.5" customHeight="1" x14ac:dyDescent="0.35">
      <c r="A130" s="26"/>
      <c r="B130" s="841"/>
      <c r="C130" s="790"/>
      <c r="D130" s="815"/>
      <c r="E130" s="544" t="s">
        <v>203</v>
      </c>
      <c r="F130" s="439">
        <f t="shared" si="76"/>
        <v>0</v>
      </c>
      <c r="G130" s="463">
        <v>0</v>
      </c>
      <c r="H130" s="239">
        <v>0</v>
      </c>
      <c r="I130" s="239">
        <v>0</v>
      </c>
      <c r="J130" s="239">
        <v>0</v>
      </c>
      <c r="K130" s="104">
        <f t="shared" si="80"/>
        <v>0</v>
      </c>
      <c r="L130" s="205">
        <v>0</v>
      </c>
      <c r="M130" s="205">
        <v>0</v>
      </c>
      <c r="N130" s="205">
        <v>0</v>
      </c>
      <c r="O130" s="205">
        <v>0</v>
      </c>
      <c r="P130" s="269">
        <f t="shared" si="77"/>
        <v>0</v>
      </c>
      <c r="Q130" s="205">
        <v>0</v>
      </c>
      <c r="R130" s="205">
        <v>0</v>
      </c>
      <c r="S130" s="205">
        <v>0</v>
      </c>
      <c r="T130" s="354">
        <v>0</v>
      </c>
      <c r="U130" s="269">
        <f t="shared" si="78"/>
        <v>0</v>
      </c>
      <c r="V130" s="205">
        <v>0</v>
      </c>
      <c r="W130" s="205">
        <v>0</v>
      </c>
      <c r="X130" s="205">
        <v>0</v>
      </c>
      <c r="Y130" s="354">
        <v>0</v>
      </c>
      <c r="Z130" s="269">
        <f t="shared" si="79"/>
        <v>0</v>
      </c>
      <c r="AA130" s="206">
        <v>0</v>
      </c>
      <c r="AB130" s="206">
        <v>0</v>
      </c>
      <c r="AC130" s="206">
        <v>0</v>
      </c>
      <c r="AD130" s="504">
        <v>0</v>
      </c>
      <c r="AE130" s="269">
        <f t="shared" si="71"/>
        <v>0</v>
      </c>
      <c r="AF130" s="206">
        <v>0</v>
      </c>
      <c r="AG130" s="206">
        <v>0</v>
      </c>
      <c r="AH130" s="206">
        <v>0</v>
      </c>
      <c r="AI130" s="206">
        <v>0</v>
      </c>
      <c r="AJ130" s="269">
        <f t="shared" si="72"/>
        <v>0</v>
      </c>
      <c r="AK130" s="206">
        <v>0</v>
      </c>
      <c r="AL130" s="206">
        <v>0</v>
      </c>
      <c r="AM130" s="206">
        <v>0</v>
      </c>
      <c r="AN130" s="206">
        <v>0</v>
      </c>
      <c r="AO130" s="255">
        <f t="shared" si="73"/>
        <v>0</v>
      </c>
      <c r="AP130" s="735">
        <v>0</v>
      </c>
      <c r="AQ130" s="735">
        <v>0</v>
      </c>
      <c r="AR130" s="735">
        <v>0</v>
      </c>
      <c r="AS130" s="735">
        <v>0</v>
      </c>
      <c r="AT130" s="255">
        <f t="shared" si="74"/>
        <v>0</v>
      </c>
      <c r="AU130" s="206">
        <v>0</v>
      </c>
      <c r="AV130" s="206">
        <v>0</v>
      </c>
      <c r="AW130" s="206">
        <v>0</v>
      </c>
      <c r="AX130" s="206">
        <v>0</v>
      </c>
      <c r="AY130" s="255">
        <f t="shared" si="75"/>
        <v>0</v>
      </c>
    </row>
    <row r="131" spans="1:51" s="27" customFormat="1" ht="16.5" customHeight="1" thickBot="1" x14ac:dyDescent="0.4">
      <c r="A131" s="26"/>
      <c r="B131" s="841"/>
      <c r="C131" s="790"/>
      <c r="D131" s="815"/>
      <c r="E131" s="544" t="s">
        <v>112</v>
      </c>
      <c r="F131" s="439">
        <f t="shared" si="76"/>
        <v>379</v>
      </c>
      <c r="G131" s="464">
        <v>13</v>
      </c>
      <c r="H131" s="240">
        <v>0</v>
      </c>
      <c r="I131" s="240">
        <v>0</v>
      </c>
      <c r="J131" s="240">
        <v>0</v>
      </c>
      <c r="K131" s="104">
        <f t="shared" si="80"/>
        <v>13</v>
      </c>
      <c r="L131" s="207">
        <v>24</v>
      </c>
      <c r="M131" s="207">
        <v>0</v>
      </c>
      <c r="N131" s="207">
        <v>4</v>
      </c>
      <c r="O131" s="207">
        <v>3</v>
      </c>
      <c r="P131" s="269">
        <f t="shared" si="77"/>
        <v>31</v>
      </c>
      <c r="Q131" s="207">
        <v>39</v>
      </c>
      <c r="R131" s="207">
        <v>0</v>
      </c>
      <c r="S131" s="207">
        <v>3</v>
      </c>
      <c r="T131" s="355">
        <v>0</v>
      </c>
      <c r="U131" s="269">
        <f t="shared" si="78"/>
        <v>42</v>
      </c>
      <c r="V131" s="207">
        <v>0</v>
      </c>
      <c r="W131" s="207">
        <v>1</v>
      </c>
      <c r="X131" s="207">
        <v>0</v>
      </c>
      <c r="Y131" s="355">
        <v>22</v>
      </c>
      <c r="Z131" s="269">
        <f t="shared" si="79"/>
        <v>23</v>
      </c>
      <c r="AA131" s="206">
        <v>0</v>
      </c>
      <c r="AB131" s="206">
        <v>1</v>
      </c>
      <c r="AC131" s="206">
        <v>1</v>
      </c>
      <c r="AD131" s="504">
        <v>48</v>
      </c>
      <c r="AE131" s="269">
        <f t="shared" si="71"/>
        <v>50</v>
      </c>
      <c r="AF131" s="206">
        <v>0</v>
      </c>
      <c r="AG131" s="206">
        <v>3</v>
      </c>
      <c r="AH131" s="206">
        <v>0</v>
      </c>
      <c r="AI131" s="206">
        <v>43</v>
      </c>
      <c r="AJ131" s="269">
        <f t="shared" si="72"/>
        <v>46</v>
      </c>
      <c r="AK131" s="206">
        <v>0</v>
      </c>
      <c r="AL131" s="206">
        <v>5</v>
      </c>
      <c r="AM131" s="206">
        <v>2</v>
      </c>
      <c r="AN131" s="206">
        <v>64</v>
      </c>
      <c r="AO131" s="255">
        <f t="shared" si="73"/>
        <v>71</v>
      </c>
      <c r="AP131" s="735">
        <v>0</v>
      </c>
      <c r="AQ131" s="735">
        <v>4</v>
      </c>
      <c r="AR131" s="735">
        <v>0</v>
      </c>
      <c r="AS131" s="735">
        <v>48</v>
      </c>
      <c r="AT131" s="255">
        <f t="shared" si="74"/>
        <v>52</v>
      </c>
      <c r="AU131" s="206">
        <v>0</v>
      </c>
      <c r="AV131" s="206">
        <v>2</v>
      </c>
      <c r="AW131" s="206">
        <v>0</v>
      </c>
      <c r="AX131" s="206">
        <v>49</v>
      </c>
      <c r="AY131" s="255">
        <f t="shared" si="75"/>
        <v>51</v>
      </c>
    </row>
    <row r="132" spans="1:51" s="27" customFormat="1" ht="24.75" customHeight="1" thickBot="1" x14ac:dyDescent="0.4">
      <c r="A132" s="26"/>
      <c r="B132" s="459"/>
      <c r="C132" s="790"/>
      <c r="D132" s="814"/>
      <c r="E132" s="548" t="s">
        <v>764</v>
      </c>
      <c r="F132" s="439">
        <f t="shared" si="76"/>
        <v>0</v>
      </c>
      <c r="G132" s="465"/>
      <c r="H132" s="435"/>
      <c r="I132" s="435"/>
      <c r="J132" s="435"/>
      <c r="K132" s="104"/>
      <c r="L132" s="259"/>
      <c r="M132" s="259"/>
      <c r="N132" s="259"/>
      <c r="O132" s="259"/>
      <c r="P132" s="269"/>
      <c r="Q132" s="259"/>
      <c r="R132" s="259"/>
      <c r="S132" s="259"/>
      <c r="T132" s="362"/>
      <c r="U132" s="269"/>
      <c r="V132" s="259"/>
      <c r="W132" s="259"/>
      <c r="X132" s="259"/>
      <c r="Y132" s="362"/>
      <c r="Z132" s="269"/>
      <c r="AA132" s="207">
        <v>0</v>
      </c>
      <c r="AB132" s="207">
        <v>0</v>
      </c>
      <c r="AC132" s="207">
        <v>0</v>
      </c>
      <c r="AD132" s="355">
        <v>0</v>
      </c>
      <c r="AE132" s="269">
        <f t="shared" si="71"/>
        <v>0</v>
      </c>
      <c r="AF132" s="207">
        <v>0</v>
      </c>
      <c r="AG132" s="207">
        <v>0</v>
      </c>
      <c r="AH132" s="207">
        <v>0</v>
      </c>
      <c r="AI132" s="207">
        <v>0</v>
      </c>
      <c r="AJ132" s="269">
        <f t="shared" si="72"/>
        <v>0</v>
      </c>
      <c r="AK132" s="207">
        <v>0</v>
      </c>
      <c r="AL132" s="207">
        <v>0</v>
      </c>
      <c r="AM132" s="207">
        <v>0</v>
      </c>
      <c r="AN132" s="207">
        <v>0</v>
      </c>
      <c r="AO132" s="255">
        <f t="shared" si="73"/>
        <v>0</v>
      </c>
      <c r="AP132" s="736">
        <v>0</v>
      </c>
      <c r="AQ132" s="736">
        <v>0</v>
      </c>
      <c r="AR132" s="736">
        <v>0</v>
      </c>
      <c r="AS132" s="736">
        <v>0</v>
      </c>
      <c r="AT132" s="255">
        <f t="shared" si="74"/>
        <v>0</v>
      </c>
      <c r="AU132" s="207">
        <v>0</v>
      </c>
      <c r="AV132" s="207">
        <v>0</v>
      </c>
      <c r="AW132" s="207">
        <v>0</v>
      </c>
      <c r="AX132" s="207">
        <v>0</v>
      </c>
      <c r="AY132" s="255">
        <f t="shared" si="75"/>
        <v>0</v>
      </c>
    </row>
    <row r="133" spans="1:51" s="27" customFormat="1" ht="16.5" customHeight="1" x14ac:dyDescent="0.35">
      <c r="A133" s="26"/>
      <c r="B133" s="857">
        <v>19</v>
      </c>
      <c r="C133" s="790"/>
      <c r="D133" s="816" t="s">
        <v>691</v>
      </c>
      <c r="E133" s="562" t="s">
        <v>116</v>
      </c>
      <c r="F133" s="439">
        <f t="shared" si="76"/>
        <v>96</v>
      </c>
      <c r="G133" s="463">
        <v>7</v>
      </c>
      <c r="H133" s="239">
        <v>0</v>
      </c>
      <c r="I133" s="239">
        <v>0</v>
      </c>
      <c r="J133" s="239">
        <v>0</v>
      </c>
      <c r="K133" s="104">
        <f t="shared" si="80"/>
        <v>7</v>
      </c>
      <c r="L133" s="205">
        <v>8</v>
      </c>
      <c r="M133" s="205">
        <v>0</v>
      </c>
      <c r="N133" s="205">
        <v>0</v>
      </c>
      <c r="O133" s="205">
        <v>0</v>
      </c>
      <c r="P133" s="269">
        <f t="shared" si="77"/>
        <v>8</v>
      </c>
      <c r="Q133" s="205">
        <v>8</v>
      </c>
      <c r="R133" s="205">
        <v>0</v>
      </c>
      <c r="S133" s="205">
        <v>0</v>
      </c>
      <c r="T133" s="354">
        <v>0</v>
      </c>
      <c r="U133" s="269">
        <f t="shared" si="78"/>
        <v>8</v>
      </c>
      <c r="V133" s="205">
        <v>0</v>
      </c>
      <c r="W133" s="205">
        <v>0</v>
      </c>
      <c r="X133" s="205">
        <v>0</v>
      </c>
      <c r="Y133" s="354">
        <v>13</v>
      </c>
      <c r="Z133" s="269">
        <f t="shared" si="79"/>
        <v>13</v>
      </c>
      <c r="AA133" s="205">
        <v>0</v>
      </c>
      <c r="AB133" s="205">
        <v>0</v>
      </c>
      <c r="AC133" s="205">
        <v>0</v>
      </c>
      <c r="AD133" s="354">
        <v>38</v>
      </c>
      <c r="AE133" s="269">
        <f t="shared" si="71"/>
        <v>38</v>
      </c>
      <c r="AF133" s="205">
        <v>0</v>
      </c>
      <c r="AG133" s="205">
        <v>0</v>
      </c>
      <c r="AH133" s="205">
        <v>0</v>
      </c>
      <c r="AI133" s="205">
        <v>4</v>
      </c>
      <c r="AJ133" s="269">
        <f t="shared" si="72"/>
        <v>4</v>
      </c>
      <c r="AK133" s="205">
        <v>0</v>
      </c>
      <c r="AL133" s="205">
        <v>0</v>
      </c>
      <c r="AM133" s="205">
        <v>0</v>
      </c>
      <c r="AN133" s="205">
        <v>1</v>
      </c>
      <c r="AO133" s="255">
        <f t="shared" si="73"/>
        <v>1</v>
      </c>
      <c r="AP133" s="734">
        <v>0</v>
      </c>
      <c r="AQ133" s="734">
        <v>0</v>
      </c>
      <c r="AR133" s="734">
        <v>0</v>
      </c>
      <c r="AS133" s="734">
        <v>16</v>
      </c>
      <c r="AT133" s="255">
        <f t="shared" si="74"/>
        <v>16</v>
      </c>
      <c r="AU133" s="205">
        <v>0</v>
      </c>
      <c r="AV133" s="205">
        <v>0</v>
      </c>
      <c r="AW133" s="205">
        <v>0</v>
      </c>
      <c r="AX133" s="205">
        <v>1</v>
      </c>
      <c r="AY133" s="255">
        <f t="shared" si="75"/>
        <v>1</v>
      </c>
    </row>
    <row r="134" spans="1:51" s="27" customFormat="1" ht="16.5" customHeight="1" x14ac:dyDescent="0.35">
      <c r="A134" s="26"/>
      <c r="B134" s="858"/>
      <c r="C134" s="790"/>
      <c r="D134" s="816"/>
      <c r="E134" s="563" t="s">
        <v>203</v>
      </c>
      <c r="F134" s="439">
        <f t="shared" si="76"/>
        <v>0</v>
      </c>
      <c r="G134" s="463">
        <v>0</v>
      </c>
      <c r="H134" s="239">
        <v>0</v>
      </c>
      <c r="I134" s="239">
        <v>0</v>
      </c>
      <c r="J134" s="239">
        <v>0</v>
      </c>
      <c r="K134" s="104">
        <f t="shared" si="80"/>
        <v>0</v>
      </c>
      <c r="L134" s="205">
        <v>0</v>
      </c>
      <c r="M134" s="205">
        <v>0</v>
      </c>
      <c r="N134" s="205">
        <v>0</v>
      </c>
      <c r="O134" s="205">
        <v>0</v>
      </c>
      <c r="P134" s="269">
        <f t="shared" si="77"/>
        <v>0</v>
      </c>
      <c r="Q134" s="205">
        <v>0</v>
      </c>
      <c r="R134" s="205">
        <v>0</v>
      </c>
      <c r="S134" s="205">
        <v>0</v>
      </c>
      <c r="T134" s="354">
        <v>0</v>
      </c>
      <c r="U134" s="269">
        <f t="shared" si="78"/>
        <v>0</v>
      </c>
      <c r="V134" s="205">
        <v>0</v>
      </c>
      <c r="W134" s="205">
        <v>0</v>
      </c>
      <c r="X134" s="205">
        <v>0</v>
      </c>
      <c r="Y134" s="354">
        <v>0</v>
      </c>
      <c r="Z134" s="269">
        <f t="shared" si="79"/>
        <v>0</v>
      </c>
      <c r="AA134" s="206">
        <v>0</v>
      </c>
      <c r="AB134" s="206">
        <v>0</v>
      </c>
      <c r="AC134" s="206">
        <v>0</v>
      </c>
      <c r="AD134" s="504">
        <v>0</v>
      </c>
      <c r="AE134" s="269">
        <f t="shared" ref="AE134:AE197" si="81">AA134+AB134+AC134+AD134</f>
        <v>0</v>
      </c>
      <c r="AF134" s="206">
        <v>0</v>
      </c>
      <c r="AG134" s="206">
        <v>0</v>
      </c>
      <c r="AH134" s="206">
        <v>0</v>
      </c>
      <c r="AI134" s="206">
        <v>0</v>
      </c>
      <c r="AJ134" s="269">
        <f t="shared" ref="AJ134:AJ197" si="82">AF134+AG134+AH134+AI134</f>
        <v>0</v>
      </c>
      <c r="AK134" s="206">
        <v>0</v>
      </c>
      <c r="AL134" s="206">
        <v>0</v>
      </c>
      <c r="AM134" s="206">
        <v>0</v>
      </c>
      <c r="AN134" s="206">
        <v>0</v>
      </c>
      <c r="AO134" s="255">
        <f t="shared" ref="AO134:AO197" si="83">AK134+AL134+AM134+AN134</f>
        <v>0</v>
      </c>
      <c r="AP134" s="735">
        <v>0</v>
      </c>
      <c r="AQ134" s="735">
        <v>0</v>
      </c>
      <c r="AR134" s="735">
        <v>0</v>
      </c>
      <c r="AS134" s="735">
        <v>0</v>
      </c>
      <c r="AT134" s="255">
        <f t="shared" ref="AT134:AT197" si="84">AP134+AQ134+AR134+AS134</f>
        <v>0</v>
      </c>
      <c r="AU134" s="206">
        <v>0</v>
      </c>
      <c r="AV134" s="206">
        <v>0</v>
      </c>
      <c r="AW134" s="206">
        <v>0</v>
      </c>
      <c r="AX134" s="206">
        <v>0</v>
      </c>
      <c r="AY134" s="255">
        <f t="shared" ref="AY134:AY197" si="85">AU134+AV134+AW134+AX134</f>
        <v>0</v>
      </c>
    </row>
    <row r="135" spans="1:51" s="27" customFormat="1" ht="16.5" customHeight="1" thickBot="1" x14ac:dyDescent="0.4">
      <c r="A135" s="26"/>
      <c r="B135" s="856"/>
      <c r="C135" s="790"/>
      <c r="D135" s="816"/>
      <c r="E135" s="563" t="s">
        <v>112</v>
      </c>
      <c r="F135" s="439">
        <f t="shared" si="76"/>
        <v>0</v>
      </c>
      <c r="G135" s="464">
        <v>0</v>
      </c>
      <c r="H135" s="240">
        <v>0</v>
      </c>
      <c r="I135" s="240">
        <v>0</v>
      </c>
      <c r="J135" s="240">
        <v>0</v>
      </c>
      <c r="K135" s="104">
        <f t="shared" si="80"/>
        <v>0</v>
      </c>
      <c r="L135" s="207">
        <v>0</v>
      </c>
      <c r="M135" s="207">
        <v>0</v>
      </c>
      <c r="N135" s="207">
        <v>0</v>
      </c>
      <c r="O135" s="207">
        <v>0</v>
      </c>
      <c r="P135" s="269">
        <f t="shared" si="77"/>
        <v>0</v>
      </c>
      <c r="Q135" s="207">
        <v>0</v>
      </c>
      <c r="R135" s="207">
        <v>0</v>
      </c>
      <c r="S135" s="207">
        <v>0</v>
      </c>
      <c r="T135" s="355">
        <v>0</v>
      </c>
      <c r="U135" s="269">
        <f t="shared" si="78"/>
        <v>0</v>
      </c>
      <c r="V135" s="207">
        <v>0</v>
      </c>
      <c r="W135" s="207">
        <v>0</v>
      </c>
      <c r="X135" s="207">
        <v>0</v>
      </c>
      <c r="Y135" s="355">
        <v>0</v>
      </c>
      <c r="Z135" s="269">
        <f t="shared" si="79"/>
        <v>0</v>
      </c>
      <c r="AA135" s="206">
        <v>0</v>
      </c>
      <c r="AB135" s="206">
        <v>0</v>
      </c>
      <c r="AC135" s="206">
        <v>0</v>
      </c>
      <c r="AD135" s="504">
        <v>0</v>
      </c>
      <c r="AE135" s="269">
        <f t="shared" si="81"/>
        <v>0</v>
      </c>
      <c r="AF135" s="206">
        <v>0</v>
      </c>
      <c r="AG135" s="206">
        <v>0</v>
      </c>
      <c r="AH135" s="206">
        <v>0</v>
      </c>
      <c r="AI135" s="206">
        <v>0</v>
      </c>
      <c r="AJ135" s="269">
        <f t="shared" si="82"/>
        <v>0</v>
      </c>
      <c r="AK135" s="206">
        <v>0</v>
      </c>
      <c r="AL135" s="206">
        <v>0</v>
      </c>
      <c r="AM135" s="206">
        <v>0</v>
      </c>
      <c r="AN135" s="206">
        <v>0</v>
      </c>
      <c r="AO135" s="255">
        <f t="shared" si="83"/>
        <v>0</v>
      </c>
      <c r="AP135" s="735">
        <v>0</v>
      </c>
      <c r="AQ135" s="735">
        <v>0</v>
      </c>
      <c r="AR135" s="735">
        <v>0</v>
      </c>
      <c r="AS135" s="735">
        <v>0</v>
      </c>
      <c r="AT135" s="255">
        <f t="shared" si="84"/>
        <v>0</v>
      </c>
      <c r="AU135" s="206">
        <v>0</v>
      </c>
      <c r="AV135" s="206">
        <v>0</v>
      </c>
      <c r="AW135" s="206">
        <v>0</v>
      </c>
      <c r="AX135" s="206">
        <v>0</v>
      </c>
      <c r="AY135" s="255">
        <f t="shared" si="85"/>
        <v>0</v>
      </c>
    </row>
    <row r="136" spans="1:51" s="27" customFormat="1" ht="25.5" customHeight="1" thickBot="1" x14ac:dyDescent="0.4">
      <c r="A136" s="26"/>
      <c r="B136" s="460"/>
      <c r="C136" s="790"/>
      <c r="D136" s="814"/>
      <c r="E136" s="548" t="s">
        <v>764</v>
      </c>
      <c r="F136" s="439">
        <f t="shared" si="76"/>
        <v>0</v>
      </c>
      <c r="G136" s="465"/>
      <c r="H136" s="435"/>
      <c r="I136" s="435"/>
      <c r="J136" s="435"/>
      <c r="K136" s="104"/>
      <c r="L136" s="259"/>
      <c r="M136" s="259"/>
      <c r="N136" s="259"/>
      <c r="O136" s="259"/>
      <c r="P136" s="269"/>
      <c r="Q136" s="259"/>
      <c r="R136" s="259"/>
      <c r="S136" s="259"/>
      <c r="T136" s="362"/>
      <c r="U136" s="269"/>
      <c r="V136" s="259"/>
      <c r="W136" s="259"/>
      <c r="X136" s="259"/>
      <c r="Y136" s="362"/>
      <c r="Z136" s="269"/>
      <c r="AA136" s="207">
        <v>0</v>
      </c>
      <c r="AB136" s="207">
        <v>0</v>
      </c>
      <c r="AC136" s="207">
        <v>0</v>
      </c>
      <c r="AD136" s="355">
        <v>0</v>
      </c>
      <c r="AE136" s="269">
        <f t="shared" si="81"/>
        <v>0</v>
      </c>
      <c r="AF136" s="207">
        <v>0</v>
      </c>
      <c r="AG136" s="207">
        <v>0</v>
      </c>
      <c r="AH136" s="207">
        <v>0</v>
      </c>
      <c r="AI136" s="207">
        <v>0</v>
      </c>
      <c r="AJ136" s="269">
        <f t="shared" si="82"/>
        <v>0</v>
      </c>
      <c r="AK136" s="207">
        <v>0</v>
      </c>
      <c r="AL136" s="207">
        <v>0</v>
      </c>
      <c r="AM136" s="207">
        <v>0</v>
      </c>
      <c r="AN136" s="207">
        <v>0</v>
      </c>
      <c r="AO136" s="255">
        <f t="shared" si="83"/>
        <v>0</v>
      </c>
      <c r="AP136" s="736">
        <v>0</v>
      </c>
      <c r="AQ136" s="736">
        <v>0</v>
      </c>
      <c r="AR136" s="736">
        <v>0</v>
      </c>
      <c r="AS136" s="736">
        <v>0</v>
      </c>
      <c r="AT136" s="255">
        <f t="shared" si="84"/>
        <v>0</v>
      </c>
      <c r="AU136" s="207">
        <v>0</v>
      </c>
      <c r="AV136" s="207">
        <v>0</v>
      </c>
      <c r="AW136" s="207">
        <v>0</v>
      </c>
      <c r="AX136" s="207">
        <v>0</v>
      </c>
      <c r="AY136" s="255">
        <f t="shared" si="85"/>
        <v>0</v>
      </c>
    </row>
    <row r="137" spans="1:51" s="27" customFormat="1" ht="16.5" customHeight="1" x14ac:dyDescent="0.35">
      <c r="A137" s="26"/>
      <c r="B137" s="459">
        <v>20</v>
      </c>
      <c r="C137" s="790"/>
      <c r="D137" s="815" t="s">
        <v>606</v>
      </c>
      <c r="E137" s="547" t="s">
        <v>116</v>
      </c>
      <c r="F137" s="439">
        <f t="shared" si="76"/>
        <v>0</v>
      </c>
      <c r="G137" s="463">
        <v>0</v>
      </c>
      <c r="H137" s="239">
        <v>0</v>
      </c>
      <c r="I137" s="239">
        <v>0</v>
      </c>
      <c r="J137" s="239">
        <v>0</v>
      </c>
      <c r="K137" s="104">
        <f t="shared" si="80"/>
        <v>0</v>
      </c>
      <c r="L137" s="205">
        <v>0</v>
      </c>
      <c r="M137" s="205">
        <v>0</v>
      </c>
      <c r="N137" s="205">
        <v>0</v>
      </c>
      <c r="O137" s="205">
        <v>0</v>
      </c>
      <c r="P137" s="269">
        <f t="shared" si="77"/>
        <v>0</v>
      </c>
      <c r="Q137" s="205">
        <v>0</v>
      </c>
      <c r="R137" s="205">
        <v>0</v>
      </c>
      <c r="S137" s="205">
        <v>0</v>
      </c>
      <c r="T137" s="354">
        <v>0</v>
      </c>
      <c r="U137" s="269">
        <f t="shared" si="78"/>
        <v>0</v>
      </c>
      <c r="V137" s="205">
        <v>0</v>
      </c>
      <c r="W137" s="205">
        <v>0</v>
      </c>
      <c r="X137" s="205">
        <v>0</v>
      </c>
      <c r="Y137" s="354">
        <v>0</v>
      </c>
      <c r="Z137" s="269">
        <f t="shared" si="79"/>
        <v>0</v>
      </c>
      <c r="AA137" s="205">
        <v>0</v>
      </c>
      <c r="AB137" s="205">
        <v>0</v>
      </c>
      <c r="AC137" s="205">
        <v>0</v>
      </c>
      <c r="AD137" s="354">
        <v>0</v>
      </c>
      <c r="AE137" s="269">
        <f t="shared" si="81"/>
        <v>0</v>
      </c>
      <c r="AF137" s="205">
        <v>0</v>
      </c>
      <c r="AG137" s="205">
        <v>0</v>
      </c>
      <c r="AH137" s="205">
        <v>0</v>
      </c>
      <c r="AI137" s="205">
        <v>0</v>
      </c>
      <c r="AJ137" s="269">
        <f t="shared" si="82"/>
        <v>0</v>
      </c>
      <c r="AK137" s="205">
        <v>0</v>
      </c>
      <c r="AL137" s="205">
        <v>0</v>
      </c>
      <c r="AM137" s="205">
        <v>0</v>
      </c>
      <c r="AN137" s="205">
        <v>0</v>
      </c>
      <c r="AO137" s="255">
        <f t="shared" si="83"/>
        <v>0</v>
      </c>
      <c r="AP137" s="734">
        <v>0</v>
      </c>
      <c r="AQ137" s="734">
        <v>0</v>
      </c>
      <c r="AR137" s="734">
        <v>0</v>
      </c>
      <c r="AS137" s="734">
        <v>0</v>
      </c>
      <c r="AT137" s="255">
        <f t="shared" si="84"/>
        <v>0</v>
      </c>
      <c r="AU137" s="205">
        <v>0</v>
      </c>
      <c r="AV137" s="205">
        <v>0</v>
      </c>
      <c r="AW137" s="205">
        <v>0</v>
      </c>
      <c r="AX137" s="205">
        <v>0</v>
      </c>
      <c r="AY137" s="255">
        <f t="shared" si="85"/>
        <v>0</v>
      </c>
    </row>
    <row r="138" spans="1:51" s="27" customFormat="1" ht="16.5" customHeight="1" x14ac:dyDescent="0.35">
      <c r="A138" s="26"/>
      <c r="B138" s="460"/>
      <c r="C138" s="790"/>
      <c r="D138" s="815"/>
      <c r="E138" s="544" t="s">
        <v>203</v>
      </c>
      <c r="F138" s="439">
        <f t="shared" si="76"/>
        <v>0</v>
      </c>
      <c r="G138" s="463">
        <v>0</v>
      </c>
      <c r="H138" s="239">
        <v>0</v>
      </c>
      <c r="I138" s="239">
        <v>0</v>
      </c>
      <c r="J138" s="239">
        <v>0</v>
      </c>
      <c r="K138" s="104">
        <f t="shared" si="80"/>
        <v>0</v>
      </c>
      <c r="L138" s="205">
        <v>0</v>
      </c>
      <c r="M138" s="205">
        <v>0</v>
      </c>
      <c r="N138" s="205">
        <v>0</v>
      </c>
      <c r="O138" s="205">
        <v>0</v>
      </c>
      <c r="P138" s="269">
        <f t="shared" si="77"/>
        <v>0</v>
      </c>
      <c r="Q138" s="205">
        <v>0</v>
      </c>
      <c r="R138" s="205">
        <v>0</v>
      </c>
      <c r="S138" s="205">
        <v>0</v>
      </c>
      <c r="T138" s="354">
        <v>0</v>
      </c>
      <c r="U138" s="269">
        <f t="shared" si="78"/>
        <v>0</v>
      </c>
      <c r="V138" s="205">
        <v>0</v>
      </c>
      <c r="W138" s="205">
        <v>0</v>
      </c>
      <c r="X138" s="205">
        <v>0</v>
      </c>
      <c r="Y138" s="354">
        <v>0</v>
      </c>
      <c r="Z138" s="269">
        <f t="shared" si="79"/>
        <v>0</v>
      </c>
      <c r="AA138" s="205">
        <v>0</v>
      </c>
      <c r="AB138" s="205">
        <v>0</v>
      </c>
      <c r="AC138" s="205">
        <v>0</v>
      </c>
      <c r="AD138" s="354">
        <v>0</v>
      </c>
      <c r="AE138" s="269">
        <f t="shared" si="81"/>
        <v>0</v>
      </c>
      <c r="AF138" s="206">
        <v>0</v>
      </c>
      <c r="AG138" s="206">
        <v>0</v>
      </c>
      <c r="AH138" s="206">
        <v>0</v>
      </c>
      <c r="AI138" s="206">
        <v>0</v>
      </c>
      <c r="AJ138" s="269">
        <f t="shared" si="82"/>
        <v>0</v>
      </c>
      <c r="AK138" s="206">
        <v>0</v>
      </c>
      <c r="AL138" s="206">
        <v>0</v>
      </c>
      <c r="AM138" s="206">
        <v>0</v>
      </c>
      <c r="AN138" s="206">
        <v>0</v>
      </c>
      <c r="AO138" s="255">
        <f t="shared" si="83"/>
        <v>0</v>
      </c>
      <c r="AP138" s="735">
        <v>0</v>
      </c>
      <c r="AQ138" s="735">
        <v>0</v>
      </c>
      <c r="AR138" s="735">
        <v>0</v>
      </c>
      <c r="AS138" s="735">
        <v>0</v>
      </c>
      <c r="AT138" s="255">
        <f t="shared" si="84"/>
        <v>0</v>
      </c>
      <c r="AU138" s="206">
        <v>0</v>
      </c>
      <c r="AV138" s="206">
        <v>0</v>
      </c>
      <c r="AW138" s="206">
        <v>0</v>
      </c>
      <c r="AX138" s="206">
        <v>0</v>
      </c>
      <c r="AY138" s="255">
        <f t="shared" si="85"/>
        <v>0</v>
      </c>
    </row>
    <row r="139" spans="1:51" s="27" customFormat="1" ht="16.5" customHeight="1" thickBot="1" x14ac:dyDescent="0.4">
      <c r="A139" s="26"/>
      <c r="B139" s="461"/>
      <c r="C139" s="790"/>
      <c r="D139" s="815"/>
      <c r="E139" s="544" t="s">
        <v>112</v>
      </c>
      <c r="F139" s="439">
        <f t="shared" si="76"/>
        <v>0</v>
      </c>
      <c r="G139" s="464">
        <v>0</v>
      </c>
      <c r="H139" s="240">
        <v>0</v>
      </c>
      <c r="I139" s="240">
        <v>0</v>
      </c>
      <c r="J139" s="240">
        <v>0</v>
      </c>
      <c r="K139" s="104">
        <f t="shared" si="80"/>
        <v>0</v>
      </c>
      <c r="L139" s="207">
        <v>0</v>
      </c>
      <c r="M139" s="207">
        <v>0</v>
      </c>
      <c r="N139" s="207">
        <v>0</v>
      </c>
      <c r="O139" s="207">
        <v>0</v>
      </c>
      <c r="P139" s="269">
        <f t="shared" si="77"/>
        <v>0</v>
      </c>
      <c r="Q139" s="207">
        <v>0</v>
      </c>
      <c r="R139" s="207">
        <v>0</v>
      </c>
      <c r="S139" s="207">
        <v>0</v>
      </c>
      <c r="T139" s="355">
        <v>0</v>
      </c>
      <c r="U139" s="269">
        <f t="shared" si="78"/>
        <v>0</v>
      </c>
      <c r="V139" s="207">
        <v>0</v>
      </c>
      <c r="W139" s="207">
        <v>0</v>
      </c>
      <c r="X139" s="207">
        <v>0</v>
      </c>
      <c r="Y139" s="355">
        <v>0</v>
      </c>
      <c r="Z139" s="269">
        <f t="shared" si="79"/>
        <v>0</v>
      </c>
      <c r="AA139" s="205">
        <v>0</v>
      </c>
      <c r="AB139" s="205">
        <v>0</v>
      </c>
      <c r="AC139" s="205">
        <v>0</v>
      </c>
      <c r="AD139" s="354">
        <v>0</v>
      </c>
      <c r="AE139" s="269">
        <f t="shared" si="81"/>
        <v>0</v>
      </c>
      <c r="AF139" s="206">
        <v>0</v>
      </c>
      <c r="AG139" s="206">
        <v>0</v>
      </c>
      <c r="AH139" s="206">
        <v>0</v>
      </c>
      <c r="AI139" s="206">
        <v>0</v>
      </c>
      <c r="AJ139" s="269">
        <f t="shared" si="82"/>
        <v>0</v>
      </c>
      <c r="AK139" s="206">
        <v>0</v>
      </c>
      <c r="AL139" s="206">
        <v>0</v>
      </c>
      <c r="AM139" s="206">
        <v>0</v>
      </c>
      <c r="AN139" s="206">
        <v>0</v>
      </c>
      <c r="AO139" s="255">
        <f t="shared" si="83"/>
        <v>0</v>
      </c>
      <c r="AP139" s="735">
        <v>0</v>
      </c>
      <c r="AQ139" s="735">
        <v>0</v>
      </c>
      <c r="AR139" s="735">
        <v>0</v>
      </c>
      <c r="AS139" s="735">
        <v>0</v>
      </c>
      <c r="AT139" s="255">
        <f t="shared" si="84"/>
        <v>0</v>
      </c>
      <c r="AU139" s="206">
        <v>0</v>
      </c>
      <c r="AV139" s="206">
        <v>0</v>
      </c>
      <c r="AW139" s="206">
        <v>0</v>
      </c>
      <c r="AX139" s="206">
        <v>0</v>
      </c>
      <c r="AY139" s="255">
        <f t="shared" si="85"/>
        <v>0</v>
      </c>
    </row>
    <row r="140" spans="1:51" s="27" customFormat="1" ht="24" customHeight="1" thickBot="1" x14ac:dyDescent="0.4">
      <c r="A140" s="26"/>
      <c r="B140" s="460"/>
      <c r="C140" s="790"/>
      <c r="D140" s="814"/>
      <c r="E140" s="548" t="s">
        <v>764</v>
      </c>
      <c r="F140" s="439">
        <f t="shared" ref="F140:F203" si="86">K140+P140+U140+Z140+AE140+AJ140+AO140+AT140+AY140</f>
        <v>0</v>
      </c>
      <c r="G140" s="465"/>
      <c r="H140" s="435"/>
      <c r="I140" s="435"/>
      <c r="J140" s="435"/>
      <c r="K140" s="104"/>
      <c r="L140" s="207"/>
      <c r="M140" s="207"/>
      <c r="N140" s="207"/>
      <c r="O140" s="207"/>
      <c r="P140" s="269"/>
      <c r="Q140" s="259"/>
      <c r="R140" s="259"/>
      <c r="S140" s="259"/>
      <c r="T140" s="362"/>
      <c r="U140" s="269"/>
      <c r="V140" s="259"/>
      <c r="W140" s="259"/>
      <c r="X140" s="259"/>
      <c r="Y140" s="362"/>
      <c r="Z140" s="269"/>
      <c r="AA140" s="205">
        <v>0</v>
      </c>
      <c r="AB140" s="205">
        <v>0</v>
      </c>
      <c r="AC140" s="205">
        <v>0</v>
      </c>
      <c r="AD140" s="354">
        <v>0</v>
      </c>
      <c r="AE140" s="269">
        <f t="shared" si="81"/>
        <v>0</v>
      </c>
      <c r="AF140" s="207">
        <v>0</v>
      </c>
      <c r="AG140" s="207">
        <v>0</v>
      </c>
      <c r="AH140" s="207">
        <v>0</v>
      </c>
      <c r="AI140" s="207">
        <v>0</v>
      </c>
      <c r="AJ140" s="269">
        <f t="shared" si="82"/>
        <v>0</v>
      </c>
      <c r="AK140" s="207">
        <v>0</v>
      </c>
      <c r="AL140" s="207">
        <v>0</v>
      </c>
      <c r="AM140" s="207">
        <v>0</v>
      </c>
      <c r="AN140" s="207">
        <v>0</v>
      </c>
      <c r="AO140" s="255">
        <f t="shared" si="83"/>
        <v>0</v>
      </c>
      <c r="AP140" s="736">
        <v>0</v>
      </c>
      <c r="AQ140" s="736">
        <v>0</v>
      </c>
      <c r="AR140" s="736">
        <v>0</v>
      </c>
      <c r="AS140" s="736">
        <v>0</v>
      </c>
      <c r="AT140" s="255">
        <f t="shared" si="84"/>
        <v>0</v>
      </c>
      <c r="AU140" s="207">
        <v>0</v>
      </c>
      <c r="AV140" s="207">
        <v>0</v>
      </c>
      <c r="AW140" s="207">
        <v>0</v>
      </c>
      <c r="AX140" s="207">
        <v>0</v>
      </c>
      <c r="AY140" s="255">
        <f t="shared" si="85"/>
        <v>0</v>
      </c>
    </row>
    <row r="141" spans="1:51" s="27" customFormat="1" ht="16.5" customHeight="1" thickBot="1" x14ac:dyDescent="0.4">
      <c r="A141" s="26"/>
      <c r="B141" s="459">
        <v>21</v>
      </c>
      <c r="C141" s="790"/>
      <c r="D141" s="815" t="s">
        <v>689</v>
      </c>
      <c r="E141" s="547" t="s">
        <v>116</v>
      </c>
      <c r="F141" s="439">
        <f t="shared" si="86"/>
        <v>0</v>
      </c>
      <c r="G141" s="463">
        <v>0</v>
      </c>
      <c r="H141" s="239">
        <v>0</v>
      </c>
      <c r="I141" s="239">
        <v>0</v>
      </c>
      <c r="J141" s="239">
        <v>0</v>
      </c>
      <c r="K141" s="104">
        <f t="shared" si="80"/>
        <v>0</v>
      </c>
      <c r="L141" s="207">
        <v>0</v>
      </c>
      <c r="M141" s="207">
        <v>0</v>
      </c>
      <c r="N141" s="207">
        <v>0</v>
      </c>
      <c r="O141" s="207">
        <v>0</v>
      </c>
      <c r="P141" s="269">
        <f t="shared" si="77"/>
        <v>0</v>
      </c>
      <c r="Q141" s="205">
        <v>0</v>
      </c>
      <c r="R141" s="205">
        <v>0</v>
      </c>
      <c r="S141" s="205">
        <v>0</v>
      </c>
      <c r="T141" s="354">
        <v>0</v>
      </c>
      <c r="U141" s="269">
        <f t="shared" si="78"/>
        <v>0</v>
      </c>
      <c r="V141" s="205">
        <v>0</v>
      </c>
      <c r="W141" s="205">
        <v>0</v>
      </c>
      <c r="X141" s="205">
        <v>0</v>
      </c>
      <c r="Y141" s="354">
        <v>0</v>
      </c>
      <c r="Z141" s="269">
        <f t="shared" si="79"/>
        <v>0</v>
      </c>
      <c r="AA141" s="205">
        <v>0</v>
      </c>
      <c r="AB141" s="205">
        <v>0</v>
      </c>
      <c r="AC141" s="205">
        <v>0</v>
      </c>
      <c r="AD141" s="354">
        <v>0</v>
      </c>
      <c r="AE141" s="269">
        <f t="shared" si="81"/>
        <v>0</v>
      </c>
      <c r="AF141" s="205">
        <v>0</v>
      </c>
      <c r="AG141" s="205">
        <v>0</v>
      </c>
      <c r="AH141" s="205">
        <v>0</v>
      </c>
      <c r="AI141" s="205">
        <v>0</v>
      </c>
      <c r="AJ141" s="269">
        <f t="shared" si="82"/>
        <v>0</v>
      </c>
      <c r="AK141" s="205">
        <v>0</v>
      </c>
      <c r="AL141" s="205">
        <v>0</v>
      </c>
      <c r="AM141" s="205">
        <v>0</v>
      </c>
      <c r="AN141" s="205">
        <v>0</v>
      </c>
      <c r="AO141" s="255">
        <f t="shared" si="83"/>
        <v>0</v>
      </c>
      <c r="AP141" s="734">
        <v>0</v>
      </c>
      <c r="AQ141" s="734">
        <v>0</v>
      </c>
      <c r="AR141" s="734">
        <v>0</v>
      </c>
      <c r="AS141" s="734">
        <v>0</v>
      </c>
      <c r="AT141" s="255">
        <f t="shared" si="84"/>
        <v>0</v>
      </c>
      <c r="AU141" s="205">
        <v>0</v>
      </c>
      <c r="AV141" s="205">
        <v>0</v>
      </c>
      <c r="AW141" s="205">
        <v>0</v>
      </c>
      <c r="AX141" s="205">
        <v>0</v>
      </c>
      <c r="AY141" s="255">
        <f t="shared" si="85"/>
        <v>0</v>
      </c>
    </row>
    <row r="142" spans="1:51" s="27" customFormat="1" ht="16.5" customHeight="1" thickBot="1" x14ac:dyDescent="0.4">
      <c r="A142" s="26"/>
      <c r="B142" s="460"/>
      <c r="C142" s="790"/>
      <c r="D142" s="815"/>
      <c r="E142" s="544" t="s">
        <v>203</v>
      </c>
      <c r="F142" s="439">
        <f t="shared" si="86"/>
        <v>0</v>
      </c>
      <c r="G142" s="463">
        <v>0</v>
      </c>
      <c r="H142" s="239">
        <v>0</v>
      </c>
      <c r="I142" s="239">
        <v>0</v>
      </c>
      <c r="J142" s="239">
        <v>0</v>
      </c>
      <c r="K142" s="104">
        <f t="shared" si="80"/>
        <v>0</v>
      </c>
      <c r="L142" s="207">
        <v>0</v>
      </c>
      <c r="M142" s="207">
        <v>0</v>
      </c>
      <c r="N142" s="207">
        <v>0</v>
      </c>
      <c r="O142" s="207">
        <v>0</v>
      </c>
      <c r="P142" s="269">
        <f t="shared" si="77"/>
        <v>0</v>
      </c>
      <c r="Q142" s="205">
        <v>0</v>
      </c>
      <c r="R142" s="205">
        <v>0</v>
      </c>
      <c r="S142" s="205">
        <v>0</v>
      </c>
      <c r="T142" s="354">
        <v>0</v>
      </c>
      <c r="U142" s="269">
        <f t="shared" si="78"/>
        <v>0</v>
      </c>
      <c r="V142" s="205">
        <v>0</v>
      </c>
      <c r="W142" s="205">
        <v>0</v>
      </c>
      <c r="X142" s="205">
        <v>0</v>
      </c>
      <c r="Y142" s="354">
        <v>0</v>
      </c>
      <c r="Z142" s="269">
        <f t="shared" si="79"/>
        <v>0</v>
      </c>
      <c r="AA142" s="205">
        <v>0</v>
      </c>
      <c r="AB142" s="205">
        <v>0</v>
      </c>
      <c r="AC142" s="205">
        <v>0</v>
      </c>
      <c r="AD142" s="354">
        <v>0</v>
      </c>
      <c r="AE142" s="269">
        <f t="shared" si="81"/>
        <v>0</v>
      </c>
      <c r="AF142" s="206">
        <v>0</v>
      </c>
      <c r="AG142" s="206">
        <v>0</v>
      </c>
      <c r="AH142" s="206">
        <v>0</v>
      </c>
      <c r="AI142" s="206">
        <v>0</v>
      </c>
      <c r="AJ142" s="269">
        <f t="shared" si="82"/>
        <v>0</v>
      </c>
      <c r="AK142" s="206">
        <v>0</v>
      </c>
      <c r="AL142" s="206">
        <v>0</v>
      </c>
      <c r="AM142" s="206">
        <v>0</v>
      </c>
      <c r="AN142" s="206">
        <v>0</v>
      </c>
      <c r="AO142" s="255">
        <f t="shared" si="83"/>
        <v>0</v>
      </c>
      <c r="AP142" s="735">
        <v>0</v>
      </c>
      <c r="AQ142" s="735">
        <v>0</v>
      </c>
      <c r="AR142" s="735">
        <v>0</v>
      </c>
      <c r="AS142" s="735">
        <v>0</v>
      </c>
      <c r="AT142" s="255">
        <f t="shared" si="84"/>
        <v>0</v>
      </c>
      <c r="AU142" s="206">
        <v>0</v>
      </c>
      <c r="AV142" s="206">
        <v>0</v>
      </c>
      <c r="AW142" s="206">
        <v>0</v>
      </c>
      <c r="AX142" s="206">
        <v>0</v>
      </c>
      <c r="AY142" s="255">
        <f t="shared" si="85"/>
        <v>0</v>
      </c>
    </row>
    <row r="143" spans="1:51" s="27" customFormat="1" ht="16.5" customHeight="1" thickBot="1" x14ac:dyDescent="0.4">
      <c r="A143" s="26"/>
      <c r="B143" s="461"/>
      <c r="C143" s="790"/>
      <c r="D143" s="815"/>
      <c r="E143" s="544" t="s">
        <v>112</v>
      </c>
      <c r="F143" s="439">
        <f t="shared" si="86"/>
        <v>0</v>
      </c>
      <c r="G143" s="464">
        <v>0</v>
      </c>
      <c r="H143" s="240">
        <v>0</v>
      </c>
      <c r="I143" s="240">
        <v>0</v>
      </c>
      <c r="J143" s="240">
        <v>0</v>
      </c>
      <c r="K143" s="104">
        <f t="shared" si="80"/>
        <v>0</v>
      </c>
      <c r="L143" s="207">
        <v>0</v>
      </c>
      <c r="M143" s="207">
        <v>0</v>
      </c>
      <c r="N143" s="207">
        <v>0</v>
      </c>
      <c r="O143" s="207">
        <v>0</v>
      </c>
      <c r="P143" s="269">
        <f t="shared" si="77"/>
        <v>0</v>
      </c>
      <c r="Q143" s="207">
        <v>0</v>
      </c>
      <c r="R143" s="207">
        <v>0</v>
      </c>
      <c r="S143" s="207">
        <v>0</v>
      </c>
      <c r="T143" s="355">
        <v>0</v>
      </c>
      <c r="U143" s="269">
        <f t="shared" si="78"/>
        <v>0</v>
      </c>
      <c r="V143" s="207">
        <v>0</v>
      </c>
      <c r="W143" s="207">
        <v>0</v>
      </c>
      <c r="X143" s="207">
        <v>0</v>
      </c>
      <c r="Y143" s="355">
        <v>0</v>
      </c>
      <c r="Z143" s="269">
        <f t="shared" si="79"/>
        <v>0</v>
      </c>
      <c r="AA143" s="205">
        <v>0</v>
      </c>
      <c r="AB143" s="205">
        <v>0</v>
      </c>
      <c r="AC143" s="205">
        <v>0</v>
      </c>
      <c r="AD143" s="354">
        <v>0</v>
      </c>
      <c r="AE143" s="269">
        <f t="shared" si="81"/>
        <v>0</v>
      </c>
      <c r="AF143" s="206">
        <v>0</v>
      </c>
      <c r="AG143" s="206">
        <v>0</v>
      </c>
      <c r="AH143" s="206">
        <v>0</v>
      </c>
      <c r="AI143" s="206">
        <v>0</v>
      </c>
      <c r="AJ143" s="269">
        <f t="shared" si="82"/>
        <v>0</v>
      </c>
      <c r="AK143" s="206">
        <v>0</v>
      </c>
      <c r="AL143" s="206">
        <v>0</v>
      </c>
      <c r="AM143" s="206">
        <v>0</v>
      </c>
      <c r="AN143" s="206">
        <v>0</v>
      </c>
      <c r="AO143" s="255">
        <f t="shared" si="83"/>
        <v>0</v>
      </c>
      <c r="AP143" s="735">
        <v>0</v>
      </c>
      <c r="AQ143" s="735">
        <v>0</v>
      </c>
      <c r="AR143" s="735">
        <v>0</v>
      </c>
      <c r="AS143" s="735">
        <v>0</v>
      </c>
      <c r="AT143" s="255">
        <f t="shared" si="84"/>
        <v>0</v>
      </c>
      <c r="AU143" s="206">
        <v>0</v>
      </c>
      <c r="AV143" s="206">
        <v>0</v>
      </c>
      <c r="AW143" s="206">
        <v>0</v>
      </c>
      <c r="AX143" s="206">
        <v>0</v>
      </c>
      <c r="AY143" s="255">
        <f t="shared" si="85"/>
        <v>0</v>
      </c>
    </row>
    <row r="144" spans="1:51" s="27" customFormat="1" ht="25.5" customHeight="1" thickBot="1" x14ac:dyDescent="0.4">
      <c r="A144" s="26"/>
      <c r="B144" s="460"/>
      <c r="C144" s="790"/>
      <c r="D144" s="814"/>
      <c r="E144" s="548" t="s">
        <v>764</v>
      </c>
      <c r="F144" s="439">
        <f t="shared" si="86"/>
        <v>0</v>
      </c>
      <c r="G144" s="465"/>
      <c r="H144" s="435"/>
      <c r="I144" s="435"/>
      <c r="J144" s="435"/>
      <c r="K144" s="104"/>
      <c r="L144" s="207"/>
      <c r="M144" s="207"/>
      <c r="N144" s="207"/>
      <c r="O144" s="207"/>
      <c r="P144" s="269"/>
      <c r="Q144" s="259"/>
      <c r="R144" s="259"/>
      <c r="S144" s="259"/>
      <c r="T144" s="362"/>
      <c r="U144" s="269"/>
      <c r="V144" s="259"/>
      <c r="W144" s="259"/>
      <c r="X144" s="259"/>
      <c r="Y144" s="362"/>
      <c r="Z144" s="269"/>
      <c r="AA144" s="205">
        <v>0</v>
      </c>
      <c r="AB144" s="205">
        <v>0</v>
      </c>
      <c r="AC144" s="205">
        <v>0</v>
      </c>
      <c r="AD144" s="354">
        <v>0</v>
      </c>
      <c r="AE144" s="269">
        <f t="shared" si="81"/>
        <v>0</v>
      </c>
      <c r="AF144" s="207">
        <v>0</v>
      </c>
      <c r="AG144" s="207">
        <v>0</v>
      </c>
      <c r="AH144" s="207">
        <v>0</v>
      </c>
      <c r="AI144" s="207">
        <v>0</v>
      </c>
      <c r="AJ144" s="269">
        <f t="shared" si="82"/>
        <v>0</v>
      </c>
      <c r="AK144" s="207">
        <v>0</v>
      </c>
      <c r="AL144" s="207">
        <v>0</v>
      </c>
      <c r="AM144" s="207">
        <v>0</v>
      </c>
      <c r="AN144" s="207">
        <v>0</v>
      </c>
      <c r="AO144" s="255">
        <f t="shared" si="83"/>
        <v>0</v>
      </c>
      <c r="AP144" s="736">
        <v>0</v>
      </c>
      <c r="AQ144" s="736">
        <v>0</v>
      </c>
      <c r="AR144" s="736">
        <v>0</v>
      </c>
      <c r="AS144" s="736">
        <v>0</v>
      </c>
      <c r="AT144" s="255">
        <f t="shared" si="84"/>
        <v>0</v>
      </c>
      <c r="AU144" s="207">
        <v>0</v>
      </c>
      <c r="AV144" s="207">
        <v>0</v>
      </c>
      <c r="AW144" s="207">
        <v>0</v>
      </c>
      <c r="AX144" s="207">
        <v>0</v>
      </c>
      <c r="AY144" s="255">
        <f t="shared" si="85"/>
        <v>0</v>
      </c>
    </row>
    <row r="145" spans="1:51" s="27" customFormat="1" ht="16.5" customHeight="1" thickBot="1" x14ac:dyDescent="0.4">
      <c r="A145" s="26"/>
      <c r="B145" s="857">
        <v>22</v>
      </c>
      <c r="C145" s="790"/>
      <c r="D145" s="815" t="s">
        <v>690</v>
      </c>
      <c r="E145" s="547" t="s">
        <v>116</v>
      </c>
      <c r="F145" s="439">
        <f t="shared" si="86"/>
        <v>0</v>
      </c>
      <c r="G145" s="463">
        <v>0</v>
      </c>
      <c r="H145" s="239">
        <v>0</v>
      </c>
      <c r="I145" s="239">
        <v>0</v>
      </c>
      <c r="J145" s="239">
        <v>0</v>
      </c>
      <c r="K145" s="104">
        <f t="shared" si="80"/>
        <v>0</v>
      </c>
      <c r="L145" s="207">
        <v>0</v>
      </c>
      <c r="M145" s="207">
        <v>0</v>
      </c>
      <c r="N145" s="207">
        <v>0</v>
      </c>
      <c r="O145" s="207">
        <v>0</v>
      </c>
      <c r="P145" s="269">
        <f t="shared" si="77"/>
        <v>0</v>
      </c>
      <c r="Q145" s="205">
        <v>0</v>
      </c>
      <c r="R145" s="205">
        <v>0</v>
      </c>
      <c r="S145" s="205">
        <v>0</v>
      </c>
      <c r="T145" s="354">
        <v>0</v>
      </c>
      <c r="U145" s="269">
        <f t="shared" si="78"/>
        <v>0</v>
      </c>
      <c r="V145" s="205">
        <v>0</v>
      </c>
      <c r="W145" s="205">
        <v>0</v>
      </c>
      <c r="X145" s="205">
        <v>0</v>
      </c>
      <c r="Y145" s="354">
        <v>0</v>
      </c>
      <c r="Z145" s="269">
        <f t="shared" si="79"/>
        <v>0</v>
      </c>
      <c r="AA145" s="205">
        <v>0</v>
      </c>
      <c r="AB145" s="205">
        <v>0</v>
      </c>
      <c r="AC145" s="205">
        <v>0</v>
      </c>
      <c r="AD145" s="354">
        <v>0</v>
      </c>
      <c r="AE145" s="269">
        <f t="shared" si="81"/>
        <v>0</v>
      </c>
      <c r="AF145" s="205">
        <v>0</v>
      </c>
      <c r="AG145" s="205">
        <v>0</v>
      </c>
      <c r="AH145" s="205">
        <v>0</v>
      </c>
      <c r="AI145" s="205">
        <v>0</v>
      </c>
      <c r="AJ145" s="269">
        <f t="shared" si="82"/>
        <v>0</v>
      </c>
      <c r="AK145" s="205">
        <v>0</v>
      </c>
      <c r="AL145" s="205">
        <v>0</v>
      </c>
      <c r="AM145" s="205">
        <v>0</v>
      </c>
      <c r="AN145" s="205">
        <v>0</v>
      </c>
      <c r="AO145" s="255">
        <f t="shared" si="83"/>
        <v>0</v>
      </c>
      <c r="AP145" s="734">
        <v>0</v>
      </c>
      <c r="AQ145" s="734">
        <v>0</v>
      </c>
      <c r="AR145" s="734">
        <v>0</v>
      </c>
      <c r="AS145" s="734">
        <v>0</v>
      </c>
      <c r="AT145" s="255">
        <f t="shared" si="84"/>
        <v>0</v>
      </c>
      <c r="AU145" s="205">
        <v>0</v>
      </c>
      <c r="AV145" s="205">
        <v>0</v>
      </c>
      <c r="AW145" s="205">
        <v>0</v>
      </c>
      <c r="AX145" s="205">
        <v>0</v>
      </c>
      <c r="AY145" s="255">
        <f t="shared" si="85"/>
        <v>0</v>
      </c>
    </row>
    <row r="146" spans="1:51" s="27" customFormat="1" ht="16.5" customHeight="1" thickBot="1" x14ac:dyDescent="0.4">
      <c r="A146" s="26"/>
      <c r="B146" s="858"/>
      <c r="C146" s="790"/>
      <c r="D146" s="815"/>
      <c r="E146" s="544" t="s">
        <v>203</v>
      </c>
      <c r="F146" s="439">
        <f t="shared" si="86"/>
        <v>0</v>
      </c>
      <c r="G146" s="463">
        <v>0</v>
      </c>
      <c r="H146" s="239">
        <v>0</v>
      </c>
      <c r="I146" s="239">
        <v>0</v>
      </c>
      <c r="J146" s="239">
        <v>0</v>
      </c>
      <c r="K146" s="104">
        <f t="shared" si="80"/>
        <v>0</v>
      </c>
      <c r="L146" s="207">
        <v>0</v>
      </c>
      <c r="M146" s="207">
        <v>0</v>
      </c>
      <c r="N146" s="207">
        <v>0</v>
      </c>
      <c r="O146" s="207">
        <v>0</v>
      </c>
      <c r="P146" s="269">
        <f t="shared" si="77"/>
        <v>0</v>
      </c>
      <c r="Q146" s="205">
        <v>0</v>
      </c>
      <c r="R146" s="205">
        <v>0</v>
      </c>
      <c r="S146" s="205">
        <v>0</v>
      </c>
      <c r="T146" s="354">
        <v>0</v>
      </c>
      <c r="U146" s="269">
        <f t="shared" si="78"/>
        <v>0</v>
      </c>
      <c r="V146" s="205">
        <v>0</v>
      </c>
      <c r="W146" s="205">
        <v>0</v>
      </c>
      <c r="X146" s="205">
        <v>0</v>
      </c>
      <c r="Y146" s="354">
        <v>0</v>
      </c>
      <c r="Z146" s="269">
        <f t="shared" si="79"/>
        <v>0</v>
      </c>
      <c r="AA146" s="205">
        <v>0</v>
      </c>
      <c r="AB146" s="205">
        <v>0</v>
      </c>
      <c r="AC146" s="205">
        <v>0</v>
      </c>
      <c r="AD146" s="354">
        <v>0</v>
      </c>
      <c r="AE146" s="269">
        <f t="shared" si="81"/>
        <v>0</v>
      </c>
      <c r="AF146" s="206">
        <v>0</v>
      </c>
      <c r="AG146" s="206">
        <v>0</v>
      </c>
      <c r="AH146" s="206">
        <v>0</v>
      </c>
      <c r="AI146" s="206">
        <v>0</v>
      </c>
      <c r="AJ146" s="269">
        <f t="shared" si="82"/>
        <v>0</v>
      </c>
      <c r="AK146" s="206">
        <v>0</v>
      </c>
      <c r="AL146" s="206">
        <v>0</v>
      </c>
      <c r="AM146" s="206">
        <v>0</v>
      </c>
      <c r="AN146" s="206">
        <v>0</v>
      </c>
      <c r="AO146" s="255">
        <f t="shared" si="83"/>
        <v>0</v>
      </c>
      <c r="AP146" s="735">
        <v>0</v>
      </c>
      <c r="AQ146" s="735">
        <v>0</v>
      </c>
      <c r="AR146" s="735">
        <v>0</v>
      </c>
      <c r="AS146" s="735">
        <v>0</v>
      </c>
      <c r="AT146" s="255">
        <f t="shared" si="84"/>
        <v>0</v>
      </c>
      <c r="AU146" s="205">
        <v>0</v>
      </c>
      <c r="AV146" s="205">
        <v>0</v>
      </c>
      <c r="AW146" s="205">
        <v>0</v>
      </c>
      <c r="AX146" s="205">
        <v>0</v>
      </c>
      <c r="AY146" s="255">
        <f t="shared" si="85"/>
        <v>0</v>
      </c>
    </row>
    <row r="147" spans="1:51" s="27" customFormat="1" ht="16.5" customHeight="1" thickBot="1" x14ac:dyDescent="0.4">
      <c r="A147" s="26"/>
      <c r="B147" s="856"/>
      <c r="C147" s="790"/>
      <c r="D147" s="815"/>
      <c r="E147" s="544" t="s">
        <v>112</v>
      </c>
      <c r="F147" s="439">
        <f t="shared" si="86"/>
        <v>0</v>
      </c>
      <c r="G147" s="464">
        <v>0</v>
      </c>
      <c r="H147" s="240">
        <v>0</v>
      </c>
      <c r="I147" s="240">
        <v>0</v>
      </c>
      <c r="J147" s="240">
        <v>0</v>
      </c>
      <c r="K147" s="104">
        <f t="shared" si="80"/>
        <v>0</v>
      </c>
      <c r="L147" s="207">
        <v>0</v>
      </c>
      <c r="M147" s="207">
        <v>0</v>
      </c>
      <c r="N147" s="207">
        <v>0</v>
      </c>
      <c r="O147" s="207">
        <v>0</v>
      </c>
      <c r="P147" s="269">
        <f t="shared" si="77"/>
        <v>0</v>
      </c>
      <c r="Q147" s="207">
        <v>0</v>
      </c>
      <c r="R147" s="207">
        <v>0</v>
      </c>
      <c r="S147" s="207">
        <v>0</v>
      </c>
      <c r="T147" s="355">
        <v>0</v>
      </c>
      <c r="U147" s="269">
        <f t="shared" si="78"/>
        <v>0</v>
      </c>
      <c r="V147" s="207">
        <v>0</v>
      </c>
      <c r="W147" s="207">
        <v>0</v>
      </c>
      <c r="X147" s="207">
        <v>0</v>
      </c>
      <c r="Y147" s="355">
        <v>0</v>
      </c>
      <c r="Z147" s="269">
        <f t="shared" si="79"/>
        <v>0</v>
      </c>
      <c r="AA147" s="205">
        <v>0</v>
      </c>
      <c r="AB147" s="205">
        <v>0</v>
      </c>
      <c r="AC147" s="205">
        <v>0</v>
      </c>
      <c r="AD147" s="354">
        <v>0</v>
      </c>
      <c r="AE147" s="269">
        <f t="shared" si="81"/>
        <v>0</v>
      </c>
      <c r="AF147" s="206">
        <v>0</v>
      </c>
      <c r="AG147" s="206">
        <v>0</v>
      </c>
      <c r="AH147" s="206">
        <v>0</v>
      </c>
      <c r="AI147" s="206">
        <v>0</v>
      </c>
      <c r="AJ147" s="269">
        <f t="shared" si="82"/>
        <v>0</v>
      </c>
      <c r="AK147" s="206">
        <v>0</v>
      </c>
      <c r="AL147" s="206">
        <v>0</v>
      </c>
      <c r="AM147" s="206">
        <v>0</v>
      </c>
      <c r="AN147" s="206">
        <v>0</v>
      </c>
      <c r="AO147" s="255">
        <f t="shared" si="83"/>
        <v>0</v>
      </c>
      <c r="AP147" s="735">
        <v>0</v>
      </c>
      <c r="AQ147" s="735">
        <v>0</v>
      </c>
      <c r="AR147" s="735">
        <v>0</v>
      </c>
      <c r="AS147" s="735">
        <v>0</v>
      </c>
      <c r="AT147" s="255">
        <f t="shared" si="84"/>
        <v>0</v>
      </c>
      <c r="AU147" s="205">
        <v>0</v>
      </c>
      <c r="AV147" s="205">
        <v>0</v>
      </c>
      <c r="AW147" s="205">
        <v>0</v>
      </c>
      <c r="AX147" s="205">
        <v>0</v>
      </c>
      <c r="AY147" s="255">
        <f t="shared" si="85"/>
        <v>0</v>
      </c>
    </row>
    <row r="148" spans="1:51" s="27" customFormat="1" ht="26.25" customHeight="1" thickBot="1" x14ac:dyDescent="0.4">
      <c r="A148" s="26"/>
      <c r="B148" s="460"/>
      <c r="C148" s="790"/>
      <c r="D148" s="814"/>
      <c r="E148" s="548" t="s">
        <v>764</v>
      </c>
      <c r="F148" s="439">
        <f t="shared" si="86"/>
        <v>0</v>
      </c>
      <c r="G148" s="465"/>
      <c r="H148" s="435"/>
      <c r="I148" s="435"/>
      <c r="J148" s="435"/>
      <c r="K148" s="104"/>
      <c r="L148" s="207"/>
      <c r="M148" s="207"/>
      <c r="N148" s="207"/>
      <c r="O148" s="207"/>
      <c r="P148" s="269"/>
      <c r="Q148" s="259"/>
      <c r="R148" s="259"/>
      <c r="S148" s="259"/>
      <c r="T148" s="362"/>
      <c r="U148" s="269"/>
      <c r="V148" s="259"/>
      <c r="W148" s="259"/>
      <c r="X148" s="259"/>
      <c r="Y148" s="362"/>
      <c r="Z148" s="269"/>
      <c r="AA148" s="205">
        <v>0</v>
      </c>
      <c r="AB148" s="205">
        <v>0</v>
      </c>
      <c r="AC148" s="205">
        <v>0</v>
      </c>
      <c r="AD148" s="354">
        <v>0</v>
      </c>
      <c r="AE148" s="269">
        <f t="shared" si="81"/>
        <v>0</v>
      </c>
      <c r="AF148" s="207">
        <v>0</v>
      </c>
      <c r="AG148" s="207">
        <v>0</v>
      </c>
      <c r="AH148" s="207">
        <v>0</v>
      </c>
      <c r="AI148" s="207">
        <v>0</v>
      </c>
      <c r="AJ148" s="269">
        <f t="shared" si="82"/>
        <v>0</v>
      </c>
      <c r="AK148" s="207">
        <v>0</v>
      </c>
      <c r="AL148" s="207">
        <v>0</v>
      </c>
      <c r="AM148" s="207">
        <v>0</v>
      </c>
      <c r="AN148" s="207">
        <v>0</v>
      </c>
      <c r="AO148" s="255">
        <f t="shared" si="83"/>
        <v>0</v>
      </c>
      <c r="AP148" s="736">
        <v>0</v>
      </c>
      <c r="AQ148" s="736">
        <v>0</v>
      </c>
      <c r="AR148" s="736">
        <v>0</v>
      </c>
      <c r="AS148" s="736">
        <v>0</v>
      </c>
      <c r="AT148" s="255">
        <f t="shared" si="84"/>
        <v>0</v>
      </c>
      <c r="AU148" s="205">
        <v>0</v>
      </c>
      <c r="AV148" s="205">
        <v>0</v>
      </c>
      <c r="AW148" s="205">
        <v>0</v>
      </c>
      <c r="AX148" s="205">
        <v>0</v>
      </c>
      <c r="AY148" s="255">
        <f t="shared" si="85"/>
        <v>0</v>
      </c>
    </row>
    <row r="149" spans="1:51" s="27" customFormat="1" ht="26.25" customHeight="1" thickBot="1" x14ac:dyDescent="0.4">
      <c r="A149" s="26"/>
      <c r="B149" s="857">
        <v>23</v>
      </c>
      <c r="C149" s="790"/>
      <c r="D149" s="815" t="s">
        <v>692</v>
      </c>
      <c r="E149" s="547" t="s">
        <v>116</v>
      </c>
      <c r="F149" s="439">
        <f t="shared" si="86"/>
        <v>0</v>
      </c>
      <c r="G149" s="463">
        <v>0</v>
      </c>
      <c r="H149" s="239">
        <v>0</v>
      </c>
      <c r="I149" s="239">
        <v>0</v>
      </c>
      <c r="J149" s="239">
        <v>0</v>
      </c>
      <c r="K149" s="104">
        <f t="shared" si="80"/>
        <v>0</v>
      </c>
      <c r="L149" s="207">
        <v>0</v>
      </c>
      <c r="M149" s="207">
        <v>0</v>
      </c>
      <c r="N149" s="207">
        <v>0</v>
      </c>
      <c r="O149" s="207">
        <v>0</v>
      </c>
      <c r="P149" s="269">
        <f t="shared" si="77"/>
        <v>0</v>
      </c>
      <c r="Q149" s="205">
        <v>0</v>
      </c>
      <c r="R149" s="205">
        <v>0</v>
      </c>
      <c r="S149" s="205">
        <v>0</v>
      </c>
      <c r="T149" s="354">
        <v>0</v>
      </c>
      <c r="U149" s="269">
        <f t="shared" si="78"/>
        <v>0</v>
      </c>
      <c r="V149" s="205">
        <v>0</v>
      </c>
      <c r="W149" s="205">
        <v>0</v>
      </c>
      <c r="X149" s="205">
        <v>0</v>
      </c>
      <c r="Y149" s="354">
        <v>0</v>
      </c>
      <c r="Z149" s="269">
        <f t="shared" si="79"/>
        <v>0</v>
      </c>
      <c r="AA149" s="205">
        <v>0</v>
      </c>
      <c r="AB149" s="205">
        <v>0</v>
      </c>
      <c r="AC149" s="205">
        <v>0</v>
      </c>
      <c r="AD149" s="354">
        <v>0</v>
      </c>
      <c r="AE149" s="269">
        <f t="shared" si="81"/>
        <v>0</v>
      </c>
      <c r="AF149" s="205">
        <v>0</v>
      </c>
      <c r="AG149" s="205">
        <v>0</v>
      </c>
      <c r="AH149" s="205">
        <v>0</v>
      </c>
      <c r="AI149" s="205">
        <v>0</v>
      </c>
      <c r="AJ149" s="269">
        <f t="shared" si="82"/>
        <v>0</v>
      </c>
      <c r="AK149" s="205">
        <v>0</v>
      </c>
      <c r="AL149" s="205">
        <v>0</v>
      </c>
      <c r="AM149" s="205">
        <v>0</v>
      </c>
      <c r="AN149" s="205">
        <v>0</v>
      </c>
      <c r="AO149" s="255">
        <f t="shared" si="83"/>
        <v>0</v>
      </c>
      <c r="AP149" s="734">
        <v>0</v>
      </c>
      <c r="AQ149" s="734">
        <v>0</v>
      </c>
      <c r="AR149" s="734">
        <v>0</v>
      </c>
      <c r="AS149" s="734">
        <v>0</v>
      </c>
      <c r="AT149" s="255">
        <f t="shared" si="84"/>
        <v>0</v>
      </c>
      <c r="AU149" s="205">
        <v>0</v>
      </c>
      <c r="AV149" s="205">
        <v>0</v>
      </c>
      <c r="AW149" s="205">
        <v>0</v>
      </c>
      <c r="AX149" s="205">
        <v>0</v>
      </c>
      <c r="AY149" s="255">
        <f t="shared" si="85"/>
        <v>0</v>
      </c>
    </row>
    <row r="150" spans="1:51" s="27" customFormat="1" ht="27" customHeight="1" thickBot="1" x14ac:dyDescent="0.4">
      <c r="A150" s="26"/>
      <c r="B150" s="858"/>
      <c r="C150" s="790"/>
      <c r="D150" s="815"/>
      <c r="E150" s="544" t="s">
        <v>203</v>
      </c>
      <c r="F150" s="439">
        <f t="shared" si="86"/>
        <v>0</v>
      </c>
      <c r="G150" s="463">
        <v>0</v>
      </c>
      <c r="H150" s="239">
        <v>0</v>
      </c>
      <c r="I150" s="239">
        <v>0</v>
      </c>
      <c r="J150" s="239">
        <v>0</v>
      </c>
      <c r="K150" s="104">
        <f t="shared" si="80"/>
        <v>0</v>
      </c>
      <c r="L150" s="207">
        <v>0</v>
      </c>
      <c r="M150" s="207">
        <v>0</v>
      </c>
      <c r="N150" s="207">
        <v>0</v>
      </c>
      <c r="O150" s="207">
        <v>0</v>
      </c>
      <c r="P150" s="269">
        <f t="shared" si="77"/>
        <v>0</v>
      </c>
      <c r="Q150" s="205">
        <v>0</v>
      </c>
      <c r="R150" s="205">
        <v>0</v>
      </c>
      <c r="S150" s="205">
        <v>0</v>
      </c>
      <c r="T150" s="354">
        <v>0</v>
      </c>
      <c r="U150" s="269">
        <f t="shared" si="78"/>
        <v>0</v>
      </c>
      <c r="V150" s="205">
        <v>0</v>
      </c>
      <c r="W150" s="205">
        <v>0</v>
      </c>
      <c r="X150" s="205">
        <v>0</v>
      </c>
      <c r="Y150" s="354">
        <v>0</v>
      </c>
      <c r="Z150" s="269">
        <f t="shared" si="79"/>
        <v>0</v>
      </c>
      <c r="AA150" s="205">
        <v>0</v>
      </c>
      <c r="AB150" s="205">
        <v>0</v>
      </c>
      <c r="AC150" s="205">
        <v>0</v>
      </c>
      <c r="AD150" s="354">
        <v>0</v>
      </c>
      <c r="AE150" s="269">
        <f t="shared" si="81"/>
        <v>0</v>
      </c>
      <c r="AF150" s="206">
        <v>0</v>
      </c>
      <c r="AG150" s="206">
        <v>0</v>
      </c>
      <c r="AH150" s="206">
        <v>0</v>
      </c>
      <c r="AI150" s="206">
        <v>0</v>
      </c>
      <c r="AJ150" s="269">
        <f t="shared" si="82"/>
        <v>0</v>
      </c>
      <c r="AK150" s="206">
        <v>0</v>
      </c>
      <c r="AL150" s="206">
        <v>0</v>
      </c>
      <c r="AM150" s="206">
        <v>0</v>
      </c>
      <c r="AN150" s="206">
        <v>0</v>
      </c>
      <c r="AO150" s="255">
        <f t="shared" si="83"/>
        <v>0</v>
      </c>
      <c r="AP150" s="735">
        <v>0</v>
      </c>
      <c r="AQ150" s="735">
        <v>0</v>
      </c>
      <c r="AR150" s="735">
        <v>0</v>
      </c>
      <c r="AS150" s="735">
        <v>0</v>
      </c>
      <c r="AT150" s="255">
        <f t="shared" si="84"/>
        <v>0</v>
      </c>
      <c r="AU150" s="205">
        <v>0</v>
      </c>
      <c r="AV150" s="205">
        <v>0</v>
      </c>
      <c r="AW150" s="205">
        <v>0</v>
      </c>
      <c r="AX150" s="205">
        <v>0</v>
      </c>
      <c r="AY150" s="255">
        <f t="shared" si="85"/>
        <v>0</v>
      </c>
    </row>
    <row r="151" spans="1:51" s="27" customFormat="1" ht="36.75" customHeight="1" thickBot="1" x14ac:dyDescent="0.4">
      <c r="A151" s="26"/>
      <c r="B151" s="856"/>
      <c r="C151" s="790"/>
      <c r="D151" s="815"/>
      <c r="E151" s="544" t="s">
        <v>112</v>
      </c>
      <c r="F151" s="439">
        <f t="shared" si="86"/>
        <v>0</v>
      </c>
      <c r="G151" s="464">
        <v>0</v>
      </c>
      <c r="H151" s="240">
        <v>0</v>
      </c>
      <c r="I151" s="240">
        <v>0</v>
      </c>
      <c r="J151" s="240">
        <v>0</v>
      </c>
      <c r="K151" s="104">
        <f t="shared" si="80"/>
        <v>0</v>
      </c>
      <c r="L151" s="207">
        <v>0</v>
      </c>
      <c r="M151" s="207">
        <v>0</v>
      </c>
      <c r="N151" s="207">
        <v>0</v>
      </c>
      <c r="O151" s="207">
        <v>0</v>
      </c>
      <c r="P151" s="269">
        <f t="shared" si="77"/>
        <v>0</v>
      </c>
      <c r="Q151" s="207">
        <v>0</v>
      </c>
      <c r="R151" s="207">
        <v>0</v>
      </c>
      <c r="S151" s="207">
        <v>0</v>
      </c>
      <c r="T151" s="355">
        <v>0</v>
      </c>
      <c r="U151" s="269">
        <f t="shared" si="78"/>
        <v>0</v>
      </c>
      <c r="V151" s="207">
        <v>0</v>
      </c>
      <c r="W151" s="207">
        <v>0</v>
      </c>
      <c r="X151" s="207">
        <v>0</v>
      </c>
      <c r="Y151" s="355">
        <v>0</v>
      </c>
      <c r="Z151" s="269">
        <f t="shared" si="79"/>
        <v>0</v>
      </c>
      <c r="AA151" s="205">
        <v>0</v>
      </c>
      <c r="AB151" s="205">
        <v>0</v>
      </c>
      <c r="AC151" s="205">
        <v>0</v>
      </c>
      <c r="AD151" s="354">
        <v>0</v>
      </c>
      <c r="AE151" s="269">
        <f t="shared" si="81"/>
        <v>0</v>
      </c>
      <c r="AF151" s="207">
        <v>0</v>
      </c>
      <c r="AG151" s="207">
        <v>0</v>
      </c>
      <c r="AH151" s="207">
        <v>0</v>
      </c>
      <c r="AI151" s="207">
        <v>0</v>
      </c>
      <c r="AJ151" s="269">
        <f t="shared" si="82"/>
        <v>0</v>
      </c>
      <c r="AK151" s="207">
        <v>0</v>
      </c>
      <c r="AL151" s="207">
        <v>0</v>
      </c>
      <c r="AM151" s="207">
        <v>0</v>
      </c>
      <c r="AN151" s="207">
        <v>0</v>
      </c>
      <c r="AO151" s="255">
        <f t="shared" si="83"/>
        <v>0</v>
      </c>
      <c r="AP151" s="736">
        <v>0</v>
      </c>
      <c r="AQ151" s="736">
        <v>0</v>
      </c>
      <c r="AR151" s="736">
        <v>0</v>
      </c>
      <c r="AS151" s="736">
        <v>0</v>
      </c>
      <c r="AT151" s="255">
        <f t="shared" si="84"/>
        <v>0</v>
      </c>
      <c r="AU151" s="205">
        <v>0</v>
      </c>
      <c r="AV151" s="205">
        <v>0</v>
      </c>
      <c r="AW151" s="205">
        <v>0</v>
      </c>
      <c r="AX151" s="205">
        <v>0</v>
      </c>
      <c r="AY151" s="255">
        <f t="shared" si="85"/>
        <v>0</v>
      </c>
    </row>
    <row r="152" spans="1:51" s="27" customFormat="1" ht="16.5" customHeight="1" x14ac:dyDescent="0.35">
      <c r="A152" s="26"/>
      <c r="B152" s="455"/>
      <c r="C152" s="790"/>
      <c r="D152" s="840" t="s">
        <v>138</v>
      </c>
      <c r="E152" s="867"/>
      <c r="F152" s="439">
        <f t="shared" si="86"/>
        <v>1205</v>
      </c>
      <c r="G152" s="466">
        <f t="shared" ref="G152:J154" si="87">G137+G133+G129+G125+G121+G117+G112+G108+G104+G100+G96+G92+G88+G80+G76+G71+G68+G64+G59+G141+G145+G149</f>
        <v>116</v>
      </c>
      <c r="H152" s="104">
        <f t="shared" si="87"/>
        <v>0</v>
      </c>
      <c r="I152" s="104">
        <f t="shared" si="87"/>
        <v>1</v>
      </c>
      <c r="J152" s="104">
        <f t="shared" si="87"/>
        <v>0</v>
      </c>
      <c r="K152" s="104">
        <f t="shared" si="80"/>
        <v>117</v>
      </c>
      <c r="L152" s="104">
        <f t="shared" ref="L152:O154" si="88">L137+L133+L129+L125+L121+L117+L112+L108+L104+L100+L96+L92+L88+L80+L76+L71+L68+L64+L59+L141+L145+L149</f>
        <v>167</v>
      </c>
      <c r="M152" s="104">
        <f t="shared" si="88"/>
        <v>0</v>
      </c>
      <c r="N152" s="104">
        <f t="shared" si="88"/>
        <v>7</v>
      </c>
      <c r="O152" s="104">
        <f t="shared" si="88"/>
        <v>3</v>
      </c>
      <c r="P152" s="269">
        <f t="shared" si="77"/>
        <v>177</v>
      </c>
      <c r="Q152" s="104">
        <f t="shared" ref="Q152:T154" si="89">Q137+Q133+Q129+Q125+Q121+Q117+Q112+Q108+Q104+Q100+Q96+Q92+Q88+Q80+Q76+Q71+Q68+Q64+Q59+Q141+Q145+Q149</f>
        <v>164</v>
      </c>
      <c r="R152" s="104">
        <f t="shared" si="89"/>
        <v>0</v>
      </c>
      <c r="S152" s="104">
        <f t="shared" si="89"/>
        <v>5</v>
      </c>
      <c r="T152" s="356">
        <f t="shared" si="89"/>
        <v>1</v>
      </c>
      <c r="U152" s="269">
        <f t="shared" si="78"/>
        <v>170</v>
      </c>
      <c r="V152" s="104">
        <f t="shared" ref="V152:Y154" si="90">V137+V133+V129+V125+V121+V117+V112+V108+V104+V100+V96+V92+V88+V80+V76+V71+V68+V64+V59+V141+V145+V149</f>
        <v>1</v>
      </c>
      <c r="W152" s="104">
        <f t="shared" si="90"/>
        <v>3</v>
      </c>
      <c r="X152" s="104">
        <f t="shared" si="90"/>
        <v>0</v>
      </c>
      <c r="Y152" s="356">
        <f t="shared" si="90"/>
        <v>145</v>
      </c>
      <c r="Z152" s="269">
        <f t="shared" si="79"/>
        <v>149</v>
      </c>
      <c r="AA152" s="104">
        <f t="shared" ref="AA152:AD154" si="91">AA129+AA133+AA137+AA125+AA121+AA117+AA112+AA108+AA104+AA100+AA96+AA92+AA88+AA80+AA76+AA71+AA68+AA64+AA59+AA141+AA145+AA149</f>
        <v>0</v>
      </c>
      <c r="AB152" s="104">
        <f t="shared" si="91"/>
        <v>6</v>
      </c>
      <c r="AC152" s="104">
        <f t="shared" si="91"/>
        <v>3</v>
      </c>
      <c r="AD152" s="356">
        <f t="shared" si="91"/>
        <v>133</v>
      </c>
      <c r="AE152" s="269">
        <f t="shared" si="81"/>
        <v>142</v>
      </c>
      <c r="AF152" s="104">
        <f t="shared" ref="AF152:AI154" si="92">AF129+AF133+AF137+AF125+AF121+AF117+AF112+AF108+AF104+AF100+AF96+AF92+AF88+AF80+AF76+AF71+AF68+AF64+AF59+AF141+AF145+AF149</f>
        <v>0</v>
      </c>
      <c r="AG152" s="104">
        <f t="shared" si="92"/>
        <v>6</v>
      </c>
      <c r="AH152" s="104">
        <f t="shared" si="92"/>
        <v>0</v>
      </c>
      <c r="AI152" s="104">
        <f t="shared" si="92"/>
        <v>100</v>
      </c>
      <c r="AJ152" s="269">
        <f t="shared" si="82"/>
        <v>106</v>
      </c>
      <c r="AK152" s="104">
        <f t="shared" ref="AK152:AN154" si="93">AK129+AK133+AK137+AK125+AK121+AK117+AK112+AK108+AK104+AK100+AK96+AK92+AK88+AK80+AK76+AK71+AK68+AK64+AK59+AK141+AK145+AK149</f>
        <v>0</v>
      </c>
      <c r="AL152" s="104">
        <f t="shared" si="93"/>
        <v>3</v>
      </c>
      <c r="AM152" s="104">
        <f t="shared" si="93"/>
        <v>2</v>
      </c>
      <c r="AN152" s="104">
        <f t="shared" si="93"/>
        <v>108</v>
      </c>
      <c r="AO152" s="255">
        <f t="shared" si="83"/>
        <v>113</v>
      </c>
      <c r="AP152" s="738">
        <f t="shared" ref="AP152:AS154" si="94">AP129+AP133+AP137+AP125+AP121+AP117+AP112+AP108+AP104+AP100+AP96+AP92+AP88+AP80+AP76+AP71+AP68+AP64+AP59+AP141+AP145+AP149</f>
        <v>0</v>
      </c>
      <c r="AQ152" s="738">
        <f t="shared" si="94"/>
        <v>4</v>
      </c>
      <c r="AR152" s="738">
        <f t="shared" si="94"/>
        <v>0</v>
      </c>
      <c r="AS152" s="738">
        <f t="shared" si="94"/>
        <v>113</v>
      </c>
      <c r="AT152" s="255">
        <f t="shared" si="84"/>
        <v>117</v>
      </c>
      <c r="AU152" s="104">
        <f t="shared" ref="AU152:AX154" si="95">AU129+AU133+AU137+AU125+AU121+AU117+AU112+AU108+AU104+AU100+AU96+AU92+AU88+AU80+AU76+AU71+AU68+AU64+AU59+AU141+AU145+AU149</f>
        <v>0</v>
      </c>
      <c r="AV152" s="104">
        <f t="shared" si="95"/>
        <v>3</v>
      </c>
      <c r="AW152" s="104">
        <f t="shared" si="95"/>
        <v>0</v>
      </c>
      <c r="AX152" s="104">
        <f t="shared" si="95"/>
        <v>111</v>
      </c>
      <c r="AY152" s="255">
        <f t="shared" si="85"/>
        <v>114</v>
      </c>
    </row>
    <row r="153" spans="1:51" s="27" customFormat="1" ht="16.5" customHeight="1" x14ac:dyDescent="0.35">
      <c r="A153" s="26"/>
      <c r="B153" s="455"/>
      <c r="C153" s="790"/>
      <c r="D153" s="802" t="s">
        <v>139</v>
      </c>
      <c r="E153" s="803"/>
      <c r="F153" s="439">
        <f t="shared" si="86"/>
        <v>0</v>
      </c>
      <c r="G153" s="466">
        <f t="shared" si="87"/>
        <v>0</v>
      </c>
      <c r="H153" s="104">
        <f t="shared" si="87"/>
        <v>0</v>
      </c>
      <c r="I153" s="104">
        <f t="shared" si="87"/>
        <v>0</v>
      </c>
      <c r="J153" s="104">
        <f t="shared" si="87"/>
        <v>0</v>
      </c>
      <c r="K153" s="104">
        <f t="shared" si="80"/>
        <v>0</v>
      </c>
      <c r="L153" s="104">
        <f t="shared" si="88"/>
        <v>0</v>
      </c>
      <c r="M153" s="104">
        <f t="shared" si="88"/>
        <v>0</v>
      </c>
      <c r="N153" s="104">
        <f t="shared" si="88"/>
        <v>0</v>
      </c>
      <c r="O153" s="104">
        <f t="shared" si="88"/>
        <v>0</v>
      </c>
      <c r="P153" s="269">
        <f t="shared" si="77"/>
        <v>0</v>
      </c>
      <c r="Q153" s="104">
        <f t="shared" si="89"/>
        <v>0</v>
      </c>
      <c r="R153" s="104">
        <f t="shared" si="89"/>
        <v>0</v>
      </c>
      <c r="S153" s="104">
        <f t="shared" si="89"/>
        <v>0</v>
      </c>
      <c r="T153" s="356">
        <f t="shared" si="89"/>
        <v>0</v>
      </c>
      <c r="U153" s="269">
        <f t="shared" si="78"/>
        <v>0</v>
      </c>
      <c r="V153" s="104">
        <f t="shared" si="90"/>
        <v>0</v>
      </c>
      <c r="W153" s="104">
        <f t="shared" si="90"/>
        <v>0</v>
      </c>
      <c r="X153" s="104">
        <f t="shared" si="90"/>
        <v>0</v>
      </c>
      <c r="Y153" s="356">
        <f t="shared" si="90"/>
        <v>0</v>
      </c>
      <c r="Z153" s="269">
        <f t="shared" si="79"/>
        <v>0</v>
      </c>
      <c r="AA153" s="492">
        <f t="shared" si="91"/>
        <v>0</v>
      </c>
      <c r="AB153" s="492">
        <f t="shared" si="91"/>
        <v>0</v>
      </c>
      <c r="AC153" s="492">
        <f t="shared" si="91"/>
        <v>0</v>
      </c>
      <c r="AD153" s="505">
        <f t="shared" si="91"/>
        <v>0</v>
      </c>
      <c r="AE153" s="269">
        <f t="shared" si="81"/>
        <v>0</v>
      </c>
      <c r="AF153" s="492">
        <f t="shared" si="92"/>
        <v>0</v>
      </c>
      <c r="AG153" s="492">
        <f t="shared" si="92"/>
        <v>0</v>
      </c>
      <c r="AH153" s="492">
        <f t="shared" si="92"/>
        <v>0</v>
      </c>
      <c r="AI153" s="492">
        <f t="shared" si="92"/>
        <v>0</v>
      </c>
      <c r="AJ153" s="269">
        <f t="shared" si="82"/>
        <v>0</v>
      </c>
      <c r="AK153" s="492">
        <f t="shared" si="93"/>
        <v>0</v>
      </c>
      <c r="AL153" s="492">
        <f t="shared" si="93"/>
        <v>0</v>
      </c>
      <c r="AM153" s="492">
        <f t="shared" si="93"/>
        <v>0</v>
      </c>
      <c r="AN153" s="492">
        <f t="shared" si="93"/>
        <v>0</v>
      </c>
      <c r="AO153" s="255">
        <f t="shared" si="83"/>
        <v>0</v>
      </c>
      <c r="AP153" s="739">
        <f t="shared" si="94"/>
        <v>0</v>
      </c>
      <c r="AQ153" s="739">
        <f t="shared" si="94"/>
        <v>0</v>
      </c>
      <c r="AR153" s="739">
        <f t="shared" si="94"/>
        <v>0</v>
      </c>
      <c r="AS153" s="739">
        <f t="shared" si="94"/>
        <v>0</v>
      </c>
      <c r="AT153" s="255">
        <f t="shared" si="84"/>
        <v>0</v>
      </c>
      <c r="AU153" s="492">
        <f t="shared" si="95"/>
        <v>0</v>
      </c>
      <c r="AV153" s="492">
        <f t="shared" si="95"/>
        <v>0</v>
      </c>
      <c r="AW153" s="492">
        <f t="shared" si="95"/>
        <v>0</v>
      </c>
      <c r="AX153" s="492">
        <f t="shared" si="95"/>
        <v>0</v>
      </c>
      <c r="AY153" s="255">
        <f t="shared" si="85"/>
        <v>0</v>
      </c>
    </row>
    <row r="154" spans="1:51" s="27" customFormat="1" ht="16.5" customHeight="1" thickBot="1" x14ac:dyDescent="0.4">
      <c r="A154" s="38"/>
      <c r="B154" s="456"/>
      <c r="C154" s="790"/>
      <c r="D154" s="802" t="s">
        <v>140</v>
      </c>
      <c r="E154" s="803"/>
      <c r="F154" s="439">
        <f t="shared" si="86"/>
        <v>523</v>
      </c>
      <c r="G154" s="466">
        <f t="shared" si="87"/>
        <v>27</v>
      </c>
      <c r="H154" s="104">
        <f t="shared" si="87"/>
        <v>0</v>
      </c>
      <c r="I154" s="104">
        <f t="shared" si="87"/>
        <v>1</v>
      </c>
      <c r="J154" s="104">
        <f t="shared" si="87"/>
        <v>0</v>
      </c>
      <c r="K154" s="104">
        <f t="shared" si="80"/>
        <v>28</v>
      </c>
      <c r="L154" s="104">
        <f t="shared" si="88"/>
        <v>37</v>
      </c>
      <c r="M154" s="104">
        <f t="shared" si="88"/>
        <v>0</v>
      </c>
      <c r="N154" s="104">
        <f t="shared" si="88"/>
        <v>4</v>
      </c>
      <c r="O154" s="104">
        <f t="shared" si="88"/>
        <v>3</v>
      </c>
      <c r="P154" s="269">
        <f t="shared" si="77"/>
        <v>44</v>
      </c>
      <c r="Q154" s="104">
        <f t="shared" si="89"/>
        <v>55</v>
      </c>
      <c r="R154" s="104">
        <f t="shared" si="89"/>
        <v>0</v>
      </c>
      <c r="S154" s="104">
        <f t="shared" si="89"/>
        <v>3</v>
      </c>
      <c r="T154" s="356">
        <f t="shared" si="89"/>
        <v>0</v>
      </c>
      <c r="U154" s="269">
        <f t="shared" si="78"/>
        <v>58</v>
      </c>
      <c r="V154" s="104">
        <f t="shared" si="90"/>
        <v>0</v>
      </c>
      <c r="W154" s="104">
        <f t="shared" si="90"/>
        <v>4</v>
      </c>
      <c r="X154" s="104">
        <f t="shared" si="90"/>
        <v>0</v>
      </c>
      <c r="Y154" s="356">
        <f t="shared" si="90"/>
        <v>30</v>
      </c>
      <c r="Z154" s="269">
        <f t="shared" si="79"/>
        <v>34</v>
      </c>
      <c r="AA154" s="492">
        <f t="shared" si="91"/>
        <v>0</v>
      </c>
      <c r="AB154" s="492">
        <f t="shared" si="91"/>
        <v>1</v>
      </c>
      <c r="AC154" s="492">
        <f t="shared" si="91"/>
        <v>1</v>
      </c>
      <c r="AD154" s="505">
        <f t="shared" si="91"/>
        <v>65</v>
      </c>
      <c r="AE154" s="269">
        <f t="shared" si="81"/>
        <v>67</v>
      </c>
      <c r="AF154" s="492">
        <f t="shared" si="92"/>
        <v>0</v>
      </c>
      <c r="AG154" s="492">
        <f t="shared" si="92"/>
        <v>5</v>
      </c>
      <c r="AH154" s="492">
        <f t="shared" si="92"/>
        <v>0</v>
      </c>
      <c r="AI154" s="492">
        <f t="shared" si="92"/>
        <v>70</v>
      </c>
      <c r="AJ154" s="269">
        <f t="shared" si="82"/>
        <v>75</v>
      </c>
      <c r="AK154" s="492">
        <f t="shared" si="93"/>
        <v>0</v>
      </c>
      <c r="AL154" s="492">
        <f t="shared" si="93"/>
        <v>5</v>
      </c>
      <c r="AM154" s="492">
        <f t="shared" si="93"/>
        <v>2</v>
      </c>
      <c r="AN154" s="492">
        <f t="shared" si="93"/>
        <v>71</v>
      </c>
      <c r="AO154" s="255">
        <f t="shared" si="83"/>
        <v>78</v>
      </c>
      <c r="AP154" s="739">
        <f t="shared" si="94"/>
        <v>0</v>
      </c>
      <c r="AQ154" s="739">
        <f t="shared" si="94"/>
        <v>4</v>
      </c>
      <c r="AR154" s="739">
        <f t="shared" si="94"/>
        <v>0</v>
      </c>
      <c r="AS154" s="739">
        <f t="shared" si="94"/>
        <v>64</v>
      </c>
      <c r="AT154" s="255">
        <f t="shared" si="84"/>
        <v>68</v>
      </c>
      <c r="AU154" s="492">
        <f t="shared" si="95"/>
        <v>0</v>
      </c>
      <c r="AV154" s="492">
        <f t="shared" si="95"/>
        <v>2</v>
      </c>
      <c r="AW154" s="492">
        <f t="shared" si="95"/>
        <v>0</v>
      </c>
      <c r="AX154" s="492">
        <f t="shared" si="95"/>
        <v>69</v>
      </c>
      <c r="AY154" s="255">
        <f t="shared" si="85"/>
        <v>71</v>
      </c>
    </row>
    <row r="155" spans="1:51" s="27" customFormat="1" ht="16.5" customHeight="1" x14ac:dyDescent="0.35">
      <c r="A155" s="38"/>
      <c r="B155" s="457"/>
      <c r="C155" s="791"/>
      <c r="D155" s="793" t="s">
        <v>768</v>
      </c>
      <c r="E155" s="794"/>
      <c r="F155" s="439">
        <f t="shared" si="86"/>
        <v>0</v>
      </c>
      <c r="G155" s="466"/>
      <c r="H155" s="104"/>
      <c r="I155" s="104"/>
      <c r="J155" s="104"/>
      <c r="K155" s="104"/>
      <c r="L155" s="104"/>
      <c r="M155" s="104"/>
      <c r="N155" s="104"/>
      <c r="O155" s="104"/>
      <c r="P155" s="269"/>
      <c r="Q155" s="104"/>
      <c r="R155" s="104"/>
      <c r="S155" s="104"/>
      <c r="T155" s="356"/>
      <c r="U155" s="269"/>
      <c r="V155" s="104"/>
      <c r="W155" s="104"/>
      <c r="X155" s="104"/>
      <c r="Y155" s="356"/>
      <c r="Z155" s="269"/>
      <c r="AA155" s="492">
        <f t="shared" ref="AA155:AD155" si="96">AA148+AA144+AA140+AA136+AA132+AA128+AA124+AA116+AA111+AA107+AA103+AA95+AA91+AA84+AA79+AA75+AA67+AA63</f>
        <v>0</v>
      </c>
      <c r="AB155" s="492">
        <f t="shared" si="96"/>
        <v>0</v>
      </c>
      <c r="AC155" s="492">
        <f t="shared" si="96"/>
        <v>0</v>
      </c>
      <c r="AD155" s="505">
        <f t="shared" si="96"/>
        <v>0</v>
      </c>
      <c r="AE155" s="269">
        <f t="shared" si="81"/>
        <v>0</v>
      </c>
      <c r="AF155" s="492">
        <f t="shared" ref="AF155:AI155" si="97">AF148+AF144+AF140+AF136+AF132+AF128+AF124+AF116+AF111+AF107+AF103+AF95+AF91+AF84+AF79+AF75+AF67+AF63</f>
        <v>0</v>
      </c>
      <c r="AG155" s="492">
        <f t="shared" si="97"/>
        <v>0</v>
      </c>
      <c r="AH155" s="492">
        <f t="shared" si="97"/>
        <v>0</v>
      </c>
      <c r="AI155" s="492">
        <f t="shared" si="97"/>
        <v>0</v>
      </c>
      <c r="AJ155" s="269">
        <f t="shared" si="82"/>
        <v>0</v>
      </c>
      <c r="AK155" s="492">
        <f t="shared" ref="AK155:AN155" si="98">AK148+AK144+AK140+AK136+AK132+AK128+AK124+AK116+AK111+AK107+AK103+AK95+AK91+AK84+AK79+AK75+AK67+AK63</f>
        <v>0</v>
      </c>
      <c r="AL155" s="492">
        <f t="shared" si="98"/>
        <v>0</v>
      </c>
      <c r="AM155" s="492">
        <f t="shared" si="98"/>
        <v>0</v>
      </c>
      <c r="AN155" s="492">
        <f t="shared" si="98"/>
        <v>0</v>
      </c>
      <c r="AO155" s="255">
        <f t="shared" si="83"/>
        <v>0</v>
      </c>
      <c r="AP155" s="739">
        <f t="shared" ref="AP155:AS155" si="99">AP148+AP144+AP140+AP136+AP132+AP128+AP124+AP116+AP111+AP107+AP103+AP95+AP91+AP84+AP79+AP75+AP67+AP63</f>
        <v>0</v>
      </c>
      <c r="AQ155" s="739">
        <f t="shared" si="99"/>
        <v>0</v>
      </c>
      <c r="AR155" s="739">
        <f t="shared" si="99"/>
        <v>0</v>
      </c>
      <c r="AS155" s="739">
        <f t="shared" si="99"/>
        <v>0</v>
      </c>
      <c r="AT155" s="255">
        <f t="shared" si="84"/>
        <v>0</v>
      </c>
      <c r="AU155" s="492">
        <f t="shared" ref="AU155:AX155" si="100">AU148+AU144+AU140+AU136+AU132+AU128+AU124+AU116+AU111+AU107+AU103+AU95+AU91+AU84+AU79+AU75+AU67+AU63</f>
        <v>0</v>
      </c>
      <c r="AV155" s="492">
        <f t="shared" si="100"/>
        <v>0</v>
      </c>
      <c r="AW155" s="492">
        <f t="shared" si="100"/>
        <v>0</v>
      </c>
      <c r="AX155" s="492">
        <f t="shared" si="100"/>
        <v>0</v>
      </c>
      <c r="AY155" s="255">
        <f t="shared" si="85"/>
        <v>0</v>
      </c>
    </row>
    <row r="156" spans="1:51" s="27" customFormat="1" ht="16.5" customHeight="1" thickBot="1" x14ac:dyDescent="0.4">
      <c r="A156" s="38"/>
      <c r="B156" s="457"/>
      <c r="C156" s="792"/>
      <c r="D156" s="795" t="s">
        <v>769</v>
      </c>
      <c r="E156" s="796"/>
      <c r="F156" s="439">
        <f t="shared" si="86"/>
        <v>0</v>
      </c>
      <c r="G156" s="466"/>
      <c r="H156" s="104"/>
      <c r="I156" s="104"/>
      <c r="J156" s="104"/>
      <c r="K156" s="104"/>
      <c r="L156" s="104"/>
      <c r="M156" s="104"/>
      <c r="N156" s="104"/>
      <c r="O156" s="104"/>
      <c r="P156" s="269"/>
      <c r="Q156" s="104"/>
      <c r="R156" s="104"/>
      <c r="S156" s="104"/>
      <c r="T156" s="356"/>
      <c r="U156" s="269"/>
      <c r="V156" s="104"/>
      <c r="W156" s="104"/>
      <c r="X156" s="104"/>
      <c r="Y156" s="356"/>
      <c r="Z156" s="269"/>
      <c r="AA156" s="493">
        <f t="shared" ref="AA156:AD156" si="101">AA120+AA115+AA99+AA83+AA74+AA62</f>
        <v>0</v>
      </c>
      <c r="AB156" s="493">
        <f t="shared" si="101"/>
        <v>0</v>
      </c>
      <c r="AC156" s="493">
        <f t="shared" si="101"/>
        <v>0</v>
      </c>
      <c r="AD156" s="506">
        <f t="shared" si="101"/>
        <v>0</v>
      </c>
      <c r="AE156" s="269">
        <f t="shared" si="81"/>
        <v>0</v>
      </c>
      <c r="AF156" s="493">
        <f t="shared" ref="AF156:AI156" si="102">AF120+AF115+AF99+AF83+AF74+AF62</f>
        <v>0</v>
      </c>
      <c r="AG156" s="493">
        <f t="shared" si="102"/>
        <v>0</v>
      </c>
      <c r="AH156" s="493">
        <f t="shared" si="102"/>
        <v>0</v>
      </c>
      <c r="AI156" s="493">
        <f t="shared" si="102"/>
        <v>0</v>
      </c>
      <c r="AJ156" s="269">
        <f t="shared" si="82"/>
        <v>0</v>
      </c>
      <c r="AK156" s="493">
        <f t="shared" ref="AK156:AN156" si="103">AK120+AK115+AK99+AK83+AK74+AK62</f>
        <v>0</v>
      </c>
      <c r="AL156" s="493">
        <f t="shared" si="103"/>
        <v>0</v>
      </c>
      <c r="AM156" s="493">
        <f t="shared" si="103"/>
        <v>0</v>
      </c>
      <c r="AN156" s="493">
        <f t="shared" si="103"/>
        <v>0</v>
      </c>
      <c r="AO156" s="255">
        <f t="shared" si="83"/>
        <v>0</v>
      </c>
      <c r="AP156" s="740">
        <f t="shared" ref="AP156:AS156" si="104">AP120+AP115+AP99+AP83+AP74+AP62</f>
        <v>0</v>
      </c>
      <c r="AQ156" s="740">
        <f t="shared" si="104"/>
        <v>0</v>
      </c>
      <c r="AR156" s="740">
        <f t="shared" si="104"/>
        <v>0</v>
      </c>
      <c r="AS156" s="740">
        <f t="shared" si="104"/>
        <v>0</v>
      </c>
      <c r="AT156" s="255">
        <f t="shared" si="84"/>
        <v>0</v>
      </c>
      <c r="AU156" s="493">
        <f t="shared" ref="AU156:AX156" si="105">AU120+AU115+AU99+AU83+AU74+AU62</f>
        <v>0</v>
      </c>
      <c r="AV156" s="493">
        <f t="shared" si="105"/>
        <v>0</v>
      </c>
      <c r="AW156" s="493">
        <f t="shared" si="105"/>
        <v>0</v>
      </c>
      <c r="AX156" s="493">
        <f t="shared" si="105"/>
        <v>0</v>
      </c>
      <c r="AY156" s="255">
        <f t="shared" si="85"/>
        <v>0</v>
      </c>
    </row>
    <row r="157" spans="1:51" s="27" customFormat="1" ht="16.5" customHeight="1" thickBot="1" x14ac:dyDescent="0.4">
      <c r="A157" s="26"/>
      <c r="B157" s="859">
        <v>1</v>
      </c>
      <c r="C157" s="789" t="s">
        <v>6</v>
      </c>
      <c r="D157" s="868" t="s">
        <v>7</v>
      </c>
      <c r="E157" s="546" t="s">
        <v>116</v>
      </c>
      <c r="F157" s="439">
        <f t="shared" si="86"/>
        <v>1</v>
      </c>
      <c r="G157" s="463">
        <v>0</v>
      </c>
      <c r="H157" s="239">
        <v>0</v>
      </c>
      <c r="I157" s="239">
        <v>0</v>
      </c>
      <c r="J157" s="239">
        <v>0</v>
      </c>
      <c r="K157" s="104">
        <f t="shared" si="80"/>
        <v>0</v>
      </c>
      <c r="L157" s="205">
        <v>0</v>
      </c>
      <c r="M157" s="205">
        <v>0</v>
      </c>
      <c r="N157" s="205">
        <v>0</v>
      </c>
      <c r="O157" s="205">
        <v>0</v>
      </c>
      <c r="P157" s="269">
        <f t="shared" si="77"/>
        <v>0</v>
      </c>
      <c r="Q157" s="205">
        <v>0</v>
      </c>
      <c r="R157" s="205">
        <v>0</v>
      </c>
      <c r="S157" s="205">
        <v>0</v>
      </c>
      <c r="T157" s="354">
        <v>0</v>
      </c>
      <c r="U157" s="269">
        <f t="shared" si="78"/>
        <v>0</v>
      </c>
      <c r="V157" s="205">
        <v>0</v>
      </c>
      <c r="W157" s="205">
        <v>0</v>
      </c>
      <c r="X157" s="205">
        <v>0</v>
      </c>
      <c r="Y157" s="354">
        <v>0</v>
      </c>
      <c r="Z157" s="269">
        <f t="shared" si="79"/>
        <v>0</v>
      </c>
      <c r="AA157" s="222">
        <v>0</v>
      </c>
      <c r="AB157" s="222">
        <v>0</v>
      </c>
      <c r="AC157" s="222">
        <v>0</v>
      </c>
      <c r="AD157" s="357">
        <v>0</v>
      </c>
      <c r="AE157" s="269">
        <f t="shared" si="81"/>
        <v>0</v>
      </c>
      <c r="AF157" s="222">
        <v>0</v>
      </c>
      <c r="AG157" s="222">
        <v>0</v>
      </c>
      <c r="AH157" s="222">
        <v>0</v>
      </c>
      <c r="AI157" s="222">
        <v>1</v>
      </c>
      <c r="AJ157" s="269">
        <f t="shared" si="82"/>
        <v>1</v>
      </c>
      <c r="AK157" s="222">
        <v>0</v>
      </c>
      <c r="AL157" s="222">
        <v>0</v>
      </c>
      <c r="AM157" s="222">
        <v>0</v>
      </c>
      <c r="AN157" s="222">
        <v>0</v>
      </c>
      <c r="AO157" s="255">
        <f t="shared" si="83"/>
        <v>0</v>
      </c>
      <c r="AP157" s="737">
        <v>0</v>
      </c>
      <c r="AQ157" s="737">
        <v>0</v>
      </c>
      <c r="AR157" s="737">
        <v>0</v>
      </c>
      <c r="AS157" s="737">
        <v>0</v>
      </c>
      <c r="AT157" s="255">
        <f t="shared" si="84"/>
        <v>0</v>
      </c>
      <c r="AU157" s="222">
        <v>0</v>
      </c>
      <c r="AV157" s="222">
        <v>0</v>
      </c>
      <c r="AW157" s="222">
        <v>0</v>
      </c>
      <c r="AX157" s="222">
        <v>0</v>
      </c>
      <c r="AY157" s="255">
        <f t="shared" si="85"/>
        <v>0</v>
      </c>
    </row>
    <row r="158" spans="1:51" s="27" customFormat="1" ht="16.5" customHeight="1" thickBot="1" x14ac:dyDescent="0.4">
      <c r="A158" s="26"/>
      <c r="B158" s="858"/>
      <c r="C158" s="790"/>
      <c r="D158" s="869"/>
      <c r="E158" s="544" t="s">
        <v>203</v>
      </c>
      <c r="F158" s="439">
        <f t="shared" si="86"/>
        <v>0</v>
      </c>
      <c r="G158" s="463">
        <v>0</v>
      </c>
      <c r="H158" s="239">
        <v>0</v>
      </c>
      <c r="I158" s="239">
        <v>0</v>
      </c>
      <c r="J158" s="239">
        <v>0</v>
      </c>
      <c r="K158" s="104">
        <f t="shared" si="80"/>
        <v>0</v>
      </c>
      <c r="L158" s="205">
        <v>0</v>
      </c>
      <c r="M158" s="205">
        <v>0</v>
      </c>
      <c r="N158" s="205">
        <v>0</v>
      </c>
      <c r="O158" s="205">
        <v>0</v>
      </c>
      <c r="P158" s="269">
        <f t="shared" si="77"/>
        <v>0</v>
      </c>
      <c r="Q158" s="205">
        <v>0</v>
      </c>
      <c r="R158" s="205">
        <v>0</v>
      </c>
      <c r="S158" s="205">
        <v>0</v>
      </c>
      <c r="T158" s="354">
        <v>0</v>
      </c>
      <c r="U158" s="269">
        <f t="shared" si="78"/>
        <v>0</v>
      </c>
      <c r="V158" s="205">
        <v>0</v>
      </c>
      <c r="W158" s="205">
        <v>0</v>
      </c>
      <c r="X158" s="205">
        <v>0</v>
      </c>
      <c r="Y158" s="354">
        <v>0</v>
      </c>
      <c r="Z158" s="269">
        <f t="shared" si="79"/>
        <v>0</v>
      </c>
      <c r="AA158" s="206">
        <v>0</v>
      </c>
      <c r="AB158" s="206">
        <v>0</v>
      </c>
      <c r="AC158" s="206">
        <v>0</v>
      </c>
      <c r="AD158" s="504">
        <v>0</v>
      </c>
      <c r="AE158" s="269">
        <f t="shared" si="81"/>
        <v>0</v>
      </c>
      <c r="AF158" s="206">
        <v>0</v>
      </c>
      <c r="AG158" s="206">
        <v>0</v>
      </c>
      <c r="AH158" s="206">
        <v>0</v>
      </c>
      <c r="AI158" s="206">
        <v>0</v>
      </c>
      <c r="AJ158" s="269">
        <f t="shared" si="82"/>
        <v>0</v>
      </c>
      <c r="AK158" s="206">
        <v>0</v>
      </c>
      <c r="AL158" s="206">
        <v>0</v>
      </c>
      <c r="AM158" s="206">
        <v>0</v>
      </c>
      <c r="AN158" s="206">
        <v>0</v>
      </c>
      <c r="AO158" s="255">
        <f t="shared" si="83"/>
        <v>0</v>
      </c>
      <c r="AP158" s="735">
        <v>0</v>
      </c>
      <c r="AQ158" s="735">
        <v>0</v>
      </c>
      <c r="AR158" s="735">
        <v>0</v>
      </c>
      <c r="AS158" s="735">
        <v>0</v>
      </c>
      <c r="AT158" s="255">
        <f t="shared" si="84"/>
        <v>0</v>
      </c>
      <c r="AU158" s="222">
        <v>0</v>
      </c>
      <c r="AV158" s="222">
        <v>0</v>
      </c>
      <c r="AW158" s="222">
        <v>0</v>
      </c>
      <c r="AX158" s="222">
        <v>0</v>
      </c>
      <c r="AY158" s="255">
        <f t="shared" si="85"/>
        <v>0</v>
      </c>
    </row>
    <row r="159" spans="1:51" s="27" customFormat="1" ht="16.5" customHeight="1" thickBot="1" x14ac:dyDescent="0.4">
      <c r="A159" s="26"/>
      <c r="B159" s="856"/>
      <c r="C159" s="790"/>
      <c r="D159" s="869"/>
      <c r="E159" s="563" t="s">
        <v>112</v>
      </c>
      <c r="F159" s="439">
        <f t="shared" si="86"/>
        <v>0</v>
      </c>
      <c r="G159" s="463">
        <v>0</v>
      </c>
      <c r="H159" s="239">
        <v>0</v>
      </c>
      <c r="I159" s="239">
        <v>0</v>
      </c>
      <c r="J159" s="239">
        <v>0</v>
      </c>
      <c r="K159" s="104">
        <f t="shared" si="80"/>
        <v>0</v>
      </c>
      <c r="L159" s="205">
        <v>0</v>
      </c>
      <c r="M159" s="205">
        <v>0</v>
      </c>
      <c r="N159" s="205">
        <v>0</v>
      </c>
      <c r="O159" s="205">
        <v>0</v>
      </c>
      <c r="P159" s="269">
        <f t="shared" si="77"/>
        <v>0</v>
      </c>
      <c r="Q159" s="205">
        <v>0</v>
      </c>
      <c r="R159" s="205">
        <v>0</v>
      </c>
      <c r="S159" s="205">
        <v>0</v>
      </c>
      <c r="T159" s="354">
        <v>0</v>
      </c>
      <c r="U159" s="269">
        <f t="shared" si="78"/>
        <v>0</v>
      </c>
      <c r="V159" s="205">
        <v>0</v>
      </c>
      <c r="W159" s="205">
        <v>0</v>
      </c>
      <c r="X159" s="205">
        <v>0</v>
      </c>
      <c r="Y159" s="354">
        <v>0</v>
      </c>
      <c r="Z159" s="269">
        <f t="shared" si="79"/>
        <v>0</v>
      </c>
      <c r="AA159" s="206">
        <v>0</v>
      </c>
      <c r="AB159" s="206">
        <v>0</v>
      </c>
      <c r="AC159" s="206">
        <v>0</v>
      </c>
      <c r="AD159" s="504">
        <v>0</v>
      </c>
      <c r="AE159" s="269">
        <f t="shared" si="81"/>
        <v>0</v>
      </c>
      <c r="AF159" s="206">
        <v>0</v>
      </c>
      <c r="AG159" s="206">
        <v>0</v>
      </c>
      <c r="AH159" s="206">
        <v>0</v>
      </c>
      <c r="AI159" s="206">
        <v>0</v>
      </c>
      <c r="AJ159" s="269">
        <f t="shared" si="82"/>
        <v>0</v>
      </c>
      <c r="AK159" s="206">
        <v>0</v>
      </c>
      <c r="AL159" s="206">
        <v>0</v>
      </c>
      <c r="AM159" s="206">
        <v>0</v>
      </c>
      <c r="AN159" s="206">
        <v>0</v>
      </c>
      <c r="AO159" s="255">
        <f t="shared" si="83"/>
        <v>0</v>
      </c>
      <c r="AP159" s="735">
        <v>0</v>
      </c>
      <c r="AQ159" s="735">
        <v>0</v>
      </c>
      <c r="AR159" s="735">
        <v>0</v>
      </c>
      <c r="AS159" s="735">
        <v>0</v>
      </c>
      <c r="AT159" s="255">
        <f t="shared" si="84"/>
        <v>0</v>
      </c>
      <c r="AU159" s="222">
        <v>0</v>
      </c>
      <c r="AV159" s="222">
        <v>0</v>
      </c>
      <c r="AW159" s="222">
        <v>0</v>
      </c>
      <c r="AX159" s="222">
        <v>0</v>
      </c>
      <c r="AY159" s="255">
        <f t="shared" si="85"/>
        <v>0</v>
      </c>
    </row>
    <row r="160" spans="1:51" s="27" customFormat="1" ht="18.75" customHeight="1" thickBot="1" x14ac:dyDescent="0.4">
      <c r="A160" s="26"/>
      <c r="B160" s="461"/>
      <c r="C160" s="790"/>
      <c r="D160" s="870"/>
      <c r="E160" s="547" t="s">
        <v>763</v>
      </c>
      <c r="F160" s="439">
        <f t="shared" si="86"/>
        <v>0</v>
      </c>
      <c r="G160" s="463"/>
      <c r="H160" s="239"/>
      <c r="I160" s="239"/>
      <c r="J160" s="239"/>
      <c r="K160" s="104"/>
      <c r="L160" s="205"/>
      <c r="M160" s="205"/>
      <c r="N160" s="205"/>
      <c r="O160" s="205"/>
      <c r="P160" s="269"/>
      <c r="Q160" s="205"/>
      <c r="R160" s="205"/>
      <c r="S160" s="205"/>
      <c r="T160" s="354"/>
      <c r="U160" s="269"/>
      <c r="V160" s="205"/>
      <c r="W160" s="205"/>
      <c r="X160" s="205"/>
      <c r="Y160" s="354"/>
      <c r="Z160" s="269"/>
      <c r="AA160" s="206">
        <v>0</v>
      </c>
      <c r="AB160" s="206">
        <v>0</v>
      </c>
      <c r="AC160" s="206">
        <v>0</v>
      </c>
      <c r="AD160" s="504">
        <v>0</v>
      </c>
      <c r="AE160" s="269">
        <f t="shared" si="81"/>
        <v>0</v>
      </c>
      <c r="AF160" s="206">
        <v>0</v>
      </c>
      <c r="AG160" s="206">
        <v>0</v>
      </c>
      <c r="AH160" s="206">
        <v>0</v>
      </c>
      <c r="AI160" s="206">
        <v>0</v>
      </c>
      <c r="AJ160" s="269">
        <f t="shared" si="82"/>
        <v>0</v>
      </c>
      <c r="AK160" s="206">
        <v>0</v>
      </c>
      <c r="AL160" s="206">
        <v>0</v>
      </c>
      <c r="AM160" s="206">
        <v>0</v>
      </c>
      <c r="AN160" s="206">
        <v>0</v>
      </c>
      <c r="AO160" s="255">
        <f t="shared" si="83"/>
        <v>0</v>
      </c>
      <c r="AP160" s="735">
        <v>0</v>
      </c>
      <c r="AQ160" s="735">
        <v>0</v>
      </c>
      <c r="AR160" s="735">
        <v>0</v>
      </c>
      <c r="AS160" s="735">
        <v>0</v>
      </c>
      <c r="AT160" s="255">
        <f t="shared" si="84"/>
        <v>0</v>
      </c>
      <c r="AU160" s="222">
        <v>0</v>
      </c>
      <c r="AV160" s="222">
        <v>0</v>
      </c>
      <c r="AW160" s="222">
        <v>0</v>
      </c>
      <c r="AX160" s="222">
        <v>0</v>
      </c>
      <c r="AY160" s="255">
        <f t="shared" si="85"/>
        <v>0</v>
      </c>
    </row>
    <row r="161" spans="1:51" s="27" customFormat="1" ht="28.5" customHeight="1" thickBot="1" x14ac:dyDescent="0.4">
      <c r="A161" s="26"/>
      <c r="B161" s="461"/>
      <c r="C161" s="790"/>
      <c r="D161" s="871"/>
      <c r="E161" s="564" t="s">
        <v>764</v>
      </c>
      <c r="F161" s="439">
        <f t="shared" si="86"/>
        <v>0</v>
      </c>
      <c r="G161" s="463"/>
      <c r="H161" s="239"/>
      <c r="I161" s="239"/>
      <c r="J161" s="239"/>
      <c r="K161" s="104"/>
      <c r="L161" s="205"/>
      <c r="M161" s="205"/>
      <c r="N161" s="205"/>
      <c r="O161" s="205"/>
      <c r="P161" s="269"/>
      <c r="Q161" s="205"/>
      <c r="R161" s="205"/>
      <c r="S161" s="205"/>
      <c r="T161" s="354"/>
      <c r="U161" s="269"/>
      <c r="V161" s="205"/>
      <c r="W161" s="205"/>
      <c r="X161" s="205"/>
      <c r="Y161" s="354"/>
      <c r="Z161" s="269"/>
      <c r="AA161" s="207">
        <v>0</v>
      </c>
      <c r="AB161" s="207">
        <v>0</v>
      </c>
      <c r="AC161" s="207">
        <v>0</v>
      </c>
      <c r="AD161" s="355">
        <v>0</v>
      </c>
      <c r="AE161" s="269">
        <f t="shared" si="81"/>
        <v>0</v>
      </c>
      <c r="AF161" s="207">
        <v>0</v>
      </c>
      <c r="AG161" s="207">
        <v>0</v>
      </c>
      <c r="AH161" s="207">
        <v>0</v>
      </c>
      <c r="AI161" s="207">
        <v>0</v>
      </c>
      <c r="AJ161" s="269">
        <f t="shared" si="82"/>
        <v>0</v>
      </c>
      <c r="AK161" s="207">
        <v>0</v>
      </c>
      <c r="AL161" s="207">
        <v>0</v>
      </c>
      <c r="AM161" s="207">
        <v>0</v>
      </c>
      <c r="AN161" s="207">
        <v>0</v>
      </c>
      <c r="AO161" s="255">
        <f t="shared" si="83"/>
        <v>0</v>
      </c>
      <c r="AP161" s="736">
        <v>0</v>
      </c>
      <c r="AQ161" s="736">
        <v>0</v>
      </c>
      <c r="AR161" s="736">
        <v>0</v>
      </c>
      <c r="AS161" s="736">
        <v>0</v>
      </c>
      <c r="AT161" s="255">
        <f t="shared" si="84"/>
        <v>0</v>
      </c>
      <c r="AU161" s="222">
        <v>0</v>
      </c>
      <c r="AV161" s="222">
        <v>0</v>
      </c>
      <c r="AW161" s="222">
        <v>0</v>
      </c>
      <c r="AX161" s="222">
        <v>0</v>
      </c>
      <c r="AY161" s="255">
        <f t="shared" si="85"/>
        <v>0</v>
      </c>
    </row>
    <row r="162" spans="1:51" s="27" customFormat="1" ht="16.5" customHeight="1" x14ac:dyDescent="0.35">
      <c r="A162" s="26"/>
      <c r="B162" s="455"/>
      <c r="C162" s="790"/>
      <c r="D162" s="840" t="s">
        <v>141</v>
      </c>
      <c r="E162" s="867"/>
      <c r="F162" s="439">
        <f t="shared" si="86"/>
        <v>1</v>
      </c>
      <c r="G162" s="466">
        <f t="shared" ref="G162:J164" si="106">G157</f>
        <v>0</v>
      </c>
      <c r="H162" s="104">
        <f t="shared" si="106"/>
        <v>0</v>
      </c>
      <c r="I162" s="104">
        <f t="shared" si="106"/>
        <v>0</v>
      </c>
      <c r="J162" s="104">
        <f t="shared" si="106"/>
        <v>0</v>
      </c>
      <c r="K162" s="104">
        <f t="shared" si="80"/>
        <v>0</v>
      </c>
      <c r="L162" s="104">
        <f t="shared" ref="L162:O164" si="107">L157</f>
        <v>0</v>
      </c>
      <c r="M162" s="104">
        <f t="shared" si="107"/>
        <v>0</v>
      </c>
      <c r="N162" s="104">
        <f t="shared" si="107"/>
        <v>0</v>
      </c>
      <c r="O162" s="104">
        <f t="shared" si="107"/>
        <v>0</v>
      </c>
      <c r="P162" s="269">
        <f t="shared" si="77"/>
        <v>0</v>
      </c>
      <c r="Q162" s="104">
        <f t="shared" ref="Q162:T164" si="108">Q157</f>
        <v>0</v>
      </c>
      <c r="R162" s="104">
        <f t="shared" si="108"/>
        <v>0</v>
      </c>
      <c r="S162" s="104">
        <f t="shared" si="108"/>
        <v>0</v>
      </c>
      <c r="T162" s="356">
        <f t="shared" si="108"/>
        <v>0</v>
      </c>
      <c r="U162" s="269">
        <f t="shared" si="78"/>
        <v>0</v>
      </c>
      <c r="V162" s="104">
        <f t="shared" ref="V162:Y164" si="109">V157</f>
        <v>0</v>
      </c>
      <c r="W162" s="104">
        <f t="shared" si="109"/>
        <v>0</v>
      </c>
      <c r="X162" s="104">
        <f t="shared" si="109"/>
        <v>0</v>
      </c>
      <c r="Y162" s="356">
        <f t="shared" si="109"/>
        <v>0</v>
      </c>
      <c r="Z162" s="269">
        <f t="shared" si="79"/>
        <v>0</v>
      </c>
      <c r="AA162" s="104">
        <f t="shared" ref="AA162:AD164" si="110">AA157</f>
        <v>0</v>
      </c>
      <c r="AB162" s="104">
        <f t="shared" si="110"/>
        <v>0</v>
      </c>
      <c r="AC162" s="104">
        <f t="shared" si="110"/>
        <v>0</v>
      </c>
      <c r="AD162" s="356">
        <f t="shared" si="110"/>
        <v>0</v>
      </c>
      <c r="AE162" s="269">
        <f t="shared" si="81"/>
        <v>0</v>
      </c>
      <c r="AF162" s="104">
        <f t="shared" ref="AF162:AI164" si="111">AF157</f>
        <v>0</v>
      </c>
      <c r="AG162" s="104">
        <f t="shared" si="111"/>
        <v>0</v>
      </c>
      <c r="AH162" s="104">
        <f t="shared" si="111"/>
        <v>0</v>
      </c>
      <c r="AI162" s="104">
        <f t="shared" si="111"/>
        <v>1</v>
      </c>
      <c r="AJ162" s="269">
        <f t="shared" si="82"/>
        <v>1</v>
      </c>
      <c r="AK162" s="104">
        <f t="shared" ref="AK162:AN164" si="112">AK157</f>
        <v>0</v>
      </c>
      <c r="AL162" s="104">
        <f t="shared" si="112"/>
        <v>0</v>
      </c>
      <c r="AM162" s="104">
        <f t="shared" si="112"/>
        <v>0</v>
      </c>
      <c r="AN162" s="104">
        <f t="shared" si="112"/>
        <v>0</v>
      </c>
      <c r="AO162" s="255">
        <f t="shared" si="83"/>
        <v>0</v>
      </c>
      <c r="AP162" s="738">
        <f t="shared" ref="AP162:AS164" si="113">AP157</f>
        <v>0</v>
      </c>
      <c r="AQ162" s="738">
        <f t="shared" si="113"/>
        <v>0</v>
      </c>
      <c r="AR162" s="738">
        <f t="shared" si="113"/>
        <v>0</v>
      </c>
      <c r="AS162" s="738">
        <f t="shared" si="113"/>
        <v>0</v>
      </c>
      <c r="AT162" s="255">
        <f t="shared" si="84"/>
        <v>0</v>
      </c>
      <c r="AU162" s="104">
        <f t="shared" ref="AU162:AX164" si="114">AU157</f>
        <v>0</v>
      </c>
      <c r="AV162" s="104">
        <f t="shared" si="114"/>
        <v>0</v>
      </c>
      <c r="AW162" s="104">
        <f t="shared" si="114"/>
        <v>0</v>
      </c>
      <c r="AX162" s="104">
        <f t="shared" si="114"/>
        <v>0</v>
      </c>
      <c r="AY162" s="255">
        <f t="shared" si="85"/>
        <v>0</v>
      </c>
    </row>
    <row r="163" spans="1:51" s="27" customFormat="1" ht="16.5" customHeight="1" x14ac:dyDescent="0.35">
      <c r="A163" s="26"/>
      <c r="B163" s="455"/>
      <c r="C163" s="790"/>
      <c r="D163" s="802" t="s">
        <v>142</v>
      </c>
      <c r="E163" s="803"/>
      <c r="F163" s="439">
        <f t="shared" si="86"/>
        <v>0</v>
      </c>
      <c r="G163" s="466">
        <f t="shared" si="106"/>
        <v>0</v>
      </c>
      <c r="H163" s="104">
        <f t="shared" si="106"/>
        <v>0</v>
      </c>
      <c r="I163" s="104">
        <f t="shared" si="106"/>
        <v>0</v>
      </c>
      <c r="J163" s="104">
        <f t="shared" si="106"/>
        <v>0</v>
      </c>
      <c r="K163" s="104">
        <f t="shared" si="80"/>
        <v>0</v>
      </c>
      <c r="L163" s="104">
        <f t="shared" si="107"/>
        <v>0</v>
      </c>
      <c r="M163" s="104">
        <f t="shared" si="107"/>
        <v>0</v>
      </c>
      <c r="N163" s="104">
        <f t="shared" si="107"/>
        <v>0</v>
      </c>
      <c r="O163" s="104">
        <f t="shared" si="107"/>
        <v>0</v>
      </c>
      <c r="P163" s="269">
        <f t="shared" si="77"/>
        <v>0</v>
      </c>
      <c r="Q163" s="104">
        <f t="shared" si="108"/>
        <v>0</v>
      </c>
      <c r="R163" s="104">
        <f t="shared" si="108"/>
        <v>0</v>
      </c>
      <c r="S163" s="104">
        <f t="shared" si="108"/>
        <v>0</v>
      </c>
      <c r="T163" s="356">
        <f t="shared" si="108"/>
        <v>0</v>
      </c>
      <c r="U163" s="269">
        <f t="shared" si="78"/>
        <v>0</v>
      </c>
      <c r="V163" s="104">
        <f t="shared" si="109"/>
        <v>0</v>
      </c>
      <c r="W163" s="104">
        <f t="shared" si="109"/>
        <v>0</v>
      </c>
      <c r="X163" s="104">
        <f t="shared" si="109"/>
        <v>0</v>
      </c>
      <c r="Y163" s="356">
        <f t="shared" si="109"/>
        <v>0</v>
      </c>
      <c r="Z163" s="269">
        <f t="shared" si="79"/>
        <v>0</v>
      </c>
      <c r="AA163" s="492">
        <f t="shared" si="110"/>
        <v>0</v>
      </c>
      <c r="AB163" s="492">
        <f t="shared" si="110"/>
        <v>0</v>
      </c>
      <c r="AC163" s="492">
        <f t="shared" si="110"/>
        <v>0</v>
      </c>
      <c r="AD163" s="505">
        <f t="shared" si="110"/>
        <v>0</v>
      </c>
      <c r="AE163" s="269">
        <f t="shared" si="81"/>
        <v>0</v>
      </c>
      <c r="AF163" s="492">
        <f t="shared" si="111"/>
        <v>0</v>
      </c>
      <c r="AG163" s="492">
        <f t="shared" si="111"/>
        <v>0</v>
      </c>
      <c r="AH163" s="492">
        <f t="shared" si="111"/>
        <v>0</v>
      </c>
      <c r="AI163" s="492">
        <f t="shared" si="111"/>
        <v>0</v>
      </c>
      <c r="AJ163" s="269">
        <f t="shared" si="82"/>
        <v>0</v>
      </c>
      <c r="AK163" s="492">
        <f t="shared" si="112"/>
        <v>0</v>
      </c>
      <c r="AL163" s="492">
        <f t="shared" si="112"/>
        <v>0</v>
      </c>
      <c r="AM163" s="492">
        <f t="shared" si="112"/>
        <v>0</v>
      </c>
      <c r="AN163" s="492">
        <f t="shared" si="112"/>
        <v>0</v>
      </c>
      <c r="AO163" s="255">
        <f t="shared" si="83"/>
        <v>0</v>
      </c>
      <c r="AP163" s="739">
        <f t="shared" si="113"/>
        <v>0</v>
      </c>
      <c r="AQ163" s="739">
        <f t="shared" si="113"/>
        <v>0</v>
      </c>
      <c r="AR163" s="739">
        <f t="shared" si="113"/>
        <v>0</v>
      </c>
      <c r="AS163" s="739">
        <f t="shared" si="113"/>
        <v>0</v>
      </c>
      <c r="AT163" s="255">
        <f t="shared" si="84"/>
        <v>0</v>
      </c>
      <c r="AU163" s="492">
        <f t="shared" si="114"/>
        <v>0</v>
      </c>
      <c r="AV163" s="492">
        <f t="shared" si="114"/>
        <v>0</v>
      </c>
      <c r="AW163" s="492">
        <f t="shared" si="114"/>
        <v>0</v>
      </c>
      <c r="AX163" s="492">
        <f t="shared" si="114"/>
        <v>0</v>
      </c>
      <c r="AY163" s="255">
        <f t="shared" si="85"/>
        <v>0</v>
      </c>
    </row>
    <row r="164" spans="1:51" s="27" customFormat="1" ht="16.5" customHeight="1" thickBot="1" x14ac:dyDescent="0.4">
      <c r="A164" s="26"/>
      <c r="B164" s="456"/>
      <c r="C164" s="790"/>
      <c r="D164" s="802" t="s">
        <v>143</v>
      </c>
      <c r="E164" s="803"/>
      <c r="F164" s="439">
        <f t="shared" si="86"/>
        <v>0</v>
      </c>
      <c r="G164" s="466">
        <f t="shared" si="106"/>
        <v>0</v>
      </c>
      <c r="H164" s="104">
        <f t="shared" si="106"/>
        <v>0</v>
      </c>
      <c r="I164" s="104">
        <f t="shared" si="106"/>
        <v>0</v>
      </c>
      <c r="J164" s="104">
        <f t="shared" si="106"/>
        <v>0</v>
      </c>
      <c r="K164" s="104">
        <f t="shared" si="80"/>
        <v>0</v>
      </c>
      <c r="L164" s="104">
        <f t="shared" si="107"/>
        <v>0</v>
      </c>
      <c r="M164" s="104">
        <f t="shared" si="107"/>
        <v>0</v>
      </c>
      <c r="N164" s="104">
        <f t="shared" si="107"/>
        <v>0</v>
      </c>
      <c r="O164" s="104">
        <f t="shared" si="107"/>
        <v>0</v>
      </c>
      <c r="P164" s="269">
        <f t="shared" si="77"/>
        <v>0</v>
      </c>
      <c r="Q164" s="104">
        <f t="shared" si="108"/>
        <v>0</v>
      </c>
      <c r="R164" s="104">
        <f t="shared" si="108"/>
        <v>0</v>
      </c>
      <c r="S164" s="104">
        <f t="shared" si="108"/>
        <v>0</v>
      </c>
      <c r="T164" s="356">
        <f t="shared" si="108"/>
        <v>0</v>
      </c>
      <c r="U164" s="269">
        <f t="shared" si="78"/>
        <v>0</v>
      </c>
      <c r="V164" s="104">
        <f t="shared" si="109"/>
        <v>0</v>
      </c>
      <c r="W164" s="104">
        <f t="shared" si="109"/>
        <v>0</v>
      </c>
      <c r="X164" s="104">
        <f t="shared" si="109"/>
        <v>0</v>
      </c>
      <c r="Y164" s="356">
        <f t="shared" si="109"/>
        <v>0</v>
      </c>
      <c r="Z164" s="269">
        <f t="shared" si="79"/>
        <v>0</v>
      </c>
      <c r="AA164" s="492">
        <f t="shared" si="110"/>
        <v>0</v>
      </c>
      <c r="AB164" s="492">
        <f t="shared" si="110"/>
        <v>0</v>
      </c>
      <c r="AC164" s="492">
        <f t="shared" si="110"/>
        <v>0</v>
      </c>
      <c r="AD164" s="505">
        <f t="shared" si="110"/>
        <v>0</v>
      </c>
      <c r="AE164" s="269">
        <f t="shared" si="81"/>
        <v>0</v>
      </c>
      <c r="AF164" s="492">
        <f t="shared" si="111"/>
        <v>0</v>
      </c>
      <c r="AG164" s="492">
        <f t="shared" si="111"/>
        <v>0</v>
      </c>
      <c r="AH164" s="492">
        <f t="shared" si="111"/>
        <v>0</v>
      </c>
      <c r="AI164" s="492">
        <f t="shared" si="111"/>
        <v>0</v>
      </c>
      <c r="AJ164" s="269">
        <f t="shared" si="82"/>
        <v>0</v>
      </c>
      <c r="AK164" s="492">
        <f t="shared" si="112"/>
        <v>0</v>
      </c>
      <c r="AL164" s="492">
        <f t="shared" si="112"/>
        <v>0</v>
      </c>
      <c r="AM164" s="492">
        <f t="shared" si="112"/>
        <v>0</v>
      </c>
      <c r="AN164" s="492">
        <f t="shared" si="112"/>
        <v>0</v>
      </c>
      <c r="AO164" s="255">
        <f t="shared" si="83"/>
        <v>0</v>
      </c>
      <c r="AP164" s="739">
        <f t="shared" si="113"/>
        <v>0</v>
      </c>
      <c r="AQ164" s="739">
        <f t="shared" si="113"/>
        <v>0</v>
      </c>
      <c r="AR164" s="739">
        <f t="shared" si="113"/>
        <v>0</v>
      </c>
      <c r="AS164" s="739">
        <f t="shared" si="113"/>
        <v>0</v>
      </c>
      <c r="AT164" s="255">
        <f t="shared" si="84"/>
        <v>0</v>
      </c>
      <c r="AU164" s="492">
        <f t="shared" si="114"/>
        <v>0</v>
      </c>
      <c r="AV164" s="492">
        <f t="shared" si="114"/>
        <v>0</v>
      </c>
      <c r="AW164" s="492">
        <f t="shared" si="114"/>
        <v>0</v>
      </c>
      <c r="AX164" s="492">
        <f t="shared" si="114"/>
        <v>0</v>
      </c>
      <c r="AY164" s="255">
        <f t="shared" si="85"/>
        <v>0</v>
      </c>
    </row>
    <row r="165" spans="1:51" s="27" customFormat="1" ht="16.5" customHeight="1" x14ac:dyDescent="0.35">
      <c r="A165" s="26"/>
      <c r="B165" s="457"/>
      <c r="C165" s="791"/>
      <c r="D165" s="793" t="s">
        <v>770</v>
      </c>
      <c r="E165" s="794"/>
      <c r="F165" s="439">
        <f t="shared" si="86"/>
        <v>0</v>
      </c>
      <c r="G165" s="466"/>
      <c r="H165" s="104"/>
      <c r="I165" s="104"/>
      <c r="J165" s="104"/>
      <c r="K165" s="104"/>
      <c r="L165" s="104"/>
      <c r="M165" s="104"/>
      <c r="N165" s="104"/>
      <c r="O165" s="104"/>
      <c r="P165" s="269"/>
      <c r="Q165" s="104"/>
      <c r="R165" s="104"/>
      <c r="S165" s="104"/>
      <c r="T165" s="356"/>
      <c r="U165" s="269"/>
      <c r="V165" s="104"/>
      <c r="W165" s="104"/>
      <c r="X165" s="104"/>
      <c r="Y165" s="356"/>
      <c r="Z165" s="269"/>
      <c r="AA165" s="492">
        <f t="shared" ref="AA165:AD165" si="115">AA161</f>
        <v>0</v>
      </c>
      <c r="AB165" s="492">
        <f t="shared" si="115"/>
        <v>0</v>
      </c>
      <c r="AC165" s="492">
        <f t="shared" si="115"/>
        <v>0</v>
      </c>
      <c r="AD165" s="505">
        <f t="shared" si="115"/>
        <v>0</v>
      </c>
      <c r="AE165" s="269">
        <f t="shared" si="81"/>
        <v>0</v>
      </c>
      <c r="AF165" s="492">
        <f t="shared" ref="AF165:AI165" si="116">AF161</f>
        <v>0</v>
      </c>
      <c r="AG165" s="492">
        <f t="shared" si="116"/>
        <v>0</v>
      </c>
      <c r="AH165" s="492">
        <f t="shared" si="116"/>
        <v>0</v>
      </c>
      <c r="AI165" s="492">
        <f t="shared" si="116"/>
        <v>0</v>
      </c>
      <c r="AJ165" s="269">
        <f t="shared" si="82"/>
        <v>0</v>
      </c>
      <c r="AK165" s="492">
        <f t="shared" ref="AK165:AN165" si="117">AK161</f>
        <v>0</v>
      </c>
      <c r="AL165" s="492">
        <f t="shared" si="117"/>
        <v>0</v>
      </c>
      <c r="AM165" s="492">
        <f t="shared" si="117"/>
        <v>0</v>
      </c>
      <c r="AN165" s="492">
        <f t="shared" si="117"/>
        <v>0</v>
      </c>
      <c r="AO165" s="255">
        <f t="shared" si="83"/>
        <v>0</v>
      </c>
      <c r="AP165" s="739">
        <f t="shared" ref="AP165:AS165" si="118">AP161</f>
        <v>0</v>
      </c>
      <c r="AQ165" s="739">
        <f t="shared" si="118"/>
        <v>0</v>
      </c>
      <c r="AR165" s="739">
        <f t="shared" si="118"/>
        <v>0</v>
      </c>
      <c r="AS165" s="739">
        <f t="shared" si="118"/>
        <v>0</v>
      </c>
      <c r="AT165" s="255">
        <f t="shared" si="84"/>
        <v>0</v>
      </c>
      <c r="AU165" s="492">
        <f t="shared" ref="AU165:AX165" si="119">AU161</f>
        <v>0</v>
      </c>
      <c r="AV165" s="492">
        <f t="shared" si="119"/>
        <v>0</v>
      </c>
      <c r="AW165" s="492">
        <f t="shared" si="119"/>
        <v>0</v>
      </c>
      <c r="AX165" s="492">
        <f t="shared" si="119"/>
        <v>0</v>
      </c>
      <c r="AY165" s="255">
        <f t="shared" si="85"/>
        <v>0</v>
      </c>
    </row>
    <row r="166" spans="1:51" s="27" customFormat="1" ht="16.5" customHeight="1" thickBot="1" x14ac:dyDescent="0.4">
      <c r="A166" s="26"/>
      <c r="B166" s="457"/>
      <c r="C166" s="792"/>
      <c r="D166" s="795" t="s">
        <v>771</v>
      </c>
      <c r="E166" s="796"/>
      <c r="F166" s="439">
        <f t="shared" si="86"/>
        <v>0</v>
      </c>
      <c r="G166" s="466"/>
      <c r="H166" s="104"/>
      <c r="I166" s="104"/>
      <c r="J166" s="104"/>
      <c r="K166" s="104"/>
      <c r="L166" s="104"/>
      <c r="M166" s="104"/>
      <c r="N166" s="104"/>
      <c r="O166" s="104"/>
      <c r="P166" s="269"/>
      <c r="Q166" s="104"/>
      <c r="R166" s="104"/>
      <c r="S166" s="104"/>
      <c r="T166" s="356"/>
      <c r="U166" s="269"/>
      <c r="V166" s="104"/>
      <c r="W166" s="104"/>
      <c r="X166" s="104"/>
      <c r="Y166" s="356"/>
      <c r="Z166" s="269"/>
      <c r="AA166" s="493">
        <f t="shared" ref="AA166:AD166" si="120">AA160</f>
        <v>0</v>
      </c>
      <c r="AB166" s="493">
        <f t="shared" si="120"/>
        <v>0</v>
      </c>
      <c r="AC166" s="493">
        <f t="shared" si="120"/>
        <v>0</v>
      </c>
      <c r="AD166" s="506">
        <f t="shared" si="120"/>
        <v>0</v>
      </c>
      <c r="AE166" s="269">
        <f t="shared" si="81"/>
        <v>0</v>
      </c>
      <c r="AF166" s="493">
        <f t="shared" ref="AF166:AI166" si="121">AF160</f>
        <v>0</v>
      </c>
      <c r="AG166" s="493">
        <f t="shared" si="121"/>
        <v>0</v>
      </c>
      <c r="AH166" s="493">
        <f t="shared" si="121"/>
        <v>0</v>
      </c>
      <c r="AI166" s="493">
        <f t="shared" si="121"/>
        <v>0</v>
      </c>
      <c r="AJ166" s="269">
        <f t="shared" si="82"/>
        <v>0</v>
      </c>
      <c r="AK166" s="493">
        <f t="shared" ref="AK166:AN166" si="122">AK160</f>
        <v>0</v>
      </c>
      <c r="AL166" s="493">
        <f t="shared" si="122"/>
        <v>0</v>
      </c>
      <c r="AM166" s="493">
        <f t="shared" si="122"/>
        <v>0</v>
      </c>
      <c r="AN166" s="493">
        <f t="shared" si="122"/>
        <v>0</v>
      </c>
      <c r="AO166" s="255">
        <f t="shared" si="83"/>
        <v>0</v>
      </c>
      <c r="AP166" s="740">
        <f t="shared" ref="AP166:AS166" si="123">AP160</f>
        <v>0</v>
      </c>
      <c r="AQ166" s="740">
        <f t="shared" si="123"/>
        <v>0</v>
      </c>
      <c r="AR166" s="740">
        <f t="shared" si="123"/>
        <v>0</v>
      </c>
      <c r="AS166" s="740">
        <f t="shared" si="123"/>
        <v>0</v>
      </c>
      <c r="AT166" s="255">
        <f t="shared" si="84"/>
        <v>0</v>
      </c>
      <c r="AU166" s="493">
        <f t="shared" ref="AU166:AX166" si="124">AU160</f>
        <v>0</v>
      </c>
      <c r="AV166" s="493">
        <f t="shared" si="124"/>
        <v>0</v>
      </c>
      <c r="AW166" s="493">
        <f t="shared" si="124"/>
        <v>0</v>
      </c>
      <c r="AX166" s="493">
        <f t="shared" si="124"/>
        <v>0</v>
      </c>
      <c r="AY166" s="255">
        <f t="shared" si="85"/>
        <v>0</v>
      </c>
    </row>
    <row r="167" spans="1:51" s="27" customFormat="1" ht="16.5" customHeight="1" x14ac:dyDescent="0.35">
      <c r="A167" s="26"/>
      <c r="B167" s="856">
        <v>1</v>
      </c>
      <c r="C167" s="789" t="s">
        <v>31</v>
      </c>
      <c r="D167" s="797" t="s">
        <v>413</v>
      </c>
      <c r="E167" s="546" t="s">
        <v>116</v>
      </c>
      <c r="F167" s="439">
        <f t="shared" si="86"/>
        <v>5</v>
      </c>
      <c r="G167" s="463">
        <v>0</v>
      </c>
      <c r="H167" s="239">
        <v>0</v>
      </c>
      <c r="I167" s="239">
        <v>0</v>
      </c>
      <c r="J167" s="239">
        <v>0</v>
      </c>
      <c r="K167" s="104">
        <f t="shared" si="80"/>
        <v>0</v>
      </c>
      <c r="L167" s="205">
        <v>0</v>
      </c>
      <c r="M167" s="205">
        <v>0</v>
      </c>
      <c r="N167" s="205">
        <v>0</v>
      </c>
      <c r="O167" s="205">
        <v>0</v>
      </c>
      <c r="P167" s="269">
        <f t="shared" si="77"/>
        <v>0</v>
      </c>
      <c r="Q167" s="205">
        <v>1</v>
      </c>
      <c r="R167" s="205">
        <v>0</v>
      </c>
      <c r="S167" s="205">
        <v>0</v>
      </c>
      <c r="T167" s="354">
        <v>0</v>
      </c>
      <c r="U167" s="269">
        <f t="shared" si="78"/>
        <v>1</v>
      </c>
      <c r="V167" s="205">
        <v>0</v>
      </c>
      <c r="W167" s="205">
        <v>0</v>
      </c>
      <c r="X167" s="205">
        <v>0</v>
      </c>
      <c r="Y167" s="354">
        <v>0</v>
      </c>
      <c r="Z167" s="269">
        <f t="shared" si="79"/>
        <v>0</v>
      </c>
      <c r="AA167" s="205">
        <v>0</v>
      </c>
      <c r="AB167" s="205">
        <v>0</v>
      </c>
      <c r="AC167" s="205">
        <v>0</v>
      </c>
      <c r="AD167" s="354">
        <v>3</v>
      </c>
      <c r="AE167" s="269">
        <f t="shared" si="81"/>
        <v>3</v>
      </c>
      <c r="AF167" s="205">
        <v>0</v>
      </c>
      <c r="AG167" s="205">
        <v>0</v>
      </c>
      <c r="AH167" s="205">
        <v>0</v>
      </c>
      <c r="AI167" s="205">
        <v>1</v>
      </c>
      <c r="AJ167" s="269">
        <f t="shared" si="82"/>
        <v>1</v>
      </c>
      <c r="AK167" s="205">
        <v>0</v>
      </c>
      <c r="AL167" s="205">
        <v>0</v>
      </c>
      <c r="AM167" s="205">
        <v>0</v>
      </c>
      <c r="AN167" s="205">
        <v>0</v>
      </c>
      <c r="AO167" s="255">
        <f t="shared" si="83"/>
        <v>0</v>
      </c>
      <c r="AP167" s="734">
        <v>0</v>
      </c>
      <c r="AQ167" s="734">
        <v>0</v>
      </c>
      <c r="AR167" s="734">
        <v>0</v>
      </c>
      <c r="AS167" s="734">
        <v>0</v>
      </c>
      <c r="AT167" s="255">
        <f t="shared" si="84"/>
        <v>0</v>
      </c>
      <c r="AU167" s="205">
        <v>0</v>
      </c>
      <c r="AV167" s="205">
        <v>0</v>
      </c>
      <c r="AW167" s="205">
        <v>0</v>
      </c>
      <c r="AX167" s="205">
        <v>0</v>
      </c>
      <c r="AY167" s="255">
        <f t="shared" si="85"/>
        <v>0</v>
      </c>
    </row>
    <row r="168" spans="1:51" s="27" customFormat="1" ht="16.5" customHeight="1" x14ac:dyDescent="0.35">
      <c r="A168" s="26"/>
      <c r="B168" s="841"/>
      <c r="C168" s="790"/>
      <c r="D168" s="798"/>
      <c r="E168" s="544" t="s">
        <v>203</v>
      </c>
      <c r="F168" s="439">
        <f t="shared" si="86"/>
        <v>0</v>
      </c>
      <c r="G168" s="463">
        <v>0</v>
      </c>
      <c r="H168" s="239">
        <v>0</v>
      </c>
      <c r="I168" s="239">
        <v>0</v>
      </c>
      <c r="J168" s="239">
        <v>0</v>
      </c>
      <c r="K168" s="104">
        <f t="shared" si="80"/>
        <v>0</v>
      </c>
      <c r="L168" s="205">
        <v>0</v>
      </c>
      <c r="M168" s="205">
        <v>0</v>
      </c>
      <c r="N168" s="205">
        <v>0</v>
      </c>
      <c r="O168" s="205">
        <v>0</v>
      </c>
      <c r="P168" s="269">
        <f t="shared" si="77"/>
        <v>0</v>
      </c>
      <c r="Q168" s="205">
        <v>0</v>
      </c>
      <c r="R168" s="205">
        <v>0</v>
      </c>
      <c r="S168" s="205">
        <v>0</v>
      </c>
      <c r="T168" s="354">
        <v>0</v>
      </c>
      <c r="U168" s="269">
        <f t="shared" si="78"/>
        <v>0</v>
      </c>
      <c r="V168" s="205">
        <v>0</v>
      </c>
      <c r="W168" s="205">
        <v>0</v>
      </c>
      <c r="X168" s="205">
        <v>0</v>
      </c>
      <c r="Y168" s="354">
        <v>0</v>
      </c>
      <c r="Z168" s="269">
        <f t="shared" si="79"/>
        <v>0</v>
      </c>
      <c r="AA168" s="206">
        <v>0</v>
      </c>
      <c r="AB168" s="206">
        <v>0</v>
      </c>
      <c r="AC168" s="206">
        <v>0</v>
      </c>
      <c r="AD168" s="504">
        <v>0</v>
      </c>
      <c r="AE168" s="269">
        <f t="shared" si="81"/>
        <v>0</v>
      </c>
      <c r="AF168" s="206">
        <v>0</v>
      </c>
      <c r="AG168" s="206">
        <v>0</v>
      </c>
      <c r="AH168" s="206">
        <v>0</v>
      </c>
      <c r="AI168" s="206">
        <v>0</v>
      </c>
      <c r="AJ168" s="269">
        <f t="shared" si="82"/>
        <v>0</v>
      </c>
      <c r="AK168" s="206">
        <v>0</v>
      </c>
      <c r="AL168" s="206">
        <v>0</v>
      </c>
      <c r="AM168" s="206">
        <v>0</v>
      </c>
      <c r="AN168" s="206">
        <v>0</v>
      </c>
      <c r="AO168" s="255">
        <f t="shared" si="83"/>
        <v>0</v>
      </c>
      <c r="AP168" s="735">
        <v>0</v>
      </c>
      <c r="AQ168" s="735">
        <v>0</v>
      </c>
      <c r="AR168" s="735">
        <v>0</v>
      </c>
      <c r="AS168" s="735">
        <v>0</v>
      </c>
      <c r="AT168" s="255">
        <f t="shared" si="84"/>
        <v>0</v>
      </c>
      <c r="AU168" s="206">
        <v>0</v>
      </c>
      <c r="AV168" s="206">
        <v>0</v>
      </c>
      <c r="AW168" s="206">
        <v>0</v>
      </c>
      <c r="AX168" s="206">
        <v>0</v>
      </c>
      <c r="AY168" s="255">
        <f t="shared" si="85"/>
        <v>0</v>
      </c>
    </row>
    <row r="169" spans="1:51" s="27" customFormat="1" ht="16.5" customHeight="1" x14ac:dyDescent="0.35">
      <c r="A169" s="26"/>
      <c r="B169" s="841"/>
      <c r="C169" s="790"/>
      <c r="D169" s="798"/>
      <c r="E169" s="544" t="s">
        <v>112</v>
      </c>
      <c r="F169" s="439">
        <f t="shared" si="86"/>
        <v>6</v>
      </c>
      <c r="G169" s="463">
        <v>0</v>
      </c>
      <c r="H169" s="239">
        <v>0</v>
      </c>
      <c r="I169" s="239">
        <v>0</v>
      </c>
      <c r="J169" s="239">
        <v>0</v>
      </c>
      <c r="K169" s="104">
        <f t="shared" si="80"/>
        <v>0</v>
      </c>
      <c r="L169" s="259">
        <v>0</v>
      </c>
      <c r="M169" s="259">
        <v>0</v>
      </c>
      <c r="N169" s="259">
        <v>0</v>
      </c>
      <c r="O169" s="259">
        <v>0</v>
      </c>
      <c r="P169" s="269">
        <f t="shared" si="77"/>
        <v>0</v>
      </c>
      <c r="Q169" s="259">
        <v>1</v>
      </c>
      <c r="R169" s="259">
        <v>0</v>
      </c>
      <c r="S169" s="259">
        <v>0</v>
      </c>
      <c r="T169" s="362">
        <v>0</v>
      </c>
      <c r="U169" s="269">
        <f t="shared" si="78"/>
        <v>1</v>
      </c>
      <c r="V169" s="259">
        <v>0</v>
      </c>
      <c r="W169" s="259">
        <v>0</v>
      </c>
      <c r="X169" s="259">
        <v>0</v>
      </c>
      <c r="Y169" s="362">
        <v>0</v>
      </c>
      <c r="Z169" s="269">
        <f t="shared" si="79"/>
        <v>0</v>
      </c>
      <c r="AA169" s="206">
        <v>0</v>
      </c>
      <c r="AB169" s="206">
        <v>0</v>
      </c>
      <c r="AC169" s="206">
        <v>0</v>
      </c>
      <c r="AD169" s="504">
        <v>3</v>
      </c>
      <c r="AE169" s="269">
        <f t="shared" si="81"/>
        <v>3</v>
      </c>
      <c r="AF169" s="206">
        <v>0</v>
      </c>
      <c r="AG169" s="206">
        <v>0</v>
      </c>
      <c r="AH169" s="206">
        <v>0</v>
      </c>
      <c r="AI169" s="206">
        <v>1</v>
      </c>
      <c r="AJ169" s="269">
        <f t="shared" si="82"/>
        <v>1</v>
      </c>
      <c r="AK169" s="206">
        <v>0</v>
      </c>
      <c r="AL169" s="206">
        <v>0</v>
      </c>
      <c r="AM169" s="206">
        <v>0</v>
      </c>
      <c r="AN169" s="206">
        <v>1</v>
      </c>
      <c r="AO169" s="255">
        <f t="shared" si="83"/>
        <v>1</v>
      </c>
      <c r="AP169" s="735">
        <v>0</v>
      </c>
      <c r="AQ169" s="735">
        <v>0</v>
      </c>
      <c r="AR169" s="735">
        <v>0</v>
      </c>
      <c r="AS169" s="735">
        <v>0</v>
      </c>
      <c r="AT169" s="255">
        <f t="shared" si="84"/>
        <v>0</v>
      </c>
      <c r="AU169" s="206">
        <v>0</v>
      </c>
      <c r="AV169" s="206">
        <v>0</v>
      </c>
      <c r="AW169" s="206">
        <v>0</v>
      </c>
      <c r="AX169" s="206">
        <v>0</v>
      </c>
      <c r="AY169" s="255">
        <f t="shared" si="85"/>
        <v>0</v>
      </c>
    </row>
    <row r="170" spans="1:51" s="27" customFormat="1" ht="16.5" customHeight="1" x14ac:dyDescent="0.35">
      <c r="A170" s="26"/>
      <c r="B170" s="454"/>
      <c r="C170" s="790"/>
      <c r="D170" s="799"/>
      <c r="E170" s="547" t="s">
        <v>763</v>
      </c>
      <c r="F170" s="439">
        <f t="shared" si="86"/>
        <v>0</v>
      </c>
      <c r="G170" s="463"/>
      <c r="H170" s="239"/>
      <c r="I170" s="239"/>
      <c r="J170" s="239"/>
      <c r="K170" s="104"/>
      <c r="L170" s="259"/>
      <c r="M170" s="259"/>
      <c r="N170" s="259"/>
      <c r="O170" s="259"/>
      <c r="P170" s="269"/>
      <c r="Q170" s="259"/>
      <c r="R170" s="259"/>
      <c r="S170" s="259"/>
      <c r="T170" s="362"/>
      <c r="U170" s="269"/>
      <c r="V170" s="259"/>
      <c r="W170" s="259"/>
      <c r="X170" s="259"/>
      <c r="Y170" s="362"/>
      <c r="Z170" s="269"/>
      <c r="AA170" s="206">
        <v>0</v>
      </c>
      <c r="AB170" s="206">
        <v>0</v>
      </c>
      <c r="AC170" s="206">
        <v>0</v>
      </c>
      <c r="AD170" s="504">
        <v>0</v>
      </c>
      <c r="AE170" s="269">
        <f t="shared" si="81"/>
        <v>0</v>
      </c>
      <c r="AF170" s="206">
        <v>0</v>
      </c>
      <c r="AG170" s="206">
        <v>0</v>
      </c>
      <c r="AH170" s="206">
        <v>0</v>
      </c>
      <c r="AI170" s="206">
        <v>0</v>
      </c>
      <c r="AJ170" s="269">
        <f t="shared" si="82"/>
        <v>0</v>
      </c>
      <c r="AK170" s="206">
        <v>0</v>
      </c>
      <c r="AL170" s="206">
        <v>0</v>
      </c>
      <c r="AM170" s="206">
        <v>0</v>
      </c>
      <c r="AN170" s="206">
        <v>0</v>
      </c>
      <c r="AO170" s="255">
        <f t="shared" si="83"/>
        <v>0</v>
      </c>
      <c r="AP170" s="735">
        <v>0</v>
      </c>
      <c r="AQ170" s="735">
        <v>0</v>
      </c>
      <c r="AR170" s="735">
        <v>0</v>
      </c>
      <c r="AS170" s="735">
        <v>0</v>
      </c>
      <c r="AT170" s="255">
        <f t="shared" si="84"/>
        <v>0</v>
      </c>
      <c r="AU170" s="206">
        <v>0</v>
      </c>
      <c r="AV170" s="206">
        <v>0</v>
      </c>
      <c r="AW170" s="206">
        <v>0</v>
      </c>
      <c r="AX170" s="206">
        <v>0</v>
      </c>
      <c r="AY170" s="255">
        <f t="shared" si="85"/>
        <v>0</v>
      </c>
    </row>
    <row r="171" spans="1:51" s="27" customFormat="1" ht="24.75" customHeight="1" thickBot="1" x14ac:dyDescent="0.4">
      <c r="A171" s="26"/>
      <c r="B171" s="454"/>
      <c r="C171" s="790"/>
      <c r="D171" s="800"/>
      <c r="E171" s="548" t="s">
        <v>764</v>
      </c>
      <c r="F171" s="439">
        <f t="shared" si="86"/>
        <v>0</v>
      </c>
      <c r="G171" s="463"/>
      <c r="H171" s="239"/>
      <c r="I171" s="239"/>
      <c r="J171" s="239"/>
      <c r="K171" s="104"/>
      <c r="L171" s="259"/>
      <c r="M171" s="259"/>
      <c r="N171" s="259"/>
      <c r="O171" s="259"/>
      <c r="P171" s="269"/>
      <c r="Q171" s="259"/>
      <c r="R171" s="259"/>
      <c r="S171" s="259"/>
      <c r="T171" s="362"/>
      <c r="U171" s="269"/>
      <c r="V171" s="259"/>
      <c r="W171" s="259"/>
      <c r="X171" s="259"/>
      <c r="Y171" s="362"/>
      <c r="Z171" s="269"/>
      <c r="AA171" s="207">
        <v>0</v>
      </c>
      <c r="AB171" s="207">
        <v>0</v>
      </c>
      <c r="AC171" s="207">
        <v>0</v>
      </c>
      <c r="AD171" s="355">
        <v>0</v>
      </c>
      <c r="AE171" s="269">
        <f t="shared" si="81"/>
        <v>0</v>
      </c>
      <c r="AF171" s="207">
        <v>0</v>
      </c>
      <c r="AG171" s="207">
        <v>0</v>
      </c>
      <c r="AH171" s="207">
        <v>0</v>
      </c>
      <c r="AI171" s="207">
        <v>0</v>
      </c>
      <c r="AJ171" s="269">
        <f t="shared" si="82"/>
        <v>0</v>
      </c>
      <c r="AK171" s="207">
        <v>0</v>
      </c>
      <c r="AL171" s="207">
        <v>0</v>
      </c>
      <c r="AM171" s="207">
        <v>0</v>
      </c>
      <c r="AN171" s="207">
        <v>0</v>
      </c>
      <c r="AO171" s="255">
        <f t="shared" si="83"/>
        <v>0</v>
      </c>
      <c r="AP171" s="736">
        <v>0</v>
      </c>
      <c r="AQ171" s="736">
        <v>0</v>
      </c>
      <c r="AR171" s="736">
        <v>0</v>
      </c>
      <c r="AS171" s="736">
        <v>0</v>
      </c>
      <c r="AT171" s="255">
        <f t="shared" si="84"/>
        <v>0</v>
      </c>
      <c r="AU171" s="207">
        <v>0</v>
      </c>
      <c r="AV171" s="207">
        <v>0</v>
      </c>
      <c r="AW171" s="207">
        <v>0</v>
      </c>
      <c r="AX171" s="207">
        <v>0</v>
      </c>
      <c r="AY171" s="255">
        <f t="shared" si="85"/>
        <v>0</v>
      </c>
    </row>
    <row r="172" spans="1:51" s="27" customFormat="1" ht="16.5" customHeight="1" x14ac:dyDescent="0.35">
      <c r="A172" s="26"/>
      <c r="B172" s="841">
        <v>2</v>
      </c>
      <c r="C172" s="790"/>
      <c r="D172" s="807" t="s">
        <v>46</v>
      </c>
      <c r="E172" s="544" t="s">
        <v>116</v>
      </c>
      <c r="F172" s="439">
        <f t="shared" si="86"/>
        <v>36</v>
      </c>
      <c r="G172" s="463">
        <v>5</v>
      </c>
      <c r="H172" s="239">
        <v>0</v>
      </c>
      <c r="I172" s="239">
        <v>1</v>
      </c>
      <c r="J172" s="239">
        <v>0</v>
      </c>
      <c r="K172" s="104">
        <f t="shared" si="80"/>
        <v>6</v>
      </c>
      <c r="L172" s="222">
        <v>11</v>
      </c>
      <c r="M172" s="222">
        <v>0</v>
      </c>
      <c r="N172" s="222">
        <v>3</v>
      </c>
      <c r="O172" s="222">
        <v>0</v>
      </c>
      <c r="P172" s="269">
        <f t="shared" si="77"/>
        <v>14</v>
      </c>
      <c r="Q172" s="222">
        <v>5</v>
      </c>
      <c r="R172" s="222">
        <v>0</v>
      </c>
      <c r="S172" s="222">
        <v>2</v>
      </c>
      <c r="T172" s="357">
        <v>0</v>
      </c>
      <c r="U172" s="269">
        <f t="shared" si="78"/>
        <v>7</v>
      </c>
      <c r="V172" s="222">
        <v>0</v>
      </c>
      <c r="W172" s="222">
        <v>1</v>
      </c>
      <c r="X172" s="222">
        <v>0</v>
      </c>
      <c r="Y172" s="357">
        <v>1</v>
      </c>
      <c r="Z172" s="269">
        <f t="shared" si="79"/>
        <v>2</v>
      </c>
      <c r="AA172" s="205">
        <v>1</v>
      </c>
      <c r="AB172" s="205">
        <v>1</v>
      </c>
      <c r="AC172" s="205">
        <v>0</v>
      </c>
      <c r="AD172" s="354">
        <v>1</v>
      </c>
      <c r="AE172" s="269">
        <f t="shared" si="81"/>
        <v>3</v>
      </c>
      <c r="AF172" s="205">
        <v>0</v>
      </c>
      <c r="AG172" s="205">
        <v>0</v>
      </c>
      <c r="AH172" s="205">
        <v>0</v>
      </c>
      <c r="AI172" s="205">
        <v>2</v>
      </c>
      <c r="AJ172" s="269">
        <f t="shared" si="82"/>
        <v>2</v>
      </c>
      <c r="AK172" s="205">
        <v>0</v>
      </c>
      <c r="AL172" s="205">
        <v>1</v>
      </c>
      <c r="AM172" s="205">
        <v>0</v>
      </c>
      <c r="AN172" s="205">
        <v>0</v>
      </c>
      <c r="AO172" s="255">
        <f t="shared" si="83"/>
        <v>1</v>
      </c>
      <c r="AP172" s="734">
        <v>0</v>
      </c>
      <c r="AQ172" s="734">
        <v>0</v>
      </c>
      <c r="AR172" s="734">
        <v>0</v>
      </c>
      <c r="AS172" s="734">
        <v>0</v>
      </c>
      <c r="AT172" s="255">
        <f t="shared" si="84"/>
        <v>0</v>
      </c>
      <c r="AU172" s="205">
        <v>0</v>
      </c>
      <c r="AV172" s="205">
        <v>0</v>
      </c>
      <c r="AW172" s="205">
        <v>1</v>
      </c>
      <c r="AX172" s="205">
        <v>0</v>
      </c>
      <c r="AY172" s="255">
        <f t="shared" si="85"/>
        <v>1</v>
      </c>
    </row>
    <row r="173" spans="1:51" s="27" customFormat="1" ht="16.5" customHeight="1" x14ac:dyDescent="0.35">
      <c r="A173" s="26"/>
      <c r="B173" s="841"/>
      <c r="C173" s="790"/>
      <c r="D173" s="798"/>
      <c r="E173" s="544" t="s">
        <v>203</v>
      </c>
      <c r="F173" s="439">
        <f t="shared" si="86"/>
        <v>0</v>
      </c>
      <c r="G173" s="463">
        <v>0</v>
      </c>
      <c r="H173" s="239">
        <v>0</v>
      </c>
      <c r="I173" s="239">
        <v>0</v>
      </c>
      <c r="J173" s="239">
        <v>0</v>
      </c>
      <c r="K173" s="104">
        <f t="shared" si="80"/>
        <v>0</v>
      </c>
      <c r="L173" s="205">
        <v>0</v>
      </c>
      <c r="M173" s="205">
        <v>0</v>
      </c>
      <c r="N173" s="205">
        <v>0</v>
      </c>
      <c r="O173" s="205">
        <v>0</v>
      </c>
      <c r="P173" s="269">
        <f t="shared" si="77"/>
        <v>0</v>
      </c>
      <c r="Q173" s="205">
        <v>0</v>
      </c>
      <c r="R173" s="205">
        <v>0</v>
      </c>
      <c r="S173" s="205">
        <v>0</v>
      </c>
      <c r="T173" s="354">
        <v>0</v>
      </c>
      <c r="U173" s="269">
        <f t="shared" si="78"/>
        <v>0</v>
      </c>
      <c r="V173" s="205">
        <v>0</v>
      </c>
      <c r="W173" s="205">
        <v>0</v>
      </c>
      <c r="X173" s="205">
        <v>0</v>
      </c>
      <c r="Y173" s="354">
        <v>0</v>
      </c>
      <c r="Z173" s="269">
        <f t="shared" si="79"/>
        <v>0</v>
      </c>
      <c r="AA173" s="206">
        <v>0</v>
      </c>
      <c r="AB173" s="206">
        <v>0</v>
      </c>
      <c r="AC173" s="206">
        <v>0</v>
      </c>
      <c r="AD173" s="504">
        <v>0</v>
      </c>
      <c r="AE173" s="269">
        <f t="shared" si="81"/>
        <v>0</v>
      </c>
      <c r="AF173" s="206">
        <v>0</v>
      </c>
      <c r="AG173" s="206">
        <v>0</v>
      </c>
      <c r="AH173" s="206">
        <v>0</v>
      </c>
      <c r="AI173" s="206">
        <v>0</v>
      </c>
      <c r="AJ173" s="269">
        <f t="shared" si="82"/>
        <v>0</v>
      </c>
      <c r="AK173" s="206">
        <v>0</v>
      </c>
      <c r="AL173" s="206">
        <v>0</v>
      </c>
      <c r="AM173" s="206">
        <v>0</v>
      </c>
      <c r="AN173" s="206">
        <v>0</v>
      </c>
      <c r="AO173" s="255">
        <f t="shared" si="83"/>
        <v>0</v>
      </c>
      <c r="AP173" s="734">
        <v>0</v>
      </c>
      <c r="AQ173" s="734">
        <v>0</v>
      </c>
      <c r="AR173" s="734">
        <v>0</v>
      </c>
      <c r="AS173" s="734">
        <v>0</v>
      </c>
      <c r="AT173" s="255">
        <f t="shared" si="84"/>
        <v>0</v>
      </c>
      <c r="AU173" s="206">
        <v>0</v>
      </c>
      <c r="AV173" s="206">
        <v>0</v>
      </c>
      <c r="AW173" s="206">
        <v>0</v>
      </c>
      <c r="AX173" s="206">
        <v>0</v>
      </c>
      <c r="AY173" s="255">
        <f t="shared" si="85"/>
        <v>0</v>
      </c>
    </row>
    <row r="174" spans="1:51" s="27" customFormat="1" ht="16.5" customHeight="1" thickBot="1" x14ac:dyDescent="0.4">
      <c r="A174" s="26"/>
      <c r="B174" s="841"/>
      <c r="C174" s="790"/>
      <c r="D174" s="798"/>
      <c r="E174" s="544" t="s">
        <v>112</v>
      </c>
      <c r="F174" s="439">
        <f t="shared" si="86"/>
        <v>11</v>
      </c>
      <c r="G174" s="463">
        <v>0</v>
      </c>
      <c r="H174" s="239">
        <v>0</v>
      </c>
      <c r="I174" s="239">
        <v>0</v>
      </c>
      <c r="J174" s="239">
        <v>0</v>
      </c>
      <c r="K174" s="104">
        <f t="shared" si="80"/>
        <v>0</v>
      </c>
      <c r="L174" s="260">
        <v>1</v>
      </c>
      <c r="M174" s="260">
        <v>0</v>
      </c>
      <c r="N174" s="260">
        <v>1</v>
      </c>
      <c r="O174" s="260">
        <v>0</v>
      </c>
      <c r="P174" s="269">
        <f t="shared" si="77"/>
        <v>2</v>
      </c>
      <c r="Q174" s="260">
        <v>0</v>
      </c>
      <c r="R174" s="260">
        <v>0</v>
      </c>
      <c r="S174" s="260">
        <v>2</v>
      </c>
      <c r="T174" s="363">
        <v>0</v>
      </c>
      <c r="U174" s="269">
        <f t="shared" si="78"/>
        <v>2</v>
      </c>
      <c r="V174" s="260">
        <v>0</v>
      </c>
      <c r="W174" s="260">
        <v>3</v>
      </c>
      <c r="X174" s="260">
        <v>0</v>
      </c>
      <c r="Y174" s="363">
        <v>1</v>
      </c>
      <c r="Z174" s="269">
        <f t="shared" si="79"/>
        <v>4</v>
      </c>
      <c r="AA174" s="206">
        <v>0</v>
      </c>
      <c r="AB174" s="206">
        <v>0</v>
      </c>
      <c r="AC174" s="206">
        <v>0</v>
      </c>
      <c r="AD174" s="504">
        <v>0</v>
      </c>
      <c r="AE174" s="269">
        <f t="shared" si="81"/>
        <v>0</v>
      </c>
      <c r="AF174" s="206">
        <v>0</v>
      </c>
      <c r="AG174" s="206">
        <v>0</v>
      </c>
      <c r="AH174" s="206">
        <v>0</v>
      </c>
      <c r="AI174" s="206">
        <v>1</v>
      </c>
      <c r="AJ174" s="269">
        <f t="shared" si="82"/>
        <v>1</v>
      </c>
      <c r="AK174" s="206">
        <v>0</v>
      </c>
      <c r="AL174" s="206">
        <v>0</v>
      </c>
      <c r="AM174" s="206">
        <v>0</v>
      </c>
      <c r="AN174" s="206">
        <v>1</v>
      </c>
      <c r="AO174" s="255">
        <f t="shared" si="83"/>
        <v>1</v>
      </c>
      <c r="AP174" s="734">
        <v>0</v>
      </c>
      <c r="AQ174" s="734">
        <v>0</v>
      </c>
      <c r="AR174" s="734">
        <v>0</v>
      </c>
      <c r="AS174" s="734">
        <v>0</v>
      </c>
      <c r="AT174" s="255">
        <f t="shared" si="84"/>
        <v>0</v>
      </c>
      <c r="AU174" s="206">
        <v>0</v>
      </c>
      <c r="AV174" s="206">
        <v>1</v>
      </c>
      <c r="AW174" s="206">
        <v>0</v>
      </c>
      <c r="AX174" s="206">
        <v>0</v>
      </c>
      <c r="AY174" s="255">
        <f t="shared" si="85"/>
        <v>1</v>
      </c>
    </row>
    <row r="175" spans="1:51" s="27" customFormat="1" ht="16.5" customHeight="1" x14ac:dyDescent="0.35">
      <c r="A175" s="26"/>
      <c r="B175" s="454"/>
      <c r="C175" s="790"/>
      <c r="D175" s="799"/>
      <c r="E175" s="547" t="s">
        <v>763</v>
      </c>
      <c r="F175" s="439">
        <f t="shared" si="86"/>
        <v>13</v>
      </c>
      <c r="G175" s="463"/>
      <c r="H175" s="239"/>
      <c r="I175" s="239"/>
      <c r="J175" s="239"/>
      <c r="K175" s="104"/>
      <c r="L175" s="259"/>
      <c r="M175" s="259"/>
      <c r="N175" s="259"/>
      <c r="O175" s="259"/>
      <c r="P175" s="269"/>
      <c r="Q175" s="259"/>
      <c r="R175" s="259"/>
      <c r="S175" s="259"/>
      <c r="T175" s="362"/>
      <c r="U175" s="269"/>
      <c r="V175" s="259"/>
      <c r="W175" s="259"/>
      <c r="X175" s="259"/>
      <c r="Y175" s="362"/>
      <c r="Z175" s="269"/>
      <c r="AA175" s="206">
        <v>0</v>
      </c>
      <c r="AB175" s="206">
        <v>1</v>
      </c>
      <c r="AC175" s="206">
        <v>0</v>
      </c>
      <c r="AD175" s="504">
        <v>6</v>
      </c>
      <c r="AE175" s="269">
        <f t="shared" si="81"/>
        <v>7</v>
      </c>
      <c r="AF175" s="206">
        <v>0</v>
      </c>
      <c r="AG175" s="206">
        <v>0</v>
      </c>
      <c r="AH175" s="206">
        <v>0</v>
      </c>
      <c r="AI175" s="206">
        <v>2</v>
      </c>
      <c r="AJ175" s="269">
        <f t="shared" si="82"/>
        <v>2</v>
      </c>
      <c r="AK175" s="206">
        <v>0</v>
      </c>
      <c r="AL175" s="206">
        <v>0</v>
      </c>
      <c r="AM175" s="206">
        <v>0</v>
      </c>
      <c r="AN175" s="206">
        <v>1</v>
      </c>
      <c r="AO175" s="255">
        <f t="shared" si="83"/>
        <v>1</v>
      </c>
      <c r="AP175" s="734">
        <v>0</v>
      </c>
      <c r="AQ175" s="734">
        <v>0</v>
      </c>
      <c r="AR175" s="734">
        <v>0</v>
      </c>
      <c r="AS175" s="734">
        <v>1</v>
      </c>
      <c r="AT175" s="255">
        <f t="shared" si="84"/>
        <v>1</v>
      </c>
      <c r="AU175" s="206">
        <v>0</v>
      </c>
      <c r="AV175" s="206">
        <v>0</v>
      </c>
      <c r="AW175" s="206">
        <v>0</v>
      </c>
      <c r="AX175" s="206">
        <v>2</v>
      </c>
      <c r="AY175" s="255">
        <f t="shared" si="85"/>
        <v>2</v>
      </c>
    </row>
    <row r="176" spans="1:51" s="27" customFormat="1" ht="24" customHeight="1" thickBot="1" x14ac:dyDescent="0.4">
      <c r="A176" s="26"/>
      <c r="B176" s="454"/>
      <c r="C176" s="790"/>
      <c r="D176" s="800"/>
      <c r="E176" s="548" t="s">
        <v>764</v>
      </c>
      <c r="F176" s="439">
        <f t="shared" si="86"/>
        <v>1</v>
      </c>
      <c r="G176" s="463"/>
      <c r="H176" s="239"/>
      <c r="I176" s="239"/>
      <c r="J176" s="239"/>
      <c r="K176" s="104"/>
      <c r="L176" s="259"/>
      <c r="M176" s="259"/>
      <c r="N176" s="259"/>
      <c r="O176" s="259"/>
      <c r="P176" s="269"/>
      <c r="Q176" s="259"/>
      <c r="R176" s="259"/>
      <c r="S176" s="259"/>
      <c r="T176" s="362"/>
      <c r="U176" s="269"/>
      <c r="V176" s="259"/>
      <c r="W176" s="259"/>
      <c r="X176" s="259"/>
      <c r="Y176" s="362"/>
      <c r="Z176" s="269"/>
      <c r="AA176" s="207">
        <v>0</v>
      </c>
      <c r="AB176" s="207">
        <v>0</v>
      </c>
      <c r="AC176" s="207">
        <v>0</v>
      </c>
      <c r="AD176" s="355">
        <v>0</v>
      </c>
      <c r="AE176" s="269">
        <f t="shared" si="81"/>
        <v>0</v>
      </c>
      <c r="AF176" s="207">
        <v>0</v>
      </c>
      <c r="AG176" s="207">
        <v>0</v>
      </c>
      <c r="AH176" s="207">
        <v>0</v>
      </c>
      <c r="AI176" s="207">
        <v>0</v>
      </c>
      <c r="AJ176" s="269">
        <f t="shared" si="82"/>
        <v>0</v>
      </c>
      <c r="AK176" s="207">
        <v>0</v>
      </c>
      <c r="AL176" s="207">
        <v>0</v>
      </c>
      <c r="AM176" s="207">
        <v>0</v>
      </c>
      <c r="AN176" s="207">
        <v>0</v>
      </c>
      <c r="AO176" s="255">
        <f t="shared" si="83"/>
        <v>0</v>
      </c>
      <c r="AP176" s="734">
        <v>0</v>
      </c>
      <c r="AQ176" s="734">
        <v>0</v>
      </c>
      <c r="AR176" s="734">
        <v>0</v>
      </c>
      <c r="AS176" s="734">
        <v>1</v>
      </c>
      <c r="AT176" s="255">
        <f t="shared" si="84"/>
        <v>1</v>
      </c>
      <c r="AU176" s="207">
        <v>0</v>
      </c>
      <c r="AV176" s="207">
        <v>0</v>
      </c>
      <c r="AW176" s="207">
        <v>0</v>
      </c>
      <c r="AX176" s="207">
        <v>0</v>
      </c>
      <c r="AY176" s="255">
        <f t="shared" si="85"/>
        <v>0</v>
      </c>
    </row>
    <row r="177" spans="1:51" s="27" customFormat="1" ht="16.5" customHeight="1" x14ac:dyDescent="0.35">
      <c r="A177" s="26"/>
      <c r="B177" s="841">
        <v>3</v>
      </c>
      <c r="C177" s="790"/>
      <c r="D177" s="807" t="s">
        <v>414</v>
      </c>
      <c r="E177" s="544" t="s">
        <v>116</v>
      </c>
      <c r="F177" s="439">
        <f t="shared" si="86"/>
        <v>0</v>
      </c>
      <c r="G177" s="463">
        <v>0</v>
      </c>
      <c r="H177" s="239">
        <v>0</v>
      </c>
      <c r="I177" s="239">
        <v>0</v>
      </c>
      <c r="J177" s="239">
        <v>0</v>
      </c>
      <c r="K177" s="104">
        <f t="shared" si="80"/>
        <v>0</v>
      </c>
      <c r="L177" s="205">
        <v>0</v>
      </c>
      <c r="M177" s="205">
        <v>0</v>
      </c>
      <c r="N177" s="205">
        <v>0</v>
      </c>
      <c r="O177" s="205">
        <v>0</v>
      </c>
      <c r="P177" s="269">
        <f t="shared" si="77"/>
        <v>0</v>
      </c>
      <c r="Q177" s="205">
        <v>0</v>
      </c>
      <c r="R177" s="205">
        <v>0</v>
      </c>
      <c r="S177" s="205">
        <v>0</v>
      </c>
      <c r="T177" s="354">
        <v>0</v>
      </c>
      <c r="U177" s="269">
        <f t="shared" si="78"/>
        <v>0</v>
      </c>
      <c r="V177" s="205">
        <v>0</v>
      </c>
      <c r="W177" s="205">
        <v>0</v>
      </c>
      <c r="X177" s="205">
        <v>0</v>
      </c>
      <c r="Y177" s="354">
        <v>0</v>
      </c>
      <c r="Z177" s="269">
        <f t="shared" si="79"/>
        <v>0</v>
      </c>
      <c r="AA177" s="205">
        <v>0</v>
      </c>
      <c r="AB177" s="205">
        <v>0</v>
      </c>
      <c r="AC177" s="205">
        <v>0</v>
      </c>
      <c r="AD177" s="354">
        <v>0</v>
      </c>
      <c r="AE177" s="269">
        <f t="shared" si="81"/>
        <v>0</v>
      </c>
      <c r="AF177" s="205">
        <v>0</v>
      </c>
      <c r="AG177" s="205">
        <v>0</v>
      </c>
      <c r="AH177" s="205">
        <v>0</v>
      </c>
      <c r="AI177" s="205">
        <v>0</v>
      </c>
      <c r="AJ177" s="269">
        <f t="shared" si="82"/>
        <v>0</v>
      </c>
      <c r="AK177" s="205">
        <v>0</v>
      </c>
      <c r="AL177" s="205">
        <v>0</v>
      </c>
      <c r="AM177" s="205">
        <v>0</v>
      </c>
      <c r="AN177" s="205">
        <v>0</v>
      </c>
      <c r="AO177" s="255">
        <f t="shared" si="83"/>
        <v>0</v>
      </c>
      <c r="AP177" s="734">
        <v>0</v>
      </c>
      <c r="AQ177" s="734">
        <v>0</v>
      </c>
      <c r="AR177" s="734">
        <v>0</v>
      </c>
      <c r="AS177" s="734">
        <v>0</v>
      </c>
      <c r="AT177" s="255">
        <f t="shared" si="84"/>
        <v>0</v>
      </c>
      <c r="AU177" s="205">
        <v>0</v>
      </c>
      <c r="AV177" s="205">
        <v>0</v>
      </c>
      <c r="AW177" s="205">
        <v>0</v>
      </c>
      <c r="AX177" s="205">
        <v>0</v>
      </c>
      <c r="AY177" s="255">
        <f t="shared" si="85"/>
        <v>0</v>
      </c>
    </row>
    <row r="178" spans="1:51" s="27" customFormat="1" ht="16.5" customHeight="1" x14ac:dyDescent="0.35">
      <c r="A178" s="26"/>
      <c r="B178" s="841"/>
      <c r="C178" s="790"/>
      <c r="D178" s="798"/>
      <c r="E178" s="544" t="s">
        <v>203</v>
      </c>
      <c r="F178" s="439">
        <f t="shared" si="86"/>
        <v>0</v>
      </c>
      <c r="G178" s="463">
        <v>0</v>
      </c>
      <c r="H178" s="239">
        <v>0</v>
      </c>
      <c r="I178" s="239">
        <v>0</v>
      </c>
      <c r="J178" s="239">
        <v>0</v>
      </c>
      <c r="K178" s="104">
        <f t="shared" si="80"/>
        <v>0</v>
      </c>
      <c r="L178" s="205">
        <v>0</v>
      </c>
      <c r="M178" s="205">
        <v>0</v>
      </c>
      <c r="N178" s="205">
        <v>0</v>
      </c>
      <c r="O178" s="205">
        <v>0</v>
      </c>
      <c r="P178" s="269">
        <f t="shared" si="77"/>
        <v>0</v>
      </c>
      <c r="Q178" s="205">
        <v>0</v>
      </c>
      <c r="R178" s="205">
        <v>0</v>
      </c>
      <c r="S178" s="205">
        <v>0</v>
      </c>
      <c r="T178" s="354">
        <v>0</v>
      </c>
      <c r="U178" s="269">
        <f t="shared" si="78"/>
        <v>0</v>
      </c>
      <c r="V178" s="205">
        <v>0</v>
      </c>
      <c r="W178" s="205">
        <v>0</v>
      </c>
      <c r="X178" s="205">
        <v>0</v>
      </c>
      <c r="Y178" s="354">
        <v>0</v>
      </c>
      <c r="Z178" s="269">
        <f t="shared" si="79"/>
        <v>0</v>
      </c>
      <c r="AA178" s="206">
        <v>0</v>
      </c>
      <c r="AB178" s="206">
        <v>0</v>
      </c>
      <c r="AC178" s="206">
        <v>0</v>
      </c>
      <c r="AD178" s="504">
        <v>0</v>
      </c>
      <c r="AE178" s="269">
        <f t="shared" si="81"/>
        <v>0</v>
      </c>
      <c r="AF178" s="206">
        <v>0</v>
      </c>
      <c r="AG178" s="206">
        <v>0</v>
      </c>
      <c r="AH178" s="206">
        <v>0</v>
      </c>
      <c r="AI178" s="206">
        <v>0</v>
      </c>
      <c r="AJ178" s="269">
        <f t="shared" si="82"/>
        <v>0</v>
      </c>
      <c r="AK178" s="206">
        <v>0</v>
      </c>
      <c r="AL178" s="206">
        <v>0</v>
      </c>
      <c r="AM178" s="206">
        <v>0</v>
      </c>
      <c r="AN178" s="206">
        <v>0</v>
      </c>
      <c r="AO178" s="255">
        <f t="shared" si="83"/>
        <v>0</v>
      </c>
      <c r="AP178" s="734">
        <v>0</v>
      </c>
      <c r="AQ178" s="734">
        <v>0</v>
      </c>
      <c r="AR178" s="734">
        <v>0</v>
      </c>
      <c r="AS178" s="734">
        <v>0</v>
      </c>
      <c r="AT178" s="255">
        <f t="shared" si="84"/>
        <v>0</v>
      </c>
      <c r="AU178" s="206">
        <v>0</v>
      </c>
      <c r="AV178" s="206">
        <v>0</v>
      </c>
      <c r="AW178" s="206">
        <v>0</v>
      </c>
      <c r="AX178" s="206">
        <v>0</v>
      </c>
      <c r="AY178" s="255">
        <f t="shared" si="85"/>
        <v>0</v>
      </c>
    </row>
    <row r="179" spans="1:51" s="27" customFormat="1" ht="16.5" customHeight="1" thickBot="1" x14ac:dyDescent="0.4">
      <c r="A179" s="26"/>
      <c r="B179" s="841"/>
      <c r="C179" s="790"/>
      <c r="D179" s="798"/>
      <c r="E179" s="561" t="s">
        <v>112</v>
      </c>
      <c r="F179" s="439">
        <f t="shared" si="86"/>
        <v>0</v>
      </c>
      <c r="G179" s="468"/>
      <c r="H179" s="220"/>
      <c r="I179" s="220"/>
      <c r="J179" s="220"/>
      <c r="K179" s="104">
        <f t="shared" si="80"/>
        <v>0</v>
      </c>
      <c r="L179" s="220"/>
      <c r="M179" s="220"/>
      <c r="N179" s="220"/>
      <c r="O179" s="220"/>
      <c r="P179" s="269">
        <f t="shared" si="77"/>
        <v>0</v>
      </c>
      <c r="Q179" s="220"/>
      <c r="R179" s="220"/>
      <c r="S179" s="220"/>
      <c r="T179" s="358"/>
      <c r="U179" s="269">
        <f t="shared" si="78"/>
        <v>0</v>
      </c>
      <c r="V179" s="220"/>
      <c r="W179" s="220"/>
      <c r="X179" s="220"/>
      <c r="Y179" s="358"/>
      <c r="Z179" s="269">
        <f t="shared" si="79"/>
        <v>0</v>
      </c>
      <c r="AA179" s="496"/>
      <c r="AB179" s="496"/>
      <c r="AC179" s="496"/>
      <c r="AD179" s="509"/>
      <c r="AE179" s="269">
        <f t="shared" si="81"/>
        <v>0</v>
      </c>
      <c r="AF179" s="496"/>
      <c r="AG179" s="496"/>
      <c r="AH179" s="496"/>
      <c r="AI179" s="496"/>
      <c r="AJ179" s="269">
        <f t="shared" si="82"/>
        <v>0</v>
      </c>
      <c r="AK179" s="496"/>
      <c r="AL179" s="496"/>
      <c r="AM179" s="496"/>
      <c r="AN179" s="496"/>
      <c r="AO179" s="255">
        <f t="shared" si="83"/>
        <v>0</v>
      </c>
      <c r="AP179" s="745"/>
      <c r="AQ179" s="745"/>
      <c r="AR179" s="745"/>
      <c r="AS179" s="745"/>
      <c r="AT179" s="255">
        <f t="shared" si="84"/>
        <v>0</v>
      </c>
      <c r="AU179" s="496"/>
      <c r="AV179" s="496"/>
      <c r="AW179" s="496"/>
      <c r="AX179" s="496"/>
      <c r="AY179" s="255">
        <f t="shared" si="85"/>
        <v>0</v>
      </c>
    </row>
    <row r="180" spans="1:51" s="27" customFormat="1" ht="16.5" customHeight="1" x14ac:dyDescent="0.35">
      <c r="A180" s="26"/>
      <c r="B180" s="454"/>
      <c r="C180" s="790"/>
      <c r="D180" s="799"/>
      <c r="E180" s="547" t="s">
        <v>763</v>
      </c>
      <c r="F180" s="439">
        <f t="shared" si="86"/>
        <v>0</v>
      </c>
      <c r="G180" s="471"/>
      <c r="H180" s="440"/>
      <c r="I180" s="440"/>
      <c r="J180" s="440"/>
      <c r="K180" s="104"/>
      <c r="L180" s="440"/>
      <c r="M180" s="440"/>
      <c r="N180" s="440"/>
      <c r="O180" s="440"/>
      <c r="P180" s="269"/>
      <c r="Q180" s="440"/>
      <c r="R180" s="440"/>
      <c r="S180" s="440"/>
      <c r="T180" s="441"/>
      <c r="U180" s="269"/>
      <c r="V180" s="440"/>
      <c r="W180" s="440"/>
      <c r="X180" s="440"/>
      <c r="Y180" s="441"/>
      <c r="Z180" s="269"/>
      <c r="AA180" s="206">
        <v>0</v>
      </c>
      <c r="AB180" s="206">
        <v>0</v>
      </c>
      <c r="AC180" s="206">
        <v>0</v>
      </c>
      <c r="AD180" s="504">
        <v>0</v>
      </c>
      <c r="AE180" s="269">
        <f t="shared" si="81"/>
        <v>0</v>
      </c>
      <c r="AF180" s="206">
        <v>0</v>
      </c>
      <c r="AG180" s="206">
        <v>0</v>
      </c>
      <c r="AH180" s="206">
        <v>0</v>
      </c>
      <c r="AI180" s="206">
        <v>0</v>
      </c>
      <c r="AJ180" s="269">
        <f t="shared" si="82"/>
        <v>0</v>
      </c>
      <c r="AK180" s="206">
        <v>0</v>
      </c>
      <c r="AL180" s="206">
        <v>0</v>
      </c>
      <c r="AM180" s="206">
        <v>0</v>
      </c>
      <c r="AN180" s="206">
        <v>0</v>
      </c>
      <c r="AO180" s="255">
        <f t="shared" si="83"/>
        <v>0</v>
      </c>
      <c r="AP180" s="735">
        <v>0</v>
      </c>
      <c r="AQ180" s="735">
        <v>0</v>
      </c>
      <c r="AR180" s="735">
        <v>0</v>
      </c>
      <c r="AS180" s="735">
        <v>0</v>
      </c>
      <c r="AT180" s="255">
        <f t="shared" si="84"/>
        <v>0</v>
      </c>
      <c r="AU180" s="206">
        <v>0</v>
      </c>
      <c r="AV180" s="206">
        <v>0</v>
      </c>
      <c r="AW180" s="206">
        <v>0</v>
      </c>
      <c r="AX180" s="206">
        <v>0</v>
      </c>
      <c r="AY180" s="255">
        <f t="shared" si="85"/>
        <v>0</v>
      </c>
    </row>
    <row r="181" spans="1:51" s="27" customFormat="1" ht="24.75" customHeight="1" thickBot="1" x14ac:dyDescent="0.4">
      <c r="A181" s="26"/>
      <c r="B181" s="454"/>
      <c r="C181" s="790"/>
      <c r="D181" s="800"/>
      <c r="E181" s="548" t="s">
        <v>764</v>
      </c>
      <c r="F181" s="439">
        <f t="shared" si="86"/>
        <v>0</v>
      </c>
      <c r="G181" s="471"/>
      <c r="H181" s="440"/>
      <c r="I181" s="440"/>
      <c r="J181" s="440"/>
      <c r="K181" s="104"/>
      <c r="L181" s="440"/>
      <c r="M181" s="440"/>
      <c r="N181" s="440"/>
      <c r="O181" s="440"/>
      <c r="P181" s="269"/>
      <c r="Q181" s="440"/>
      <c r="R181" s="440"/>
      <c r="S181" s="440"/>
      <c r="T181" s="441"/>
      <c r="U181" s="269"/>
      <c r="V181" s="440"/>
      <c r="W181" s="440"/>
      <c r="X181" s="440"/>
      <c r="Y181" s="441"/>
      <c r="Z181" s="269"/>
      <c r="AA181" s="207">
        <v>0</v>
      </c>
      <c r="AB181" s="207">
        <v>0</v>
      </c>
      <c r="AC181" s="207">
        <v>0</v>
      </c>
      <c r="AD181" s="355">
        <v>0</v>
      </c>
      <c r="AE181" s="269">
        <f t="shared" si="81"/>
        <v>0</v>
      </c>
      <c r="AF181" s="207">
        <v>0</v>
      </c>
      <c r="AG181" s="207">
        <v>0</v>
      </c>
      <c r="AH181" s="207">
        <v>0</v>
      </c>
      <c r="AI181" s="207">
        <v>0</v>
      </c>
      <c r="AJ181" s="269">
        <f t="shared" si="82"/>
        <v>0</v>
      </c>
      <c r="AK181" s="207">
        <v>0</v>
      </c>
      <c r="AL181" s="207">
        <v>0</v>
      </c>
      <c r="AM181" s="207">
        <v>0</v>
      </c>
      <c r="AN181" s="207">
        <v>0</v>
      </c>
      <c r="AO181" s="255">
        <f t="shared" si="83"/>
        <v>0</v>
      </c>
      <c r="AP181" s="736">
        <v>0</v>
      </c>
      <c r="AQ181" s="736">
        <v>0</v>
      </c>
      <c r="AR181" s="736">
        <v>0</v>
      </c>
      <c r="AS181" s="736">
        <v>0</v>
      </c>
      <c r="AT181" s="255">
        <f t="shared" si="84"/>
        <v>0</v>
      </c>
      <c r="AU181" s="207">
        <v>0</v>
      </c>
      <c r="AV181" s="207">
        <v>0</v>
      </c>
      <c r="AW181" s="207">
        <v>0</v>
      </c>
      <c r="AX181" s="207">
        <v>0</v>
      </c>
      <c r="AY181" s="255">
        <f t="shared" si="85"/>
        <v>0</v>
      </c>
    </row>
    <row r="182" spans="1:51" s="27" customFormat="1" ht="16.5" customHeight="1" x14ac:dyDescent="0.35">
      <c r="A182" s="26"/>
      <c r="B182" s="841">
        <v>4</v>
      </c>
      <c r="C182" s="790"/>
      <c r="D182" s="807" t="s">
        <v>415</v>
      </c>
      <c r="E182" s="544" t="s">
        <v>116</v>
      </c>
      <c r="F182" s="439">
        <f t="shared" si="86"/>
        <v>0</v>
      </c>
      <c r="G182" s="463">
        <v>0</v>
      </c>
      <c r="H182" s="239">
        <v>0</v>
      </c>
      <c r="I182" s="239">
        <v>0</v>
      </c>
      <c r="J182" s="239">
        <v>0</v>
      </c>
      <c r="K182" s="104">
        <f t="shared" si="80"/>
        <v>0</v>
      </c>
      <c r="L182" s="205">
        <v>0</v>
      </c>
      <c r="M182" s="205">
        <v>0</v>
      </c>
      <c r="N182" s="205">
        <v>0</v>
      </c>
      <c r="O182" s="205">
        <v>0</v>
      </c>
      <c r="P182" s="269">
        <f t="shared" si="77"/>
        <v>0</v>
      </c>
      <c r="Q182" s="205">
        <v>0</v>
      </c>
      <c r="R182" s="205">
        <v>0</v>
      </c>
      <c r="S182" s="205">
        <v>0</v>
      </c>
      <c r="T182" s="354">
        <v>0</v>
      </c>
      <c r="U182" s="269">
        <f t="shared" si="78"/>
        <v>0</v>
      </c>
      <c r="V182" s="205">
        <v>0</v>
      </c>
      <c r="W182" s="205">
        <v>0</v>
      </c>
      <c r="X182" s="205">
        <v>0</v>
      </c>
      <c r="Y182" s="354">
        <v>0</v>
      </c>
      <c r="Z182" s="269">
        <f t="shared" si="79"/>
        <v>0</v>
      </c>
      <c r="AA182" s="205">
        <v>0</v>
      </c>
      <c r="AB182" s="205">
        <v>0</v>
      </c>
      <c r="AC182" s="205">
        <v>0</v>
      </c>
      <c r="AD182" s="354">
        <v>0</v>
      </c>
      <c r="AE182" s="269">
        <f t="shared" si="81"/>
        <v>0</v>
      </c>
      <c r="AF182" s="205">
        <v>0</v>
      </c>
      <c r="AG182" s="205">
        <v>0</v>
      </c>
      <c r="AH182" s="205">
        <v>0</v>
      </c>
      <c r="AI182" s="205">
        <v>0</v>
      </c>
      <c r="AJ182" s="269">
        <f t="shared" si="82"/>
        <v>0</v>
      </c>
      <c r="AK182" s="205">
        <v>0</v>
      </c>
      <c r="AL182" s="205">
        <v>0</v>
      </c>
      <c r="AM182" s="205">
        <v>0</v>
      </c>
      <c r="AN182" s="205">
        <v>0</v>
      </c>
      <c r="AO182" s="255">
        <f t="shared" si="83"/>
        <v>0</v>
      </c>
      <c r="AP182" s="734">
        <v>0</v>
      </c>
      <c r="AQ182" s="734">
        <v>0</v>
      </c>
      <c r="AR182" s="734">
        <v>0</v>
      </c>
      <c r="AS182" s="734">
        <v>0</v>
      </c>
      <c r="AT182" s="255">
        <f t="shared" si="84"/>
        <v>0</v>
      </c>
      <c r="AU182" s="205">
        <v>0</v>
      </c>
      <c r="AV182" s="205">
        <v>0</v>
      </c>
      <c r="AW182" s="205">
        <v>0</v>
      </c>
      <c r="AX182" s="205">
        <v>0</v>
      </c>
      <c r="AY182" s="255">
        <f t="shared" si="85"/>
        <v>0</v>
      </c>
    </row>
    <row r="183" spans="1:51" s="27" customFormat="1" ht="16.5" customHeight="1" x14ac:dyDescent="0.35">
      <c r="A183" s="26"/>
      <c r="B183" s="841"/>
      <c r="C183" s="790"/>
      <c r="D183" s="798"/>
      <c r="E183" s="544" t="s">
        <v>203</v>
      </c>
      <c r="F183" s="439">
        <f t="shared" si="86"/>
        <v>0</v>
      </c>
      <c r="G183" s="463">
        <v>0</v>
      </c>
      <c r="H183" s="239">
        <v>0</v>
      </c>
      <c r="I183" s="239">
        <v>0</v>
      </c>
      <c r="J183" s="239">
        <v>0</v>
      </c>
      <c r="K183" s="104">
        <f t="shared" si="80"/>
        <v>0</v>
      </c>
      <c r="L183" s="205">
        <v>0</v>
      </c>
      <c r="M183" s="205">
        <v>0</v>
      </c>
      <c r="N183" s="205">
        <v>0</v>
      </c>
      <c r="O183" s="205">
        <v>0</v>
      </c>
      <c r="P183" s="269">
        <f t="shared" si="77"/>
        <v>0</v>
      </c>
      <c r="Q183" s="205">
        <v>0</v>
      </c>
      <c r="R183" s="205">
        <v>0</v>
      </c>
      <c r="S183" s="205">
        <v>0</v>
      </c>
      <c r="T183" s="354">
        <v>0</v>
      </c>
      <c r="U183" s="269">
        <f t="shared" si="78"/>
        <v>0</v>
      </c>
      <c r="V183" s="205">
        <v>0</v>
      </c>
      <c r="W183" s="205">
        <v>0</v>
      </c>
      <c r="X183" s="205">
        <v>0</v>
      </c>
      <c r="Y183" s="354">
        <v>0</v>
      </c>
      <c r="Z183" s="269">
        <f t="shared" si="79"/>
        <v>0</v>
      </c>
      <c r="AA183" s="206">
        <v>0</v>
      </c>
      <c r="AB183" s="206">
        <v>0</v>
      </c>
      <c r="AC183" s="206">
        <v>0</v>
      </c>
      <c r="AD183" s="504">
        <v>0</v>
      </c>
      <c r="AE183" s="269">
        <f t="shared" si="81"/>
        <v>0</v>
      </c>
      <c r="AF183" s="206">
        <v>0</v>
      </c>
      <c r="AG183" s="206">
        <v>0</v>
      </c>
      <c r="AH183" s="206">
        <v>0</v>
      </c>
      <c r="AI183" s="206">
        <v>0</v>
      </c>
      <c r="AJ183" s="269">
        <f t="shared" si="82"/>
        <v>0</v>
      </c>
      <c r="AK183" s="206">
        <v>0</v>
      </c>
      <c r="AL183" s="206">
        <v>0</v>
      </c>
      <c r="AM183" s="206">
        <v>0</v>
      </c>
      <c r="AN183" s="206">
        <v>0</v>
      </c>
      <c r="AO183" s="255">
        <f t="shared" si="83"/>
        <v>0</v>
      </c>
      <c r="AP183" s="735">
        <v>0</v>
      </c>
      <c r="AQ183" s="735">
        <v>0</v>
      </c>
      <c r="AR183" s="735">
        <v>0</v>
      </c>
      <c r="AS183" s="735">
        <v>0</v>
      </c>
      <c r="AT183" s="255">
        <f t="shared" si="84"/>
        <v>0</v>
      </c>
      <c r="AU183" s="206">
        <v>0</v>
      </c>
      <c r="AV183" s="206">
        <v>0</v>
      </c>
      <c r="AW183" s="206">
        <v>0</v>
      </c>
      <c r="AX183" s="206">
        <v>0</v>
      </c>
      <c r="AY183" s="255">
        <f t="shared" si="85"/>
        <v>0</v>
      </c>
    </row>
    <row r="184" spans="1:51" s="27" customFormat="1" ht="16.5" customHeight="1" thickBot="1" x14ac:dyDescent="0.4">
      <c r="A184" s="26"/>
      <c r="B184" s="841"/>
      <c r="C184" s="790"/>
      <c r="D184" s="798"/>
      <c r="E184" s="561" t="s">
        <v>112</v>
      </c>
      <c r="F184" s="439">
        <f t="shared" si="86"/>
        <v>0</v>
      </c>
      <c r="G184" s="468"/>
      <c r="H184" s="220"/>
      <c r="I184" s="220"/>
      <c r="J184" s="220"/>
      <c r="K184" s="104">
        <f t="shared" si="80"/>
        <v>0</v>
      </c>
      <c r="L184" s="220"/>
      <c r="M184" s="220"/>
      <c r="N184" s="220"/>
      <c r="O184" s="220"/>
      <c r="P184" s="269">
        <f t="shared" si="77"/>
        <v>0</v>
      </c>
      <c r="Q184" s="220"/>
      <c r="R184" s="220"/>
      <c r="S184" s="220"/>
      <c r="T184" s="358"/>
      <c r="U184" s="269">
        <f t="shared" si="78"/>
        <v>0</v>
      </c>
      <c r="V184" s="220"/>
      <c r="W184" s="220"/>
      <c r="X184" s="220"/>
      <c r="Y184" s="358"/>
      <c r="Z184" s="269">
        <f t="shared" si="79"/>
        <v>0</v>
      </c>
      <c r="AA184" s="496"/>
      <c r="AB184" s="496"/>
      <c r="AC184" s="496"/>
      <c r="AD184" s="509"/>
      <c r="AE184" s="269">
        <f t="shared" si="81"/>
        <v>0</v>
      </c>
      <c r="AF184" s="496"/>
      <c r="AG184" s="496"/>
      <c r="AH184" s="496"/>
      <c r="AI184" s="496"/>
      <c r="AJ184" s="269">
        <f t="shared" si="82"/>
        <v>0</v>
      </c>
      <c r="AK184" s="496"/>
      <c r="AL184" s="496"/>
      <c r="AM184" s="496"/>
      <c r="AN184" s="496"/>
      <c r="AO184" s="255">
        <f t="shared" si="83"/>
        <v>0</v>
      </c>
      <c r="AP184" s="745"/>
      <c r="AQ184" s="745"/>
      <c r="AR184" s="745"/>
      <c r="AS184" s="745"/>
      <c r="AT184" s="255">
        <f t="shared" si="84"/>
        <v>0</v>
      </c>
      <c r="AU184" s="496"/>
      <c r="AV184" s="496"/>
      <c r="AW184" s="496"/>
      <c r="AX184" s="496"/>
      <c r="AY184" s="255">
        <f t="shared" si="85"/>
        <v>0</v>
      </c>
    </row>
    <row r="185" spans="1:51" s="27" customFormat="1" ht="16.5" customHeight="1" thickBot="1" x14ac:dyDescent="0.4">
      <c r="A185" s="26"/>
      <c r="B185" s="454"/>
      <c r="C185" s="790"/>
      <c r="D185" s="800"/>
      <c r="E185" s="549" t="s">
        <v>763</v>
      </c>
      <c r="F185" s="439">
        <f t="shared" si="86"/>
        <v>0</v>
      </c>
      <c r="G185" s="471"/>
      <c r="H185" s="440"/>
      <c r="I185" s="440"/>
      <c r="J185" s="440"/>
      <c r="K185" s="104"/>
      <c r="L185" s="440"/>
      <c r="M185" s="440"/>
      <c r="N185" s="440"/>
      <c r="O185" s="440"/>
      <c r="P185" s="269"/>
      <c r="Q185" s="440"/>
      <c r="R185" s="440"/>
      <c r="S185" s="440"/>
      <c r="T185" s="441"/>
      <c r="U185" s="269"/>
      <c r="V185" s="440"/>
      <c r="W185" s="440"/>
      <c r="X185" s="440"/>
      <c r="Y185" s="441"/>
      <c r="Z185" s="269"/>
      <c r="AA185" s="207">
        <v>0</v>
      </c>
      <c r="AB185" s="207">
        <v>0</v>
      </c>
      <c r="AC185" s="207">
        <v>0</v>
      </c>
      <c r="AD185" s="355">
        <v>0</v>
      </c>
      <c r="AE185" s="269">
        <f t="shared" si="81"/>
        <v>0</v>
      </c>
      <c r="AF185" s="207">
        <v>0</v>
      </c>
      <c r="AG185" s="207">
        <v>0</v>
      </c>
      <c r="AH185" s="207">
        <v>0</v>
      </c>
      <c r="AI185" s="207">
        <v>0</v>
      </c>
      <c r="AJ185" s="269">
        <f t="shared" si="82"/>
        <v>0</v>
      </c>
      <c r="AK185" s="207">
        <v>0</v>
      </c>
      <c r="AL185" s="207">
        <v>0</v>
      </c>
      <c r="AM185" s="207">
        <v>0</v>
      </c>
      <c r="AN185" s="207">
        <v>0</v>
      </c>
      <c r="AO185" s="255">
        <f t="shared" si="83"/>
        <v>0</v>
      </c>
      <c r="AP185" s="736">
        <v>0</v>
      </c>
      <c r="AQ185" s="736">
        <v>0</v>
      </c>
      <c r="AR185" s="736">
        <v>0</v>
      </c>
      <c r="AS185" s="736">
        <v>0</v>
      </c>
      <c r="AT185" s="255">
        <f t="shared" si="84"/>
        <v>0</v>
      </c>
      <c r="AU185" s="207">
        <v>0</v>
      </c>
      <c r="AV185" s="207">
        <v>0</v>
      </c>
      <c r="AW185" s="207">
        <v>0</v>
      </c>
      <c r="AX185" s="207">
        <v>0</v>
      </c>
      <c r="AY185" s="255">
        <f t="shared" si="85"/>
        <v>0</v>
      </c>
    </row>
    <row r="186" spans="1:51" s="27" customFormat="1" ht="16.5" customHeight="1" x14ac:dyDescent="0.35">
      <c r="A186" s="26"/>
      <c r="B186" s="841">
        <v>5</v>
      </c>
      <c r="C186" s="790"/>
      <c r="D186" s="808" t="s">
        <v>416</v>
      </c>
      <c r="E186" s="547" t="s">
        <v>116</v>
      </c>
      <c r="F186" s="439">
        <f t="shared" si="86"/>
        <v>407</v>
      </c>
      <c r="G186" s="463">
        <v>35</v>
      </c>
      <c r="H186" s="239">
        <v>1</v>
      </c>
      <c r="I186" s="239">
        <v>1</v>
      </c>
      <c r="J186" s="239">
        <v>0</v>
      </c>
      <c r="K186" s="104">
        <f t="shared" si="80"/>
        <v>37</v>
      </c>
      <c r="L186" s="205">
        <v>36</v>
      </c>
      <c r="M186" s="205">
        <v>0</v>
      </c>
      <c r="N186" s="205">
        <v>1</v>
      </c>
      <c r="O186" s="205">
        <v>0</v>
      </c>
      <c r="P186" s="269">
        <f t="shared" si="77"/>
        <v>37</v>
      </c>
      <c r="Q186" s="205">
        <v>48</v>
      </c>
      <c r="R186" s="205">
        <v>0</v>
      </c>
      <c r="S186" s="205">
        <v>0</v>
      </c>
      <c r="T186" s="354">
        <v>0</v>
      </c>
      <c r="U186" s="269">
        <f t="shared" si="78"/>
        <v>48</v>
      </c>
      <c r="V186" s="205">
        <v>0</v>
      </c>
      <c r="W186" s="205">
        <v>0</v>
      </c>
      <c r="X186" s="205">
        <v>0</v>
      </c>
      <c r="Y186" s="354">
        <v>36</v>
      </c>
      <c r="Z186" s="269">
        <f t="shared" si="79"/>
        <v>36</v>
      </c>
      <c r="AA186" s="205">
        <v>0</v>
      </c>
      <c r="AB186" s="205">
        <v>2</v>
      </c>
      <c r="AC186" s="205">
        <v>0</v>
      </c>
      <c r="AD186" s="354">
        <v>38</v>
      </c>
      <c r="AE186" s="269">
        <f t="shared" si="81"/>
        <v>40</v>
      </c>
      <c r="AF186" s="205">
        <v>0</v>
      </c>
      <c r="AG186" s="205">
        <v>2</v>
      </c>
      <c r="AH186" s="205">
        <v>0</v>
      </c>
      <c r="AI186" s="205">
        <v>50</v>
      </c>
      <c r="AJ186" s="269">
        <f t="shared" si="82"/>
        <v>52</v>
      </c>
      <c r="AK186" s="205">
        <v>0</v>
      </c>
      <c r="AL186" s="205">
        <v>2</v>
      </c>
      <c r="AM186" s="205">
        <v>1</v>
      </c>
      <c r="AN186" s="205">
        <v>71</v>
      </c>
      <c r="AO186" s="255">
        <f t="shared" si="83"/>
        <v>74</v>
      </c>
      <c r="AP186" s="734">
        <v>0</v>
      </c>
      <c r="AQ186" s="734">
        <v>1</v>
      </c>
      <c r="AR186" s="734">
        <v>1</v>
      </c>
      <c r="AS186" s="734">
        <v>43</v>
      </c>
      <c r="AT186" s="255">
        <f t="shared" si="84"/>
        <v>45</v>
      </c>
      <c r="AU186" s="205">
        <v>0</v>
      </c>
      <c r="AV186" s="205">
        <v>4</v>
      </c>
      <c r="AW186" s="205">
        <v>0</v>
      </c>
      <c r="AX186" s="205">
        <v>34</v>
      </c>
      <c r="AY186" s="255">
        <f t="shared" si="85"/>
        <v>38</v>
      </c>
    </row>
    <row r="187" spans="1:51" s="27" customFormat="1" ht="16.5" customHeight="1" x14ac:dyDescent="0.35">
      <c r="A187" s="26"/>
      <c r="B187" s="841"/>
      <c r="C187" s="790"/>
      <c r="D187" s="809"/>
      <c r="E187" s="544" t="s">
        <v>203</v>
      </c>
      <c r="F187" s="439">
        <f t="shared" si="86"/>
        <v>0</v>
      </c>
      <c r="G187" s="463">
        <v>0</v>
      </c>
      <c r="H187" s="239">
        <v>0</v>
      </c>
      <c r="I187" s="239">
        <v>0</v>
      </c>
      <c r="J187" s="239">
        <v>0</v>
      </c>
      <c r="K187" s="104">
        <f t="shared" si="80"/>
        <v>0</v>
      </c>
      <c r="L187" s="205">
        <v>0</v>
      </c>
      <c r="M187" s="205">
        <v>0</v>
      </c>
      <c r="N187" s="205">
        <v>0</v>
      </c>
      <c r="O187" s="205">
        <v>0</v>
      </c>
      <c r="P187" s="269">
        <f t="shared" si="77"/>
        <v>0</v>
      </c>
      <c r="Q187" s="205">
        <v>0</v>
      </c>
      <c r="R187" s="205">
        <v>0</v>
      </c>
      <c r="S187" s="205">
        <v>0</v>
      </c>
      <c r="T187" s="354">
        <v>0</v>
      </c>
      <c r="U187" s="269">
        <f t="shared" si="78"/>
        <v>0</v>
      </c>
      <c r="V187" s="205">
        <v>0</v>
      </c>
      <c r="W187" s="205">
        <v>0</v>
      </c>
      <c r="X187" s="205">
        <v>0</v>
      </c>
      <c r="Y187" s="354">
        <v>0</v>
      </c>
      <c r="Z187" s="269">
        <f t="shared" si="79"/>
        <v>0</v>
      </c>
      <c r="AA187" s="206">
        <v>0</v>
      </c>
      <c r="AB187" s="206">
        <v>0</v>
      </c>
      <c r="AC187" s="206">
        <v>0</v>
      </c>
      <c r="AD187" s="504">
        <v>0</v>
      </c>
      <c r="AE187" s="269">
        <f t="shared" si="81"/>
        <v>0</v>
      </c>
      <c r="AF187" s="206">
        <v>0</v>
      </c>
      <c r="AG187" s="206">
        <v>0</v>
      </c>
      <c r="AH187" s="206">
        <v>0</v>
      </c>
      <c r="AI187" s="206">
        <v>0</v>
      </c>
      <c r="AJ187" s="269">
        <f t="shared" si="82"/>
        <v>0</v>
      </c>
      <c r="AK187" s="206">
        <v>0</v>
      </c>
      <c r="AL187" s="206">
        <v>0</v>
      </c>
      <c r="AM187" s="206">
        <v>0</v>
      </c>
      <c r="AN187" s="206">
        <v>0</v>
      </c>
      <c r="AO187" s="255">
        <f t="shared" si="83"/>
        <v>0</v>
      </c>
      <c r="AP187" s="735">
        <v>0</v>
      </c>
      <c r="AQ187" s="735">
        <v>0</v>
      </c>
      <c r="AR187" s="735">
        <v>0</v>
      </c>
      <c r="AS187" s="735">
        <v>0</v>
      </c>
      <c r="AT187" s="255">
        <f t="shared" si="84"/>
        <v>0</v>
      </c>
      <c r="AU187" s="206">
        <v>0</v>
      </c>
      <c r="AV187" s="206">
        <v>0</v>
      </c>
      <c r="AW187" s="206">
        <v>0</v>
      </c>
      <c r="AX187" s="206">
        <v>0</v>
      </c>
      <c r="AY187" s="255">
        <f t="shared" si="85"/>
        <v>0</v>
      </c>
    </row>
    <row r="188" spans="1:51" s="27" customFormat="1" ht="16.5" customHeight="1" thickBot="1" x14ac:dyDescent="0.4">
      <c r="A188" s="26"/>
      <c r="B188" s="841"/>
      <c r="C188" s="790"/>
      <c r="D188" s="809"/>
      <c r="E188" s="544" t="s">
        <v>112</v>
      </c>
      <c r="F188" s="439">
        <f t="shared" si="86"/>
        <v>393</v>
      </c>
      <c r="G188" s="464">
        <v>32</v>
      </c>
      <c r="H188" s="240">
        <v>1</v>
      </c>
      <c r="I188" s="240">
        <v>1</v>
      </c>
      <c r="J188" s="240">
        <v>0</v>
      </c>
      <c r="K188" s="104">
        <f t="shared" si="80"/>
        <v>34</v>
      </c>
      <c r="L188" s="207">
        <v>33</v>
      </c>
      <c r="M188" s="207">
        <v>0</v>
      </c>
      <c r="N188" s="207">
        <v>2</v>
      </c>
      <c r="O188" s="207">
        <v>0</v>
      </c>
      <c r="P188" s="269">
        <f t="shared" ref="P188:P251" si="125">L188+M188+N188+O188</f>
        <v>35</v>
      </c>
      <c r="Q188" s="207">
        <v>45</v>
      </c>
      <c r="R188" s="207">
        <v>0</v>
      </c>
      <c r="S188" s="207">
        <v>0</v>
      </c>
      <c r="T188" s="355">
        <v>0</v>
      </c>
      <c r="U188" s="269">
        <f t="shared" ref="U188:U251" si="126">Q188+R188+S188+T188</f>
        <v>45</v>
      </c>
      <c r="V188" s="207">
        <v>0</v>
      </c>
      <c r="W188" s="207">
        <v>0</v>
      </c>
      <c r="X188" s="207">
        <v>0</v>
      </c>
      <c r="Y188" s="355">
        <v>42</v>
      </c>
      <c r="Z188" s="269">
        <f t="shared" ref="Z188:Z276" si="127">V188+W188+X188+Y188</f>
        <v>42</v>
      </c>
      <c r="AA188" s="206">
        <v>1</v>
      </c>
      <c r="AB188" s="206">
        <v>1</v>
      </c>
      <c r="AC188" s="206">
        <v>0</v>
      </c>
      <c r="AD188" s="504">
        <v>32</v>
      </c>
      <c r="AE188" s="269">
        <f t="shared" si="81"/>
        <v>34</v>
      </c>
      <c r="AF188" s="206">
        <v>0</v>
      </c>
      <c r="AG188" s="206">
        <v>3</v>
      </c>
      <c r="AH188" s="206">
        <v>0</v>
      </c>
      <c r="AI188" s="206">
        <v>51</v>
      </c>
      <c r="AJ188" s="269">
        <f t="shared" si="82"/>
        <v>54</v>
      </c>
      <c r="AK188" s="206">
        <v>0</v>
      </c>
      <c r="AL188" s="206">
        <v>2</v>
      </c>
      <c r="AM188" s="206">
        <v>1</v>
      </c>
      <c r="AN188" s="206">
        <v>67</v>
      </c>
      <c r="AO188" s="255">
        <f t="shared" si="83"/>
        <v>70</v>
      </c>
      <c r="AP188" s="735">
        <v>0</v>
      </c>
      <c r="AQ188" s="735">
        <v>1</v>
      </c>
      <c r="AR188" s="735">
        <v>2</v>
      </c>
      <c r="AS188" s="735">
        <v>36</v>
      </c>
      <c r="AT188" s="255">
        <f t="shared" si="84"/>
        <v>39</v>
      </c>
      <c r="AU188" s="206">
        <v>0</v>
      </c>
      <c r="AV188" s="206">
        <v>2</v>
      </c>
      <c r="AW188" s="206">
        <v>0</v>
      </c>
      <c r="AX188" s="206">
        <v>38</v>
      </c>
      <c r="AY188" s="255">
        <f t="shared" si="85"/>
        <v>40</v>
      </c>
    </row>
    <row r="189" spans="1:51" s="27" customFormat="1" ht="22.5" customHeight="1" thickBot="1" x14ac:dyDescent="0.4">
      <c r="A189" s="26"/>
      <c r="B189" s="454"/>
      <c r="C189" s="790"/>
      <c r="D189" s="800"/>
      <c r="E189" s="545" t="s">
        <v>764</v>
      </c>
      <c r="F189" s="439">
        <f t="shared" si="86"/>
        <v>0</v>
      </c>
      <c r="G189" s="465"/>
      <c r="H189" s="435"/>
      <c r="I189" s="435"/>
      <c r="J189" s="435"/>
      <c r="K189" s="104"/>
      <c r="L189" s="259"/>
      <c r="M189" s="259"/>
      <c r="N189" s="259"/>
      <c r="O189" s="259"/>
      <c r="P189" s="269"/>
      <c r="Q189" s="259"/>
      <c r="R189" s="259"/>
      <c r="S189" s="259"/>
      <c r="T189" s="362"/>
      <c r="U189" s="269"/>
      <c r="V189" s="259"/>
      <c r="W189" s="259"/>
      <c r="X189" s="259"/>
      <c r="Y189" s="362"/>
      <c r="Z189" s="269"/>
      <c r="AA189" s="207">
        <v>0</v>
      </c>
      <c r="AB189" s="207">
        <v>0</v>
      </c>
      <c r="AC189" s="207">
        <v>0</v>
      </c>
      <c r="AD189" s="355">
        <v>0</v>
      </c>
      <c r="AE189" s="269">
        <f t="shared" si="81"/>
        <v>0</v>
      </c>
      <c r="AF189" s="207">
        <v>0</v>
      </c>
      <c r="AG189" s="207">
        <v>0</v>
      </c>
      <c r="AH189" s="207">
        <v>0</v>
      </c>
      <c r="AI189" s="207">
        <v>0</v>
      </c>
      <c r="AJ189" s="269">
        <f t="shared" si="82"/>
        <v>0</v>
      </c>
      <c r="AK189" s="207">
        <v>0</v>
      </c>
      <c r="AL189" s="207">
        <v>0</v>
      </c>
      <c r="AM189" s="207">
        <v>0</v>
      </c>
      <c r="AN189" s="207">
        <v>0</v>
      </c>
      <c r="AO189" s="255">
        <f t="shared" si="83"/>
        <v>0</v>
      </c>
      <c r="AP189" s="736">
        <v>0</v>
      </c>
      <c r="AQ189" s="736">
        <v>0</v>
      </c>
      <c r="AR189" s="736">
        <v>0</v>
      </c>
      <c r="AS189" s="736">
        <v>0</v>
      </c>
      <c r="AT189" s="255">
        <f t="shared" si="84"/>
        <v>0</v>
      </c>
      <c r="AU189" s="207">
        <v>0</v>
      </c>
      <c r="AV189" s="207">
        <v>0</v>
      </c>
      <c r="AW189" s="207">
        <v>0</v>
      </c>
      <c r="AX189" s="207">
        <v>0</v>
      </c>
      <c r="AY189" s="255">
        <f t="shared" si="85"/>
        <v>0</v>
      </c>
    </row>
    <row r="190" spans="1:51" s="27" customFormat="1" ht="15.75" customHeight="1" x14ac:dyDescent="0.35">
      <c r="A190" s="26"/>
      <c r="B190" s="841">
        <v>6</v>
      </c>
      <c r="C190" s="790"/>
      <c r="D190" s="807" t="s">
        <v>417</v>
      </c>
      <c r="E190" s="544" t="s">
        <v>116</v>
      </c>
      <c r="F190" s="439">
        <f t="shared" si="86"/>
        <v>20</v>
      </c>
      <c r="G190" s="463">
        <v>0</v>
      </c>
      <c r="H190" s="239">
        <v>0</v>
      </c>
      <c r="I190" s="239">
        <v>0</v>
      </c>
      <c r="J190" s="239">
        <v>0</v>
      </c>
      <c r="K190" s="104">
        <f t="shared" ref="K190:K251" si="128">G190+H190+I190+J190</f>
        <v>0</v>
      </c>
      <c r="L190" s="205">
        <v>0</v>
      </c>
      <c r="M190" s="205">
        <v>0</v>
      </c>
      <c r="N190" s="205">
        <v>0</v>
      </c>
      <c r="O190" s="205">
        <v>0</v>
      </c>
      <c r="P190" s="269">
        <f t="shared" si="125"/>
        <v>0</v>
      </c>
      <c r="Q190" s="205">
        <v>0</v>
      </c>
      <c r="R190" s="205">
        <v>0</v>
      </c>
      <c r="S190" s="205">
        <v>0</v>
      </c>
      <c r="T190" s="354">
        <v>0</v>
      </c>
      <c r="U190" s="269">
        <f t="shared" si="126"/>
        <v>0</v>
      </c>
      <c r="V190" s="205">
        <v>0</v>
      </c>
      <c r="W190" s="205">
        <v>0</v>
      </c>
      <c r="X190" s="205">
        <v>0</v>
      </c>
      <c r="Y190" s="354">
        <v>3</v>
      </c>
      <c r="Z190" s="269">
        <f t="shared" si="127"/>
        <v>3</v>
      </c>
      <c r="AA190" s="205">
        <v>0</v>
      </c>
      <c r="AB190" s="205">
        <v>0</v>
      </c>
      <c r="AC190" s="205">
        <v>0</v>
      </c>
      <c r="AD190" s="354">
        <v>0</v>
      </c>
      <c r="AE190" s="269">
        <f t="shared" si="81"/>
        <v>0</v>
      </c>
      <c r="AF190" s="205">
        <v>0</v>
      </c>
      <c r="AG190" s="205">
        <v>0</v>
      </c>
      <c r="AH190" s="205">
        <v>0</v>
      </c>
      <c r="AI190" s="205">
        <v>5</v>
      </c>
      <c r="AJ190" s="269">
        <f t="shared" si="82"/>
        <v>5</v>
      </c>
      <c r="AK190" s="205">
        <v>0</v>
      </c>
      <c r="AL190" s="205">
        <v>0</v>
      </c>
      <c r="AM190" s="205">
        <v>0</v>
      </c>
      <c r="AN190" s="205">
        <v>2</v>
      </c>
      <c r="AO190" s="255">
        <f t="shared" si="83"/>
        <v>2</v>
      </c>
      <c r="AP190" s="734">
        <v>0</v>
      </c>
      <c r="AQ190" s="734">
        <v>1</v>
      </c>
      <c r="AR190" s="734">
        <v>0</v>
      </c>
      <c r="AS190" s="734">
        <v>2</v>
      </c>
      <c r="AT190" s="255">
        <f t="shared" si="84"/>
        <v>3</v>
      </c>
      <c r="AU190" s="205">
        <v>0</v>
      </c>
      <c r="AV190" s="205">
        <v>0</v>
      </c>
      <c r="AW190" s="205">
        <v>0</v>
      </c>
      <c r="AX190" s="205">
        <v>7</v>
      </c>
      <c r="AY190" s="255">
        <f t="shared" si="85"/>
        <v>7</v>
      </c>
    </row>
    <row r="191" spans="1:51" s="27" customFormat="1" ht="15.75" customHeight="1" x14ac:dyDescent="0.35">
      <c r="A191" s="26"/>
      <c r="B191" s="841"/>
      <c r="C191" s="790"/>
      <c r="D191" s="798"/>
      <c r="E191" s="544" t="s">
        <v>203</v>
      </c>
      <c r="F191" s="439">
        <f t="shared" si="86"/>
        <v>0</v>
      </c>
      <c r="G191" s="463">
        <v>0</v>
      </c>
      <c r="H191" s="239">
        <v>0</v>
      </c>
      <c r="I191" s="239">
        <v>0</v>
      </c>
      <c r="J191" s="239">
        <v>0</v>
      </c>
      <c r="K191" s="104">
        <f t="shared" si="128"/>
        <v>0</v>
      </c>
      <c r="L191" s="205">
        <v>0</v>
      </c>
      <c r="M191" s="205">
        <v>0</v>
      </c>
      <c r="N191" s="205">
        <v>0</v>
      </c>
      <c r="O191" s="205">
        <v>0</v>
      </c>
      <c r="P191" s="269">
        <f t="shared" si="125"/>
        <v>0</v>
      </c>
      <c r="Q191" s="205">
        <v>0</v>
      </c>
      <c r="R191" s="205">
        <v>0</v>
      </c>
      <c r="S191" s="205">
        <v>0</v>
      </c>
      <c r="T191" s="354">
        <v>0</v>
      </c>
      <c r="U191" s="269">
        <f t="shared" si="126"/>
        <v>0</v>
      </c>
      <c r="V191" s="205">
        <v>0</v>
      </c>
      <c r="W191" s="205">
        <v>0</v>
      </c>
      <c r="X191" s="205">
        <v>0</v>
      </c>
      <c r="Y191" s="354">
        <v>0</v>
      </c>
      <c r="Z191" s="269">
        <f t="shared" si="127"/>
        <v>0</v>
      </c>
      <c r="AA191" s="206">
        <v>0</v>
      </c>
      <c r="AB191" s="206">
        <v>0</v>
      </c>
      <c r="AC191" s="206">
        <v>0</v>
      </c>
      <c r="AD191" s="504">
        <v>0</v>
      </c>
      <c r="AE191" s="269">
        <f t="shared" si="81"/>
        <v>0</v>
      </c>
      <c r="AF191" s="206">
        <v>0</v>
      </c>
      <c r="AG191" s="206">
        <v>0</v>
      </c>
      <c r="AH191" s="206">
        <v>0</v>
      </c>
      <c r="AI191" s="206">
        <v>0</v>
      </c>
      <c r="AJ191" s="269">
        <f t="shared" si="82"/>
        <v>0</v>
      </c>
      <c r="AK191" s="206">
        <v>0</v>
      </c>
      <c r="AL191" s="206">
        <v>0</v>
      </c>
      <c r="AM191" s="206">
        <v>0</v>
      </c>
      <c r="AN191" s="206">
        <v>0</v>
      </c>
      <c r="AO191" s="255">
        <f t="shared" si="83"/>
        <v>0</v>
      </c>
      <c r="AP191" s="735">
        <v>0</v>
      </c>
      <c r="AQ191" s="735">
        <v>0</v>
      </c>
      <c r="AR191" s="735">
        <v>0</v>
      </c>
      <c r="AS191" s="735">
        <v>0</v>
      </c>
      <c r="AT191" s="255">
        <f t="shared" si="84"/>
        <v>0</v>
      </c>
      <c r="AU191" s="206">
        <v>0</v>
      </c>
      <c r="AV191" s="206">
        <v>0</v>
      </c>
      <c r="AW191" s="206">
        <v>0</v>
      </c>
      <c r="AX191" s="206">
        <v>0</v>
      </c>
      <c r="AY191" s="255">
        <f t="shared" si="85"/>
        <v>0</v>
      </c>
    </row>
    <row r="192" spans="1:51" s="27" customFormat="1" ht="15.75" customHeight="1" thickBot="1" x14ac:dyDescent="0.4">
      <c r="A192" s="26"/>
      <c r="B192" s="841"/>
      <c r="C192" s="790"/>
      <c r="D192" s="798"/>
      <c r="E192" s="544" t="s">
        <v>112</v>
      </c>
      <c r="F192" s="439">
        <f t="shared" si="86"/>
        <v>1</v>
      </c>
      <c r="G192" s="464">
        <v>0</v>
      </c>
      <c r="H192" s="240">
        <v>0</v>
      </c>
      <c r="I192" s="240">
        <v>0</v>
      </c>
      <c r="J192" s="240">
        <v>0</v>
      </c>
      <c r="K192" s="104">
        <f t="shared" si="128"/>
        <v>0</v>
      </c>
      <c r="L192" s="207">
        <v>0</v>
      </c>
      <c r="M192" s="207">
        <v>0</v>
      </c>
      <c r="N192" s="207">
        <v>0</v>
      </c>
      <c r="O192" s="207">
        <v>0</v>
      </c>
      <c r="P192" s="269">
        <f t="shared" si="125"/>
        <v>0</v>
      </c>
      <c r="Q192" s="207">
        <v>0</v>
      </c>
      <c r="R192" s="207">
        <v>0</v>
      </c>
      <c r="S192" s="207">
        <v>0</v>
      </c>
      <c r="T192" s="355">
        <v>0</v>
      </c>
      <c r="U192" s="269">
        <f t="shared" si="126"/>
        <v>0</v>
      </c>
      <c r="V192" s="207">
        <v>0</v>
      </c>
      <c r="W192" s="207">
        <v>0</v>
      </c>
      <c r="X192" s="207">
        <v>0</v>
      </c>
      <c r="Y192" s="355">
        <v>1</v>
      </c>
      <c r="Z192" s="269">
        <f t="shared" si="127"/>
        <v>1</v>
      </c>
      <c r="AA192" s="206">
        <v>0</v>
      </c>
      <c r="AB192" s="206">
        <v>0</v>
      </c>
      <c r="AC192" s="206">
        <v>0</v>
      </c>
      <c r="AD192" s="504">
        <v>0</v>
      </c>
      <c r="AE192" s="269">
        <f t="shared" si="81"/>
        <v>0</v>
      </c>
      <c r="AF192" s="206">
        <v>0</v>
      </c>
      <c r="AG192" s="206">
        <v>0</v>
      </c>
      <c r="AH192" s="206">
        <v>0</v>
      </c>
      <c r="AI192" s="206">
        <v>0</v>
      </c>
      <c r="AJ192" s="269">
        <f t="shared" si="82"/>
        <v>0</v>
      </c>
      <c r="AK192" s="206">
        <v>0</v>
      </c>
      <c r="AL192" s="206">
        <v>0</v>
      </c>
      <c r="AM192" s="206">
        <v>0</v>
      </c>
      <c r="AN192" s="206">
        <v>0</v>
      </c>
      <c r="AO192" s="255">
        <f t="shared" si="83"/>
        <v>0</v>
      </c>
      <c r="AP192" s="735">
        <v>0</v>
      </c>
      <c r="AQ192" s="735">
        <v>0</v>
      </c>
      <c r="AR192" s="735">
        <v>0</v>
      </c>
      <c r="AS192" s="735">
        <v>0</v>
      </c>
      <c r="AT192" s="255">
        <f t="shared" si="84"/>
        <v>0</v>
      </c>
      <c r="AU192" s="206">
        <v>0</v>
      </c>
      <c r="AV192" s="206">
        <v>0</v>
      </c>
      <c r="AW192" s="206">
        <v>0</v>
      </c>
      <c r="AX192" s="206">
        <v>0</v>
      </c>
      <c r="AY192" s="255">
        <f t="shared" si="85"/>
        <v>0</v>
      </c>
    </row>
    <row r="193" spans="1:51" s="27" customFormat="1" ht="17.25" customHeight="1" x14ac:dyDescent="0.35">
      <c r="A193" s="26"/>
      <c r="B193" s="454"/>
      <c r="C193" s="790"/>
      <c r="D193" s="799"/>
      <c r="E193" s="547" t="s">
        <v>763</v>
      </c>
      <c r="F193" s="439">
        <f t="shared" si="86"/>
        <v>0</v>
      </c>
      <c r="G193" s="465"/>
      <c r="H193" s="435"/>
      <c r="I193" s="435"/>
      <c r="J193" s="435"/>
      <c r="K193" s="104"/>
      <c r="L193" s="259"/>
      <c r="M193" s="259"/>
      <c r="N193" s="259"/>
      <c r="O193" s="259"/>
      <c r="P193" s="269"/>
      <c r="Q193" s="259"/>
      <c r="R193" s="259"/>
      <c r="S193" s="259"/>
      <c r="T193" s="362"/>
      <c r="U193" s="269"/>
      <c r="V193" s="259"/>
      <c r="W193" s="259"/>
      <c r="X193" s="259"/>
      <c r="Y193" s="362"/>
      <c r="Z193" s="269"/>
      <c r="AA193" s="206">
        <v>0</v>
      </c>
      <c r="AB193" s="206">
        <v>0</v>
      </c>
      <c r="AC193" s="206">
        <v>0</v>
      </c>
      <c r="AD193" s="504">
        <v>0</v>
      </c>
      <c r="AE193" s="269">
        <f t="shared" si="81"/>
        <v>0</v>
      </c>
      <c r="AF193" s="206">
        <v>0</v>
      </c>
      <c r="AG193" s="206">
        <v>0</v>
      </c>
      <c r="AH193" s="206">
        <v>0</v>
      </c>
      <c r="AI193" s="206">
        <v>0</v>
      </c>
      <c r="AJ193" s="269">
        <f t="shared" si="82"/>
        <v>0</v>
      </c>
      <c r="AK193" s="206">
        <v>0</v>
      </c>
      <c r="AL193" s="206">
        <v>0</v>
      </c>
      <c r="AM193" s="206">
        <v>0</v>
      </c>
      <c r="AN193" s="206">
        <v>0</v>
      </c>
      <c r="AO193" s="255">
        <f t="shared" si="83"/>
        <v>0</v>
      </c>
      <c r="AP193" s="735">
        <v>0</v>
      </c>
      <c r="AQ193" s="735">
        <v>0</v>
      </c>
      <c r="AR193" s="735">
        <v>0</v>
      </c>
      <c r="AS193" s="735">
        <v>0</v>
      </c>
      <c r="AT193" s="255">
        <f t="shared" si="84"/>
        <v>0</v>
      </c>
      <c r="AU193" s="206">
        <v>0</v>
      </c>
      <c r="AV193" s="206">
        <v>0</v>
      </c>
      <c r="AW193" s="206">
        <v>0</v>
      </c>
      <c r="AX193" s="206">
        <v>0</v>
      </c>
      <c r="AY193" s="255">
        <f t="shared" si="85"/>
        <v>0</v>
      </c>
    </row>
    <row r="194" spans="1:51" s="27" customFormat="1" ht="27.75" customHeight="1" thickBot="1" x14ac:dyDescent="0.4">
      <c r="A194" s="26"/>
      <c r="B194" s="454"/>
      <c r="C194" s="790"/>
      <c r="D194" s="800"/>
      <c r="E194" s="548" t="s">
        <v>764</v>
      </c>
      <c r="F194" s="439">
        <f t="shared" si="86"/>
        <v>0</v>
      </c>
      <c r="G194" s="465"/>
      <c r="H194" s="435"/>
      <c r="I194" s="435"/>
      <c r="J194" s="435"/>
      <c r="K194" s="104"/>
      <c r="L194" s="259"/>
      <c r="M194" s="259"/>
      <c r="N194" s="259"/>
      <c r="O194" s="259"/>
      <c r="P194" s="269"/>
      <c r="Q194" s="259"/>
      <c r="R194" s="259"/>
      <c r="S194" s="259"/>
      <c r="T194" s="362"/>
      <c r="U194" s="269"/>
      <c r="V194" s="259"/>
      <c r="W194" s="259"/>
      <c r="X194" s="259"/>
      <c r="Y194" s="362"/>
      <c r="Z194" s="269"/>
      <c r="AA194" s="207">
        <v>0</v>
      </c>
      <c r="AB194" s="207">
        <v>0</v>
      </c>
      <c r="AC194" s="207">
        <v>0</v>
      </c>
      <c r="AD194" s="355">
        <v>0</v>
      </c>
      <c r="AE194" s="269">
        <f t="shared" si="81"/>
        <v>0</v>
      </c>
      <c r="AF194" s="207">
        <v>0</v>
      </c>
      <c r="AG194" s="207">
        <v>0</v>
      </c>
      <c r="AH194" s="207">
        <v>0</v>
      </c>
      <c r="AI194" s="207">
        <v>0</v>
      </c>
      <c r="AJ194" s="269">
        <f t="shared" si="82"/>
        <v>0</v>
      </c>
      <c r="AK194" s="207">
        <v>0</v>
      </c>
      <c r="AL194" s="207">
        <v>0</v>
      </c>
      <c r="AM194" s="207">
        <v>0</v>
      </c>
      <c r="AN194" s="207">
        <v>0</v>
      </c>
      <c r="AO194" s="255">
        <f t="shared" si="83"/>
        <v>0</v>
      </c>
      <c r="AP194" s="736">
        <v>0</v>
      </c>
      <c r="AQ194" s="736">
        <v>0</v>
      </c>
      <c r="AR194" s="736">
        <v>0</v>
      </c>
      <c r="AS194" s="736">
        <v>0</v>
      </c>
      <c r="AT194" s="255">
        <f t="shared" si="84"/>
        <v>0</v>
      </c>
      <c r="AU194" s="207">
        <v>0</v>
      </c>
      <c r="AV194" s="207">
        <v>0</v>
      </c>
      <c r="AW194" s="207">
        <v>0</v>
      </c>
      <c r="AX194" s="207">
        <v>0</v>
      </c>
      <c r="AY194" s="255">
        <f t="shared" si="85"/>
        <v>0</v>
      </c>
    </row>
    <row r="195" spans="1:51" s="27" customFormat="1" ht="16.5" customHeight="1" x14ac:dyDescent="0.35">
      <c r="A195" s="26"/>
      <c r="B195" s="841">
        <v>7</v>
      </c>
      <c r="C195" s="790"/>
      <c r="D195" s="807" t="s">
        <v>418</v>
      </c>
      <c r="E195" s="556" t="s">
        <v>116</v>
      </c>
      <c r="F195" s="439">
        <f t="shared" si="86"/>
        <v>53</v>
      </c>
      <c r="G195" s="463">
        <v>8</v>
      </c>
      <c r="H195" s="239">
        <v>0</v>
      </c>
      <c r="I195" s="239">
        <v>2</v>
      </c>
      <c r="J195" s="239">
        <v>0</v>
      </c>
      <c r="K195" s="104">
        <f t="shared" si="128"/>
        <v>10</v>
      </c>
      <c r="L195" s="205">
        <v>5</v>
      </c>
      <c r="M195" s="205">
        <v>0</v>
      </c>
      <c r="N195" s="205">
        <v>2</v>
      </c>
      <c r="O195" s="205">
        <v>0</v>
      </c>
      <c r="P195" s="269">
        <f t="shared" si="125"/>
        <v>7</v>
      </c>
      <c r="Q195" s="205">
        <v>14</v>
      </c>
      <c r="R195" s="205">
        <v>0</v>
      </c>
      <c r="S195" s="205">
        <v>0</v>
      </c>
      <c r="T195" s="354">
        <v>0</v>
      </c>
      <c r="U195" s="269">
        <f t="shared" si="126"/>
        <v>14</v>
      </c>
      <c r="V195" s="205">
        <v>0</v>
      </c>
      <c r="W195" s="205">
        <v>1</v>
      </c>
      <c r="X195" s="205">
        <v>0</v>
      </c>
      <c r="Y195" s="354">
        <v>5</v>
      </c>
      <c r="Z195" s="269">
        <f t="shared" si="127"/>
        <v>6</v>
      </c>
      <c r="AA195" s="205">
        <v>0</v>
      </c>
      <c r="AB195" s="205">
        <v>1</v>
      </c>
      <c r="AC195" s="205">
        <v>1</v>
      </c>
      <c r="AD195" s="354">
        <v>2</v>
      </c>
      <c r="AE195" s="269">
        <f t="shared" si="81"/>
        <v>4</v>
      </c>
      <c r="AF195" s="205">
        <v>0</v>
      </c>
      <c r="AG195" s="205">
        <v>2</v>
      </c>
      <c r="AH195" s="205">
        <v>1</v>
      </c>
      <c r="AI195" s="205">
        <v>2</v>
      </c>
      <c r="AJ195" s="269">
        <f t="shared" si="82"/>
        <v>5</v>
      </c>
      <c r="AK195" s="205">
        <v>0</v>
      </c>
      <c r="AL195" s="205">
        <v>0</v>
      </c>
      <c r="AM195" s="205">
        <v>0</v>
      </c>
      <c r="AN195" s="205">
        <v>3</v>
      </c>
      <c r="AO195" s="255">
        <f t="shared" si="83"/>
        <v>3</v>
      </c>
      <c r="AP195" s="734">
        <v>0</v>
      </c>
      <c r="AQ195" s="734">
        <v>0</v>
      </c>
      <c r="AR195" s="734">
        <v>0</v>
      </c>
      <c r="AS195" s="734">
        <v>2</v>
      </c>
      <c r="AT195" s="255">
        <f t="shared" si="84"/>
        <v>2</v>
      </c>
      <c r="AU195" s="205">
        <v>0</v>
      </c>
      <c r="AV195" s="205">
        <v>0</v>
      </c>
      <c r="AW195" s="205">
        <v>0</v>
      </c>
      <c r="AX195" s="205">
        <v>2</v>
      </c>
      <c r="AY195" s="255">
        <f t="shared" si="85"/>
        <v>2</v>
      </c>
    </row>
    <row r="196" spans="1:51" s="27" customFormat="1" ht="16.5" customHeight="1" x14ac:dyDescent="0.35">
      <c r="A196" s="26"/>
      <c r="B196" s="841"/>
      <c r="C196" s="790"/>
      <c r="D196" s="798"/>
      <c r="E196" s="556" t="s">
        <v>203</v>
      </c>
      <c r="F196" s="439">
        <f t="shared" si="86"/>
        <v>0</v>
      </c>
      <c r="G196" s="463">
        <v>0</v>
      </c>
      <c r="H196" s="239">
        <v>0</v>
      </c>
      <c r="I196" s="239">
        <v>0</v>
      </c>
      <c r="J196" s="239">
        <v>0</v>
      </c>
      <c r="K196" s="104">
        <f t="shared" si="128"/>
        <v>0</v>
      </c>
      <c r="L196" s="205">
        <v>0</v>
      </c>
      <c r="M196" s="205">
        <v>0</v>
      </c>
      <c r="N196" s="205">
        <v>0</v>
      </c>
      <c r="O196" s="205">
        <v>0</v>
      </c>
      <c r="P196" s="269">
        <f t="shared" si="125"/>
        <v>0</v>
      </c>
      <c r="Q196" s="205">
        <v>0</v>
      </c>
      <c r="R196" s="205">
        <v>0</v>
      </c>
      <c r="S196" s="205">
        <v>0</v>
      </c>
      <c r="T196" s="354">
        <v>0</v>
      </c>
      <c r="U196" s="269">
        <f t="shared" si="126"/>
        <v>0</v>
      </c>
      <c r="V196" s="205">
        <v>0</v>
      </c>
      <c r="W196" s="205">
        <v>0</v>
      </c>
      <c r="X196" s="205">
        <v>0</v>
      </c>
      <c r="Y196" s="354">
        <v>0</v>
      </c>
      <c r="Z196" s="269">
        <f t="shared" si="127"/>
        <v>0</v>
      </c>
      <c r="AA196" s="206">
        <v>0</v>
      </c>
      <c r="AB196" s="206">
        <v>0</v>
      </c>
      <c r="AC196" s="206">
        <v>0</v>
      </c>
      <c r="AD196" s="504">
        <v>0</v>
      </c>
      <c r="AE196" s="269">
        <f t="shared" si="81"/>
        <v>0</v>
      </c>
      <c r="AF196" s="206">
        <v>0</v>
      </c>
      <c r="AG196" s="206">
        <v>0</v>
      </c>
      <c r="AH196" s="206">
        <v>0</v>
      </c>
      <c r="AI196" s="206">
        <v>0</v>
      </c>
      <c r="AJ196" s="269">
        <f t="shared" si="82"/>
        <v>0</v>
      </c>
      <c r="AK196" s="206">
        <v>0</v>
      </c>
      <c r="AL196" s="206">
        <v>0</v>
      </c>
      <c r="AM196" s="206">
        <v>0</v>
      </c>
      <c r="AN196" s="206">
        <v>0</v>
      </c>
      <c r="AO196" s="255">
        <f t="shared" si="83"/>
        <v>0</v>
      </c>
      <c r="AP196" s="735">
        <v>0</v>
      </c>
      <c r="AQ196" s="735">
        <v>0</v>
      </c>
      <c r="AR196" s="735">
        <v>0</v>
      </c>
      <c r="AS196" s="735">
        <v>0</v>
      </c>
      <c r="AT196" s="255">
        <f t="shared" si="84"/>
        <v>0</v>
      </c>
      <c r="AU196" s="206">
        <v>0</v>
      </c>
      <c r="AV196" s="206">
        <v>0</v>
      </c>
      <c r="AW196" s="206">
        <v>0</v>
      </c>
      <c r="AX196" s="206">
        <v>0</v>
      </c>
      <c r="AY196" s="255">
        <f t="shared" si="85"/>
        <v>0</v>
      </c>
    </row>
    <row r="197" spans="1:51" s="27" customFormat="1" ht="20.45" customHeight="1" thickBot="1" x14ac:dyDescent="0.4">
      <c r="A197" s="26"/>
      <c r="B197" s="841"/>
      <c r="C197" s="790"/>
      <c r="D197" s="798"/>
      <c r="E197" s="557" t="s">
        <v>112</v>
      </c>
      <c r="F197" s="439">
        <f t="shared" si="86"/>
        <v>0</v>
      </c>
      <c r="G197" s="468"/>
      <c r="H197" s="220"/>
      <c r="I197" s="220"/>
      <c r="J197" s="220"/>
      <c r="K197" s="104">
        <f t="shared" si="128"/>
        <v>0</v>
      </c>
      <c r="L197" s="220"/>
      <c r="M197" s="220"/>
      <c r="N197" s="220"/>
      <c r="O197" s="220"/>
      <c r="P197" s="269">
        <f t="shared" si="125"/>
        <v>0</v>
      </c>
      <c r="Q197" s="220"/>
      <c r="R197" s="220"/>
      <c r="S197" s="220"/>
      <c r="T197" s="358"/>
      <c r="U197" s="269">
        <f t="shared" si="126"/>
        <v>0</v>
      </c>
      <c r="V197" s="220"/>
      <c r="W197" s="220"/>
      <c r="X197" s="220"/>
      <c r="Y197" s="358"/>
      <c r="Z197" s="269">
        <f t="shared" si="127"/>
        <v>0</v>
      </c>
      <c r="AA197" s="496"/>
      <c r="AB197" s="496"/>
      <c r="AC197" s="496"/>
      <c r="AD197" s="509"/>
      <c r="AE197" s="269">
        <f t="shared" si="81"/>
        <v>0</v>
      </c>
      <c r="AF197" s="496"/>
      <c r="AG197" s="496"/>
      <c r="AH197" s="496"/>
      <c r="AI197" s="496"/>
      <c r="AJ197" s="269">
        <f t="shared" si="82"/>
        <v>0</v>
      </c>
      <c r="AK197" s="496"/>
      <c r="AL197" s="496"/>
      <c r="AM197" s="496"/>
      <c r="AN197" s="496"/>
      <c r="AO197" s="255">
        <f t="shared" si="83"/>
        <v>0</v>
      </c>
      <c r="AP197" s="745"/>
      <c r="AQ197" s="745"/>
      <c r="AR197" s="745"/>
      <c r="AS197" s="745"/>
      <c r="AT197" s="255">
        <f t="shared" si="84"/>
        <v>0</v>
      </c>
      <c r="AU197" s="496"/>
      <c r="AV197" s="496"/>
      <c r="AW197" s="496"/>
      <c r="AX197" s="496"/>
      <c r="AY197" s="255">
        <f t="shared" si="85"/>
        <v>0</v>
      </c>
    </row>
    <row r="198" spans="1:51" s="27" customFormat="1" ht="20.45" customHeight="1" x14ac:dyDescent="0.35">
      <c r="A198" s="26"/>
      <c r="B198" s="454"/>
      <c r="C198" s="790"/>
      <c r="D198" s="799"/>
      <c r="E198" s="547" t="s">
        <v>763</v>
      </c>
      <c r="F198" s="439">
        <f t="shared" si="86"/>
        <v>3</v>
      </c>
      <c r="G198" s="471"/>
      <c r="H198" s="440"/>
      <c r="I198" s="440"/>
      <c r="J198" s="440"/>
      <c r="K198" s="104"/>
      <c r="L198" s="440"/>
      <c r="M198" s="440"/>
      <c r="N198" s="440"/>
      <c r="O198" s="440"/>
      <c r="P198" s="269"/>
      <c r="Q198" s="440"/>
      <c r="R198" s="440"/>
      <c r="S198" s="440"/>
      <c r="T198" s="441"/>
      <c r="U198" s="269"/>
      <c r="V198" s="440"/>
      <c r="W198" s="440"/>
      <c r="X198" s="440"/>
      <c r="Y198" s="441"/>
      <c r="Z198" s="269"/>
      <c r="AA198" s="206">
        <v>0</v>
      </c>
      <c r="AB198" s="206">
        <v>0</v>
      </c>
      <c r="AC198" s="206">
        <v>0</v>
      </c>
      <c r="AD198" s="504">
        <v>1</v>
      </c>
      <c r="AE198" s="269">
        <f t="shared" ref="AE198:AE261" si="129">AA198+AB198+AC198+AD198</f>
        <v>1</v>
      </c>
      <c r="AF198" s="206">
        <v>0</v>
      </c>
      <c r="AG198" s="206">
        <v>0</v>
      </c>
      <c r="AH198" s="206">
        <v>0</v>
      </c>
      <c r="AI198" s="206">
        <v>1</v>
      </c>
      <c r="AJ198" s="269">
        <f t="shared" ref="AJ198:AJ261" si="130">AF198+AG198+AH198+AI198</f>
        <v>1</v>
      </c>
      <c r="AK198" s="206">
        <v>0</v>
      </c>
      <c r="AL198" s="206">
        <v>0</v>
      </c>
      <c r="AM198" s="206">
        <v>0</v>
      </c>
      <c r="AN198" s="206">
        <v>1</v>
      </c>
      <c r="AO198" s="255">
        <f t="shared" ref="AO198:AO261" si="131">AK198+AL198+AM198+AN198</f>
        <v>1</v>
      </c>
      <c r="AP198" s="735">
        <v>0</v>
      </c>
      <c r="AQ198" s="735">
        <v>0</v>
      </c>
      <c r="AR198" s="735">
        <v>0</v>
      </c>
      <c r="AS198" s="735">
        <v>0</v>
      </c>
      <c r="AT198" s="255">
        <f t="shared" ref="AT198:AT261" si="132">AP198+AQ198+AR198+AS198</f>
        <v>0</v>
      </c>
      <c r="AU198" s="206">
        <v>0</v>
      </c>
      <c r="AV198" s="206">
        <v>0</v>
      </c>
      <c r="AW198" s="206">
        <v>0</v>
      </c>
      <c r="AX198" s="206">
        <v>0</v>
      </c>
      <c r="AY198" s="255">
        <f t="shared" ref="AY198:AY261" si="133">AU198+AV198+AW198+AX198</f>
        <v>0</v>
      </c>
    </row>
    <row r="199" spans="1:51" s="27" customFormat="1" ht="28.5" customHeight="1" thickBot="1" x14ac:dyDescent="0.4">
      <c r="A199" s="26"/>
      <c r="B199" s="454"/>
      <c r="C199" s="790"/>
      <c r="D199" s="800"/>
      <c r="E199" s="548" t="s">
        <v>764</v>
      </c>
      <c r="F199" s="439">
        <f t="shared" si="86"/>
        <v>0</v>
      </c>
      <c r="G199" s="471"/>
      <c r="H199" s="440"/>
      <c r="I199" s="440"/>
      <c r="J199" s="440"/>
      <c r="K199" s="104"/>
      <c r="L199" s="440"/>
      <c r="M199" s="440"/>
      <c r="N199" s="440"/>
      <c r="O199" s="440"/>
      <c r="P199" s="269"/>
      <c r="Q199" s="440"/>
      <c r="R199" s="440"/>
      <c r="S199" s="440"/>
      <c r="T199" s="441"/>
      <c r="U199" s="269"/>
      <c r="V199" s="440"/>
      <c r="W199" s="440"/>
      <c r="X199" s="440"/>
      <c r="Y199" s="441"/>
      <c r="Z199" s="269"/>
      <c r="AA199" s="207">
        <v>0</v>
      </c>
      <c r="AB199" s="207">
        <v>0</v>
      </c>
      <c r="AC199" s="207">
        <v>0</v>
      </c>
      <c r="AD199" s="355">
        <v>0</v>
      </c>
      <c r="AE199" s="269">
        <f t="shared" si="129"/>
        <v>0</v>
      </c>
      <c r="AF199" s="207">
        <v>0</v>
      </c>
      <c r="AG199" s="207">
        <v>0</v>
      </c>
      <c r="AH199" s="207">
        <v>0</v>
      </c>
      <c r="AI199" s="207">
        <v>0</v>
      </c>
      <c r="AJ199" s="269">
        <f t="shared" si="130"/>
        <v>0</v>
      </c>
      <c r="AK199" s="207">
        <v>0</v>
      </c>
      <c r="AL199" s="207">
        <v>0</v>
      </c>
      <c r="AM199" s="207">
        <v>0</v>
      </c>
      <c r="AN199" s="207">
        <v>0</v>
      </c>
      <c r="AO199" s="255">
        <f t="shared" si="131"/>
        <v>0</v>
      </c>
      <c r="AP199" s="736">
        <v>0</v>
      </c>
      <c r="AQ199" s="736">
        <v>0</v>
      </c>
      <c r="AR199" s="736">
        <v>0</v>
      </c>
      <c r="AS199" s="736">
        <v>0</v>
      </c>
      <c r="AT199" s="255">
        <f t="shared" si="132"/>
        <v>0</v>
      </c>
      <c r="AU199" s="207">
        <v>0</v>
      </c>
      <c r="AV199" s="207">
        <v>0</v>
      </c>
      <c r="AW199" s="207">
        <v>0</v>
      </c>
      <c r="AX199" s="207">
        <v>0</v>
      </c>
      <c r="AY199" s="255">
        <f t="shared" si="133"/>
        <v>0</v>
      </c>
    </row>
    <row r="200" spans="1:51" s="27" customFormat="1" ht="24" customHeight="1" x14ac:dyDescent="0.35">
      <c r="A200" s="26"/>
      <c r="B200" s="841">
        <v>8</v>
      </c>
      <c r="C200" s="790"/>
      <c r="D200" s="807" t="s">
        <v>419</v>
      </c>
      <c r="E200" s="556" t="s">
        <v>116</v>
      </c>
      <c r="F200" s="439">
        <f t="shared" si="86"/>
        <v>180</v>
      </c>
      <c r="G200" s="463">
        <v>5</v>
      </c>
      <c r="H200" s="239">
        <v>0</v>
      </c>
      <c r="I200" s="239">
        <v>0</v>
      </c>
      <c r="J200" s="239">
        <v>0</v>
      </c>
      <c r="K200" s="104">
        <f t="shared" si="128"/>
        <v>5</v>
      </c>
      <c r="L200" s="205">
        <v>3</v>
      </c>
      <c r="M200" s="205">
        <v>1</v>
      </c>
      <c r="N200" s="205">
        <v>1</v>
      </c>
      <c r="O200" s="205">
        <v>0</v>
      </c>
      <c r="P200" s="269">
        <f t="shared" si="125"/>
        <v>5</v>
      </c>
      <c r="Q200" s="205">
        <v>4</v>
      </c>
      <c r="R200" s="205">
        <v>0</v>
      </c>
      <c r="S200" s="205">
        <v>0</v>
      </c>
      <c r="T200" s="354">
        <v>0</v>
      </c>
      <c r="U200" s="269">
        <f t="shared" si="126"/>
        <v>4</v>
      </c>
      <c r="V200" s="205">
        <v>1</v>
      </c>
      <c r="W200" s="205">
        <v>0</v>
      </c>
      <c r="X200" s="205">
        <v>0</v>
      </c>
      <c r="Y200" s="354">
        <v>5</v>
      </c>
      <c r="Z200" s="269">
        <f t="shared" si="127"/>
        <v>6</v>
      </c>
      <c r="AA200" s="205">
        <v>0</v>
      </c>
      <c r="AB200" s="205">
        <v>1</v>
      </c>
      <c r="AC200" s="205">
        <v>0</v>
      </c>
      <c r="AD200" s="354">
        <v>59</v>
      </c>
      <c r="AE200" s="269">
        <f t="shared" si="129"/>
        <v>60</v>
      </c>
      <c r="AF200" s="205">
        <v>1</v>
      </c>
      <c r="AG200" s="205">
        <v>1</v>
      </c>
      <c r="AH200" s="205">
        <v>0</v>
      </c>
      <c r="AI200" s="205">
        <v>61</v>
      </c>
      <c r="AJ200" s="269">
        <f t="shared" si="130"/>
        <v>63</v>
      </c>
      <c r="AK200" s="205">
        <v>0</v>
      </c>
      <c r="AL200" s="205">
        <v>7</v>
      </c>
      <c r="AM200" s="205">
        <v>0</v>
      </c>
      <c r="AN200" s="205">
        <v>7</v>
      </c>
      <c r="AO200" s="255">
        <f t="shared" si="131"/>
        <v>14</v>
      </c>
      <c r="AP200" s="734">
        <v>0</v>
      </c>
      <c r="AQ200" s="734">
        <v>1</v>
      </c>
      <c r="AR200" s="734">
        <v>0</v>
      </c>
      <c r="AS200" s="734">
        <v>15</v>
      </c>
      <c r="AT200" s="255">
        <f t="shared" si="132"/>
        <v>16</v>
      </c>
      <c r="AU200" s="205">
        <v>1</v>
      </c>
      <c r="AV200" s="205">
        <v>0</v>
      </c>
      <c r="AW200" s="205">
        <v>1</v>
      </c>
      <c r="AX200" s="205">
        <v>5</v>
      </c>
      <c r="AY200" s="255">
        <f t="shared" si="133"/>
        <v>7</v>
      </c>
    </row>
    <row r="201" spans="1:51" s="27" customFormat="1" ht="24" customHeight="1" x14ac:dyDescent="0.35">
      <c r="A201" s="26"/>
      <c r="B201" s="841"/>
      <c r="C201" s="790"/>
      <c r="D201" s="798"/>
      <c r="E201" s="556" t="s">
        <v>203</v>
      </c>
      <c r="F201" s="439">
        <f t="shared" si="86"/>
        <v>0</v>
      </c>
      <c r="G201" s="463">
        <v>0</v>
      </c>
      <c r="H201" s="239">
        <v>0</v>
      </c>
      <c r="I201" s="239">
        <v>0</v>
      </c>
      <c r="J201" s="239">
        <v>0</v>
      </c>
      <c r="K201" s="104">
        <f t="shared" si="128"/>
        <v>0</v>
      </c>
      <c r="L201" s="205">
        <v>0</v>
      </c>
      <c r="M201" s="205">
        <v>0</v>
      </c>
      <c r="N201" s="205">
        <v>0</v>
      </c>
      <c r="O201" s="205">
        <v>0</v>
      </c>
      <c r="P201" s="269">
        <f t="shared" si="125"/>
        <v>0</v>
      </c>
      <c r="Q201" s="205">
        <v>0</v>
      </c>
      <c r="R201" s="205">
        <v>0</v>
      </c>
      <c r="S201" s="205">
        <v>0</v>
      </c>
      <c r="T201" s="354">
        <v>0</v>
      </c>
      <c r="U201" s="269">
        <f t="shared" si="126"/>
        <v>0</v>
      </c>
      <c r="V201" s="205">
        <v>0</v>
      </c>
      <c r="W201" s="205">
        <v>0</v>
      </c>
      <c r="X201" s="205">
        <v>0</v>
      </c>
      <c r="Y201" s="354">
        <v>0</v>
      </c>
      <c r="Z201" s="269">
        <f t="shared" si="127"/>
        <v>0</v>
      </c>
      <c r="AA201" s="206">
        <v>0</v>
      </c>
      <c r="AB201" s="206">
        <v>0</v>
      </c>
      <c r="AC201" s="206">
        <v>0</v>
      </c>
      <c r="AD201" s="504">
        <v>0</v>
      </c>
      <c r="AE201" s="269">
        <f t="shared" si="129"/>
        <v>0</v>
      </c>
      <c r="AF201" s="206">
        <v>0</v>
      </c>
      <c r="AG201" s="206">
        <v>0</v>
      </c>
      <c r="AH201" s="206">
        <v>0</v>
      </c>
      <c r="AI201" s="206">
        <v>0</v>
      </c>
      <c r="AJ201" s="269">
        <f t="shared" si="130"/>
        <v>0</v>
      </c>
      <c r="AK201" s="206">
        <v>0</v>
      </c>
      <c r="AL201" s="206">
        <v>0</v>
      </c>
      <c r="AM201" s="206">
        <v>0</v>
      </c>
      <c r="AN201" s="206">
        <v>0</v>
      </c>
      <c r="AO201" s="255">
        <f t="shared" si="131"/>
        <v>0</v>
      </c>
      <c r="AP201" s="735">
        <v>0</v>
      </c>
      <c r="AQ201" s="735">
        <v>0</v>
      </c>
      <c r="AR201" s="735">
        <v>0</v>
      </c>
      <c r="AS201" s="735">
        <v>0</v>
      </c>
      <c r="AT201" s="255">
        <f t="shared" si="132"/>
        <v>0</v>
      </c>
      <c r="AU201" s="206">
        <v>0</v>
      </c>
      <c r="AV201" s="206">
        <v>0</v>
      </c>
      <c r="AW201" s="206">
        <v>0</v>
      </c>
      <c r="AX201" s="206">
        <v>0</v>
      </c>
      <c r="AY201" s="255">
        <f t="shared" si="133"/>
        <v>0</v>
      </c>
    </row>
    <row r="202" spans="1:51" s="27" customFormat="1" ht="24" customHeight="1" thickBot="1" x14ac:dyDescent="0.4">
      <c r="A202" s="26"/>
      <c r="B202" s="841"/>
      <c r="C202" s="790"/>
      <c r="D202" s="798"/>
      <c r="E202" s="556" t="s">
        <v>112</v>
      </c>
      <c r="F202" s="439">
        <f t="shared" si="86"/>
        <v>175</v>
      </c>
      <c r="G202" s="464">
        <v>3</v>
      </c>
      <c r="H202" s="240">
        <v>1</v>
      </c>
      <c r="I202" s="240">
        <v>0</v>
      </c>
      <c r="J202" s="240">
        <v>0</v>
      </c>
      <c r="K202" s="104">
        <f t="shared" si="128"/>
        <v>4</v>
      </c>
      <c r="L202" s="207">
        <v>4</v>
      </c>
      <c r="M202" s="207">
        <v>0</v>
      </c>
      <c r="N202" s="207">
        <v>1</v>
      </c>
      <c r="O202" s="207">
        <v>0</v>
      </c>
      <c r="P202" s="269">
        <f t="shared" si="125"/>
        <v>5</v>
      </c>
      <c r="Q202" s="207">
        <v>4</v>
      </c>
      <c r="R202" s="207">
        <v>0</v>
      </c>
      <c r="S202" s="207">
        <v>0</v>
      </c>
      <c r="T202" s="355">
        <v>0</v>
      </c>
      <c r="U202" s="269">
        <f t="shared" si="126"/>
        <v>4</v>
      </c>
      <c r="V202" s="207">
        <v>1</v>
      </c>
      <c r="W202" s="207">
        <v>0</v>
      </c>
      <c r="X202" s="207">
        <v>1</v>
      </c>
      <c r="Y202" s="355">
        <v>4</v>
      </c>
      <c r="Z202" s="269">
        <f t="shared" si="127"/>
        <v>6</v>
      </c>
      <c r="AA202" s="206">
        <v>0</v>
      </c>
      <c r="AB202" s="206">
        <v>1</v>
      </c>
      <c r="AC202" s="206">
        <v>0</v>
      </c>
      <c r="AD202" s="504">
        <v>52</v>
      </c>
      <c r="AE202" s="269">
        <f t="shared" si="129"/>
        <v>53</v>
      </c>
      <c r="AF202" s="206">
        <v>1</v>
      </c>
      <c r="AG202" s="206">
        <v>0</v>
      </c>
      <c r="AH202" s="206">
        <v>0</v>
      </c>
      <c r="AI202" s="206">
        <v>64</v>
      </c>
      <c r="AJ202" s="269">
        <f t="shared" si="130"/>
        <v>65</v>
      </c>
      <c r="AK202" s="206">
        <v>0</v>
      </c>
      <c r="AL202" s="206">
        <v>6</v>
      </c>
      <c r="AM202" s="206">
        <v>0</v>
      </c>
      <c r="AN202" s="206">
        <v>9</v>
      </c>
      <c r="AO202" s="255">
        <f t="shared" si="131"/>
        <v>15</v>
      </c>
      <c r="AP202" s="735">
        <v>0</v>
      </c>
      <c r="AQ202" s="735">
        <v>1</v>
      </c>
      <c r="AR202" s="735">
        <v>0</v>
      </c>
      <c r="AS202" s="735">
        <v>15</v>
      </c>
      <c r="AT202" s="255">
        <f t="shared" si="132"/>
        <v>16</v>
      </c>
      <c r="AU202" s="206">
        <v>0</v>
      </c>
      <c r="AV202" s="206">
        <v>5</v>
      </c>
      <c r="AW202" s="206">
        <v>0</v>
      </c>
      <c r="AX202" s="206">
        <v>2</v>
      </c>
      <c r="AY202" s="255">
        <f t="shared" si="133"/>
        <v>7</v>
      </c>
    </row>
    <row r="203" spans="1:51" s="27" customFormat="1" ht="24" customHeight="1" x14ac:dyDescent="0.35">
      <c r="A203" s="26"/>
      <c r="B203" s="454"/>
      <c r="C203" s="790"/>
      <c r="D203" s="799"/>
      <c r="E203" s="547" t="s">
        <v>763</v>
      </c>
      <c r="F203" s="439">
        <f t="shared" si="86"/>
        <v>4</v>
      </c>
      <c r="G203" s="465"/>
      <c r="H203" s="435"/>
      <c r="I203" s="435"/>
      <c r="J203" s="435"/>
      <c r="K203" s="104"/>
      <c r="L203" s="259"/>
      <c r="M203" s="259"/>
      <c r="N203" s="259"/>
      <c r="O203" s="259"/>
      <c r="P203" s="269"/>
      <c r="Q203" s="259"/>
      <c r="R203" s="259"/>
      <c r="S203" s="259"/>
      <c r="T203" s="362"/>
      <c r="U203" s="269"/>
      <c r="V203" s="259"/>
      <c r="W203" s="259"/>
      <c r="X203" s="259"/>
      <c r="Y203" s="362"/>
      <c r="Z203" s="269"/>
      <c r="AA203" s="206">
        <v>0</v>
      </c>
      <c r="AB203" s="206">
        <v>0</v>
      </c>
      <c r="AC203" s="206">
        <v>0</v>
      </c>
      <c r="AD203" s="504">
        <v>0</v>
      </c>
      <c r="AE203" s="269">
        <f t="shared" si="129"/>
        <v>0</v>
      </c>
      <c r="AF203" s="206">
        <v>0</v>
      </c>
      <c r="AG203" s="206">
        <v>0</v>
      </c>
      <c r="AH203" s="206">
        <v>0</v>
      </c>
      <c r="AI203" s="206">
        <v>3</v>
      </c>
      <c r="AJ203" s="269">
        <f t="shared" si="130"/>
        <v>3</v>
      </c>
      <c r="AK203" s="206">
        <v>0</v>
      </c>
      <c r="AL203" s="206">
        <v>0</v>
      </c>
      <c r="AM203" s="206">
        <v>0</v>
      </c>
      <c r="AN203" s="206">
        <v>1</v>
      </c>
      <c r="AO203" s="255">
        <f t="shared" si="131"/>
        <v>1</v>
      </c>
      <c r="AP203" s="735">
        <v>0</v>
      </c>
      <c r="AQ203" s="735">
        <v>0</v>
      </c>
      <c r="AR203" s="735">
        <v>0</v>
      </c>
      <c r="AS203" s="735">
        <v>0</v>
      </c>
      <c r="AT203" s="255">
        <f t="shared" si="132"/>
        <v>0</v>
      </c>
      <c r="AU203" s="206">
        <v>0</v>
      </c>
      <c r="AV203" s="206">
        <v>0</v>
      </c>
      <c r="AW203" s="206">
        <v>0</v>
      </c>
      <c r="AX203" s="206">
        <v>0</v>
      </c>
      <c r="AY203" s="255">
        <f t="shared" si="133"/>
        <v>0</v>
      </c>
    </row>
    <row r="204" spans="1:51" s="27" customFormat="1" ht="24" customHeight="1" thickBot="1" x14ac:dyDescent="0.4">
      <c r="A204" s="26"/>
      <c r="B204" s="454"/>
      <c r="C204" s="790"/>
      <c r="D204" s="800"/>
      <c r="E204" s="548" t="s">
        <v>764</v>
      </c>
      <c r="F204" s="439">
        <f t="shared" ref="F204:F267" si="134">K204+P204+U204+Z204+AE204+AJ204+AO204+AT204+AY204</f>
        <v>0</v>
      </c>
      <c r="G204" s="465"/>
      <c r="H204" s="435"/>
      <c r="I204" s="435"/>
      <c r="J204" s="435"/>
      <c r="K204" s="104"/>
      <c r="L204" s="259"/>
      <c r="M204" s="259"/>
      <c r="N204" s="259"/>
      <c r="O204" s="259"/>
      <c r="P204" s="269"/>
      <c r="Q204" s="259"/>
      <c r="R204" s="259"/>
      <c r="S204" s="259"/>
      <c r="T204" s="362"/>
      <c r="U204" s="269"/>
      <c r="V204" s="259"/>
      <c r="W204" s="259"/>
      <c r="X204" s="259"/>
      <c r="Y204" s="362"/>
      <c r="Z204" s="269"/>
      <c r="AA204" s="207">
        <v>0</v>
      </c>
      <c r="AB204" s="207">
        <v>0</v>
      </c>
      <c r="AC204" s="207">
        <v>0</v>
      </c>
      <c r="AD204" s="355">
        <v>0</v>
      </c>
      <c r="AE204" s="269">
        <f t="shared" si="129"/>
        <v>0</v>
      </c>
      <c r="AF204" s="207">
        <v>0</v>
      </c>
      <c r="AG204" s="207">
        <v>0</v>
      </c>
      <c r="AH204" s="207">
        <v>0</v>
      </c>
      <c r="AI204" s="207">
        <v>0</v>
      </c>
      <c r="AJ204" s="269">
        <f t="shared" si="130"/>
        <v>0</v>
      </c>
      <c r="AK204" s="207">
        <v>0</v>
      </c>
      <c r="AL204" s="207">
        <v>0</v>
      </c>
      <c r="AM204" s="207">
        <v>0</v>
      </c>
      <c r="AN204" s="207">
        <v>0</v>
      </c>
      <c r="AO204" s="255">
        <f t="shared" si="131"/>
        <v>0</v>
      </c>
      <c r="AP204" s="736">
        <v>0</v>
      </c>
      <c r="AQ204" s="736">
        <v>0</v>
      </c>
      <c r="AR204" s="736">
        <v>0</v>
      </c>
      <c r="AS204" s="736">
        <v>0</v>
      </c>
      <c r="AT204" s="255">
        <f t="shared" si="132"/>
        <v>0</v>
      </c>
      <c r="AU204" s="207">
        <v>0</v>
      </c>
      <c r="AV204" s="207">
        <v>0</v>
      </c>
      <c r="AW204" s="207">
        <v>0</v>
      </c>
      <c r="AX204" s="207">
        <v>0</v>
      </c>
      <c r="AY204" s="255">
        <f t="shared" si="133"/>
        <v>0</v>
      </c>
    </row>
    <row r="205" spans="1:51" s="27" customFormat="1" ht="21" customHeight="1" x14ac:dyDescent="0.35">
      <c r="A205" s="26"/>
      <c r="B205" s="841">
        <v>9</v>
      </c>
      <c r="C205" s="790"/>
      <c r="D205" s="807" t="s">
        <v>420</v>
      </c>
      <c r="E205" s="556" t="s">
        <v>116</v>
      </c>
      <c r="F205" s="439">
        <f t="shared" si="134"/>
        <v>0</v>
      </c>
      <c r="G205" s="463">
        <v>0</v>
      </c>
      <c r="H205" s="239">
        <v>0</v>
      </c>
      <c r="I205" s="239">
        <v>0</v>
      </c>
      <c r="J205" s="239">
        <v>0</v>
      </c>
      <c r="K205" s="104">
        <f t="shared" si="128"/>
        <v>0</v>
      </c>
      <c r="L205" s="205">
        <v>0</v>
      </c>
      <c r="M205" s="205">
        <v>0</v>
      </c>
      <c r="N205" s="205">
        <v>0</v>
      </c>
      <c r="O205" s="205">
        <v>0</v>
      </c>
      <c r="P205" s="269">
        <f t="shared" si="125"/>
        <v>0</v>
      </c>
      <c r="Q205" s="205">
        <v>0</v>
      </c>
      <c r="R205" s="205">
        <v>0</v>
      </c>
      <c r="S205" s="205">
        <v>0</v>
      </c>
      <c r="T205" s="354">
        <v>0</v>
      </c>
      <c r="U205" s="269">
        <f t="shared" si="126"/>
        <v>0</v>
      </c>
      <c r="V205" s="205">
        <v>0</v>
      </c>
      <c r="W205" s="205">
        <v>0</v>
      </c>
      <c r="X205" s="205">
        <v>0</v>
      </c>
      <c r="Y205" s="354">
        <v>0</v>
      </c>
      <c r="Z205" s="269">
        <f t="shared" si="127"/>
        <v>0</v>
      </c>
      <c r="AA205" s="205">
        <v>0</v>
      </c>
      <c r="AB205" s="205">
        <v>0</v>
      </c>
      <c r="AC205" s="205">
        <v>0</v>
      </c>
      <c r="AD205" s="354">
        <v>0</v>
      </c>
      <c r="AE205" s="269">
        <f t="shared" si="129"/>
        <v>0</v>
      </c>
      <c r="AF205" s="205">
        <v>0</v>
      </c>
      <c r="AG205" s="205">
        <v>0</v>
      </c>
      <c r="AH205" s="205">
        <v>0</v>
      </c>
      <c r="AI205" s="205">
        <v>0</v>
      </c>
      <c r="AJ205" s="269">
        <f t="shared" si="130"/>
        <v>0</v>
      </c>
      <c r="AK205" s="205">
        <v>0</v>
      </c>
      <c r="AL205" s="205">
        <v>0</v>
      </c>
      <c r="AM205" s="205">
        <v>0</v>
      </c>
      <c r="AN205" s="205">
        <v>0</v>
      </c>
      <c r="AO205" s="255">
        <f t="shared" si="131"/>
        <v>0</v>
      </c>
      <c r="AP205" s="734">
        <v>0</v>
      </c>
      <c r="AQ205" s="734">
        <v>0</v>
      </c>
      <c r="AR205" s="734">
        <v>0</v>
      </c>
      <c r="AS205" s="734">
        <v>0</v>
      </c>
      <c r="AT205" s="255">
        <f t="shared" si="132"/>
        <v>0</v>
      </c>
      <c r="AU205" s="205">
        <v>0</v>
      </c>
      <c r="AV205" s="205">
        <v>0</v>
      </c>
      <c r="AW205" s="205">
        <v>0</v>
      </c>
      <c r="AX205" s="205">
        <v>0</v>
      </c>
      <c r="AY205" s="255">
        <f t="shared" si="133"/>
        <v>0</v>
      </c>
    </row>
    <row r="206" spans="1:51" s="27" customFormat="1" ht="16.5" customHeight="1" x14ac:dyDescent="0.35">
      <c r="A206" s="26"/>
      <c r="B206" s="841"/>
      <c r="C206" s="790"/>
      <c r="D206" s="798"/>
      <c r="E206" s="556" t="s">
        <v>203</v>
      </c>
      <c r="F206" s="439">
        <f t="shared" si="134"/>
        <v>0</v>
      </c>
      <c r="G206" s="463">
        <v>0</v>
      </c>
      <c r="H206" s="239">
        <v>0</v>
      </c>
      <c r="I206" s="239">
        <v>0</v>
      </c>
      <c r="J206" s="239">
        <v>0</v>
      </c>
      <c r="K206" s="104">
        <f t="shared" si="128"/>
        <v>0</v>
      </c>
      <c r="L206" s="205">
        <v>0</v>
      </c>
      <c r="M206" s="205">
        <v>0</v>
      </c>
      <c r="N206" s="205">
        <v>0</v>
      </c>
      <c r="O206" s="205">
        <v>0</v>
      </c>
      <c r="P206" s="269">
        <f t="shared" si="125"/>
        <v>0</v>
      </c>
      <c r="Q206" s="205">
        <v>0</v>
      </c>
      <c r="R206" s="205">
        <v>0</v>
      </c>
      <c r="S206" s="205">
        <v>0</v>
      </c>
      <c r="T206" s="354">
        <v>0</v>
      </c>
      <c r="U206" s="269">
        <f t="shared" si="126"/>
        <v>0</v>
      </c>
      <c r="V206" s="205">
        <v>0</v>
      </c>
      <c r="W206" s="205">
        <v>0</v>
      </c>
      <c r="X206" s="205">
        <v>0</v>
      </c>
      <c r="Y206" s="354">
        <v>0</v>
      </c>
      <c r="Z206" s="269">
        <f t="shared" si="127"/>
        <v>0</v>
      </c>
      <c r="AA206" s="206">
        <v>0</v>
      </c>
      <c r="AB206" s="206">
        <v>0</v>
      </c>
      <c r="AC206" s="206">
        <v>0</v>
      </c>
      <c r="AD206" s="504">
        <v>0</v>
      </c>
      <c r="AE206" s="269">
        <f t="shared" si="129"/>
        <v>0</v>
      </c>
      <c r="AF206" s="206">
        <v>0</v>
      </c>
      <c r="AG206" s="206">
        <v>0</v>
      </c>
      <c r="AH206" s="206">
        <v>0</v>
      </c>
      <c r="AI206" s="206">
        <v>0</v>
      </c>
      <c r="AJ206" s="269">
        <f t="shared" si="130"/>
        <v>0</v>
      </c>
      <c r="AK206" s="206">
        <v>0</v>
      </c>
      <c r="AL206" s="206">
        <v>0</v>
      </c>
      <c r="AM206" s="206">
        <v>0</v>
      </c>
      <c r="AN206" s="206">
        <v>0</v>
      </c>
      <c r="AO206" s="255">
        <f t="shared" si="131"/>
        <v>0</v>
      </c>
      <c r="AP206" s="735">
        <v>0</v>
      </c>
      <c r="AQ206" s="735">
        <v>0</v>
      </c>
      <c r="AR206" s="735">
        <v>0</v>
      </c>
      <c r="AS206" s="735">
        <v>0</v>
      </c>
      <c r="AT206" s="255">
        <f t="shared" si="132"/>
        <v>0</v>
      </c>
      <c r="AU206" s="206">
        <v>0</v>
      </c>
      <c r="AV206" s="206">
        <v>0</v>
      </c>
      <c r="AW206" s="206">
        <v>0</v>
      </c>
      <c r="AX206" s="206">
        <v>0</v>
      </c>
      <c r="AY206" s="255">
        <f t="shared" si="133"/>
        <v>0</v>
      </c>
    </row>
    <row r="207" spans="1:51" s="27" customFormat="1" ht="17.45" customHeight="1" thickBot="1" x14ac:dyDescent="0.4">
      <c r="A207" s="26"/>
      <c r="B207" s="841"/>
      <c r="C207" s="790"/>
      <c r="D207" s="798"/>
      <c r="E207" s="556" t="s">
        <v>112</v>
      </c>
      <c r="F207" s="439">
        <f t="shared" si="134"/>
        <v>0</v>
      </c>
      <c r="G207" s="464">
        <v>0</v>
      </c>
      <c r="H207" s="240">
        <v>0</v>
      </c>
      <c r="I207" s="240">
        <v>0</v>
      </c>
      <c r="J207" s="240">
        <v>0</v>
      </c>
      <c r="K207" s="104">
        <f t="shared" si="128"/>
        <v>0</v>
      </c>
      <c r="L207" s="207">
        <v>0</v>
      </c>
      <c r="M207" s="207">
        <v>0</v>
      </c>
      <c r="N207" s="207">
        <v>0</v>
      </c>
      <c r="O207" s="207">
        <v>0</v>
      </c>
      <c r="P207" s="269">
        <f t="shared" si="125"/>
        <v>0</v>
      </c>
      <c r="Q207" s="207">
        <v>0</v>
      </c>
      <c r="R207" s="207">
        <v>0</v>
      </c>
      <c r="S207" s="207">
        <v>0</v>
      </c>
      <c r="T207" s="355">
        <v>0</v>
      </c>
      <c r="U207" s="269">
        <f t="shared" si="126"/>
        <v>0</v>
      </c>
      <c r="V207" s="207">
        <v>0</v>
      </c>
      <c r="W207" s="207">
        <v>0</v>
      </c>
      <c r="X207" s="207">
        <v>0</v>
      </c>
      <c r="Y207" s="355">
        <v>0</v>
      </c>
      <c r="Z207" s="269">
        <f t="shared" si="127"/>
        <v>0</v>
      </c>
      <c r="AA207" s="206">
        <v>0</v>
      </c>
      <c r="AB207" s="206">
        <v>0</v>
      </c>
      <c r="AC207" s="206">
        <v>0</v>
      </c>
      <c r="AD207" s="504">
        <v>0</v>
      </c>
      <c r="AE207" s="269">
        <f t="shared" si="129"/>
        <v>0</v>
      </c>
      <c r="AF207" s="206">
        <v>0</v>
      </c>
      <c r="AG207" s="206">
        <v>0</v>
      </c>
      <c r="AH207" s="206">
        <v>0</v>
      </c>
      <c r="AI207" s="206">
        <v>0</v>
      </c>
      <c r="AJ207" s="269">
        <f t="shared" si="130"/>
        <v>0</v>
      </c>
      <c r="AK207" s="206">
        <v>0</v>
      </c>
      <c r="AL207" s="206">
        <v>0</v>
      </c>
      <c r="AM207" s="206">
        <v>0</v>
      </c>
      <c r="AN207" s="206">
        <v>0</v>
      </c>
      <c r="AO207" s="255">
        <f t="shared" si="131"/>
        <v>0</v>
      </c>
      <c r="AP207" s="735">
        <v>0</v>
      </c>
      <c r="AQ207" s="735">
        <v>0</v>
      </c>
      <c r="AR207" s="735">
        <v>0</v>
      </c>
      <c r="AS207" s="735">
        <v>0</v>
      </c>
      <c r="AT207" s="255">
        <f t="shared" si="132"/>
        <v>0</v>
      </c>
      <c r="AU207" s="206">
        <v>0</v>
      </c>
      <c r="AV207" s="206">
        <v>0</v>
      </c>
      <c r="AW207" s="206">
        <v>0</v>
      </c>
      <c r="AX207" s="206">
        <v>0</v>
      </c>
      <c r="AY207" s="255">
        <f t="shared" si="133"/>
        <v>0</v>
      </c>
    </row>
    <row r="208" spans="1:51" s="27" customFormat="1" ht="17.45" customHeight="1" x14ac:dyDescent="0.35">
      <c r="A208" s="26"/>
      <c r="B208" s="454"/>
      <c r="C208" s="790"/>
      <c r="D208" s="799"/>
      <c r="E208" s="547" t="s">
        <v>763</v>
      </c>
      <c r="F208" s="439">
        <f t="shared" si="134"/>
        <v>0</v>
      </c>
      <c r="G208" s="472"/>
      <c r="H208" s="242"/>
      <c r="I208" s="242"/>
      <c r="J208" s="242"/>
      <c r="K208" s="104"/>
      <c r="L208" s="225"/>
      <c r="M208" s="225"/>
      <c r="N208" s="225"/>
      <c r="O208" s="225"/>
      <c r="P208" s="269"/>
      <c r="Q208" s="225"/>
      <c r="R208" s="225"/>
      <c r="S208" s="225"/>
      <c r="T208" s="361"/>
      <c r="U208" s="269"/>
      <c r="V208" s="225"/>
      <c r="W208" s="225"/>
      <c r="X208" s="225"/>
      <c r="Y208" s="361"/>
      <c r="Z208" s="269"/>
      <c r="AA208" s="206">
        <v>0</v>
      </c>
      <c r="AB208" s="206">
        <v>0</v>
      </c>
      <c r="AC208" s="206">
        <v>0</v>
      </c>
      <c r="AD208" s="504">
        <v>0</v>
      </c>
      <c r="AE208" s="269">
        <f t="shared" si="129"/>
        <v>0</v>
      </c>
      <c r="AF208" s="206">
        <v>0</v>
      </c>
      <c r="AG208" s="206">
        <v>0</v>
      </c>
      <c r="AH208" s="206">
        <v>0</v>
      </c>
      <c r="AI208" s="206">
        <v>0</v>
      </c>
      <c r="AJ208" s="269">
        <f t="shared" si="130"/>
        <v>0</v>
      </c>
      <c r="AK208" s="206">
        <v>0</v>
      </c>
      <c r="AL208" s="206">
        <v>0</v>
      </c>
      <c r="AM208" s="206">
        <v>0</v>
      </c>
      <c r="AN208" s="206">
        <v>0</v>
      </c>
      <c r="AO208" s="255">
        <f t="shared" si="131"/>
        <v>0</v>
      </c>
      <c r="AP208" s="735">
        <v>0</v>
      </c>
      <c r="AQ208" s="735">
        <v>0</v>
      </c>
      <c r="AR208" s="735">
        <v>0</v>
      </c>
      <c r="AS208" s="735">
        <v>0</v>
      </c>
      <c r="AT208" s="255">
        <f t="shared" si="132"/>
        <v>0</v>
      </c>
      <c r="AU208" s="206">
        <v>0</v>
      </c>
      <c r="AV208" s="206">
        <v>0</v>
      </c>
      <c r="AW208" s="206">
        <v>0</v>
      </c>
      <c r="AX208" s="206">
        <v>0</v>
      </c>
      <c r="AY208" s="255">
        <f t="shared" si="133"/>
        <v>0</v>
      </c>
    </row>
    <row r="209" spans="1:109" s="27" customFormat="1" ht="23.25" customHeight="1" thickBot="1" x14ac:dyDescent="0.4">
      <c r="A209" s="26"/>
      <c r="B209" s="454"/>
      <c r="C209" s="790"/>
      <c r="D209" s="799"/>
      <c r="E209" s="548" t="s">
        <v>764</v>
      </c>
      <c r="F209" s="439">
        <f t="shared" si="134"/>
        <v>0</v>
      </c>
      <c r="G209" s="472"/>
      <c r="H209" s="242"/>
      <c r="I209" s="242"/>
      <c r="J209" s="242"/>
      <c r="K209" s="104"/>
      <c r="L209" s="225"/>
      <c r="M209" s="225"/>
      <c r="N209" s="225"/>
      <c r="O209" s="225"/>
      <c r="P209" s="269"/>
      <c r="Q209" s="225"/>
      <c r="R209" s="225"/>
      <c r="S209" s="225"/>
      <c r="T209" s="361"/>
      <c r="U209" s="269"/>
      <c r="V209" s="225"/>
      <c r="W209" s="225"/>
      <c r="X209" s="225"/>
      <c r="Y209" s="361"/>
      <c r="Z209" s="269"/>
      <c r="AA209" s="207">
        <v>0</v>
      </c>
      <c r="AB209" s="207">
        <v>0</v>
      </c>
      <c r="AC209" s="207">
        <v>0</v>
      </c>
      <c r="AD209" s="355">
        <v>0</v>
      </c>
      <c r="AE209" s="269">
        <f t="shared" si="129"/>
        <v>0</v>
      </c>
      <c r="AF209" s="207">
        <v>0</v>
      </c>
      <c r="AG209" s="207">
        <v>0</v>
      </c>
      <c r="AH209" s="207">
        <v>0</v>
      </c>
      <c r="AI209" s="207">
        <v>0</v>
      </c>
      <c r="AJ209" s="269">
        <f t="shared" si="130"/>
        <v>0</v>
      </c>
      <c r="AK209" s="207">
        <v>0</v>
      </c>
      <c r="AL209" s="207">
        <v>0</v>
      </c>
      <c r="AM209" s="207">
        <v>0</v>
      </c>
      <c r="AN209" s="207">
        <v>0</v>
      </c>
      <c r="AO209" s="255">
        <f t="shared" si="131"/>
        <v>0</v>
      </c>
      <c r="AP209" s="736">
        <v>0</v>
      </c>
      <c r="AQ209" s="736">
        <v>0</v>
      </c>
      <c r="AR209" s="736">
        <v>0</v>
      </c>
      <c r="AS209" s="736">
        <v>0</v>
      </c>
      <c r="AT209" s="255">
        <f t="shared" si="132"/>
        <v>0</v>
      </c>
      <c r="AU209" s="207">
        <v>0</v>
      </c>
      <c r="AV209" s="207">
        <v>0</v>
      </c>
      <c r="AW209" s="207">
        <v>0</v>
      </c>
      <c r="AX209" s="207">
        <v>0</v>
      </c>
      <c r="AY209" s="255">
        <f t="shared" si="133"/>
        <v>0</v>
      </c>
    </row>
    <row r="210" spans="1:109" s="27" customFormat="1" ht="16.5" customHeight="1" x14ac:dyDescent="0.35">
      <c r="A210" s="26"/>
      <c r="B210" s="841">
        <v>10</v>
      </c>
      <c r="C210" s="790"/>
      <c r="D210" s="815" t="s">
        <v>421</v>
      </c>
      <c r="E210" s="547" t="s">
        <v>116</v>
      </c>
      <c r="F210" s="439">
        <f t="shared" si="134"/>
        <v>151</v>
      </c>
      <c r="G210" s="473">
        <v>4</v>
      </c>
      <c r="H210" s="107">
        <v>0</v>
      </c>
      <c r="I210" s="107">
        <v>0</v>
      </c>
      <c r="J210" s="107">
        <v>0</v>
      </c>
      <c r="K210" s="104">
        <f t="shared" si="128"/>
        <v>4</v>
      </c>
      <c r="L210" s="108">
        <v>0</v>
      </c>
      <c r="M210" s="108">
        <v>0</v>
      </c>
      <c r="N210" s="108">
        <v>0</v>
      </c>
      <c r="O210" s="108">
        <v>0</v>
      </c>
      <c r="P210" s="269">
        <f t="shared" si="125"/>
        <v>0</v>
      </c>
      <c r="Q210" s="108">
        <v>7</v>
      </c>
      <c r="R210" s="108">
        <v>0</v>
      </c>
      <c r="S210" s="108">
        <v>3</v>
      </c>
      <c r="T210" s="364">
        <v>2</v>
      </c>
      <c r="U210" s="269">
        <f t="shared" si="126"/>
        <v>12</v>
      </c>
      <c r="V210" s="108">
        <v>0</v>
      </c>
      <c r="W210" s="108">
        <v>1</v>
      </c>
      <c r="X210" s="108">
        <v>0</v>
      </c>
      <c r="Y210" s="364">
        <v>4</v>
      </c>
      <c r="Z210" s="269">
        <f t="shared" si="127"/>
        <v>5</v>
      </c>
      <c r="AA210" s="106">
        <v>0</v>
      </c>
      <c r="AB210" s="106">
        <v>1</v>
      </c>
      <c r="AC210" s="106">
        <v>0</v>
      </c>
      <c r="AD210" s="366">
        <v>39</v>
      </c>
      <c r="AE210" s="269">
        <f t="shared" si="129"/>
        <v>40</v>
      </c>
      <c r="AF210" s="106">
        <v>0</v>
      </c>
      <c r="AG210" s="106">
        <v>2</v>
      </c>
      <c r="AH210" s="106">
        <v>0</v>
      </c>
      <c r="AI210" s="106">
        <v>31</v>
      </c>
      <c r="AJ210" s="269">
        <f t="shared" si="130"/>
        <v>33</v>
      </c>
      <c r="AK210" s="106">
        <v>0</v>
      </c>
      <c r="AL210" s="106">
        <v>2</v>
      </c>
      <c r="AM210" s="106">
        <v>0</v>
      </c>
      <c r="AN210" s="106">
        <v>15</v>
      </c>
      <c r="AO210" s="255">
        <f t="shared" si="131"/>
        <v>17</v>
      </c>
      <c r="AP210" s="746">
        <v>0</v>
      </c>
      <c r="AQ210" s="746">
        <v>0</v>
      </c>
      <c r="AR210" s="746">
        <v>0</v>
      </c>
      <c r="AS210" s="746">
        <v>32</v>
      </c>
      <c r="AT210" s="255">
        <f t="shared" si="132"/>
        <v>32</v>
      </c>
      <c r="AU210" s="106">
        <v>0</v>
      </c>
      <c r="AV210" s="106">
        <v>0</v>
      </c>
      <c r="AW210" s="106">
        <v>0</v>
      </c>
      <c r="AX210" s="106">
        <v>8</v>
      </c>
      <c r="AY210" s="255">
        <f t="shared" si="133"/>
        <v>8</v>
      </c>
    </row>
    <row r="211" spans="1:109" s="27" customFormat="1" ht="16.5" customHeight="1" x14ac:dyDescent="0.35">
      <c r="A211" s="26"/>
      <c r="B211" s="841"/>
      <c r="C211" s="790"/>
      <c r="D211" s="815"/>
      <c r="E211" s="544" t="s">
        <v>203</v>
      </c>
      <c r="F211" s="439">
        <f t="shared" si="134"/>
        <v>0</v>
      </c>
      <c r="G211" s="473">
        <v>0</v>
      </c>
      <c r="H211" s="107">
        <v>0</v>
      </c>
      <c r="I211" s="107">
        <v>0</v>
      </c>
      <c r="J211" s="107">
        <v>0</v>
      </c>
      <c r="K211" s="104">
        <f t="shared" si="128"/>
        <v>0</v>
      </c>
      <c r="L211" s="108">
        <v>0</v>
      </c>
      <c r="M211" s="108">
        <v>0</v>
      </c>
      <c r="N211" s="108">
        <v>0</v>
      </c>
      <c r="O211" s="108">
        <v>0</v>
      </c>
      <c r="P211" s="269">
        <f t="shared" si="125"/>
        <v>0</v>
      </c>
      <c r="Q211" s="108">
        <v>0</v>
      </c>
      <c r="R211" s="108">
        <v>0</v>
      </c>
      <c r="S211" s="108">
        <v>0</v>
      </c>
      <c r="T211" s="364">
        <v>0</v>
      </c>
      <c r="U211" s="269">
        <f t="shared" si="126"/>
        <v>0</v>
      </c>
      <c r="V211" s="108">
        <v>0</v>
      </c>
      <c r="W211" s="108">
        <v>0</v>
      </c>
      <c r="X211" s="108">
        <v>0</v>
      </c>
      <c r="Y211" s="364">
        <v>0</v>
      </c>
      <c r="Z211" s="269">
        <f t="shared" si="127"/>
        <v>0</v>
      </c>
      <c r="AA211" s="108">
        <v>0</v>
      </c>
      <c r="AB211" s="108">
        <v>0</v>
      </c>
      <c r="AC211" s="108">
        <v>0</v>
      </c>
      <c r="AD211" s="364">
        <v>0</v>
      </c>
      <c r="AE211" s="269">
        <f t="shared" si="129"/>
        <v>0</v>
      </c>
      <c r="AF211" s="108">
        <v>0</v>
      </c>
      <c r="AG211" s="108">
        <v>0</v>
      </c>
      <c r="AH211" s="108">
        <v>0</v>
      </c>
      <c r="AI211" s="108">
        <v>0</v>
      </c>
      <c r="AJ211" s="269">
        <f t="shared" si="130"/>
        <v>0</v>
      </c>
      <c r="AK211" s="108">
        <v>0</v>
      </c>
      <c r="AL211" s="108">
        <v>0</v>
      </c>
      <c r="AM211" s="108">
        <v>0</v>
      </c>
      <c r="AN211" s="108">
        <v>0</v>
      </c>
      <c r="AO211" s="255">
        <f t="shared" si="131"/>
        <v>0</v>
      </c>
      <c r="AP211" s="747">
        <v>0</v>
      </c>
      <c r="AQ211" s="747">
        <v>0</v>
      </c>
      <c r="AR211" s="747">
        <v>0</v>
      </c>
      <c r="AS211" s="747">
        <v>0</v>
      </c>
      <c r="AT211" s="255">
        <f t="shared" si="132"/>
        <v>0</v>
      </c>
      <c r="AU211" s="108">
        <v>0</v>
      </c>
      <c r="AV211" s="108">
        <v>0</v>
      </c>
      <c r="AW211" s="108">
        <v>0</v>
      </c>
      <c r="AX211" s="108">
        <v>0</v>
      </c>
      <c r="AY211" s="255">
        <f t="shared" si="133"/>
        <v>0</v>
      </c>
    </row>
    <row r="212" spans="1:109" s="27" customFormat="1" ht="16.5" customHeight="1" thickBot="1" x14ac:dyDescent="0.4">
      <c r="A212" s="26"/>
      <c r="B212" s="841"/>
      <c r="C212" s="790"/>
      <c r="D212" s="815"/>
      <c r="E212" s="544" t="s">
        <v>112</v>
      </c>
      <c r="F212" s="439">
        <f t="shared" si="134"/>
        <v>147</v>
      </c>
      <c r="G212" s="474">
        <v>2</v>
      </c>
      <c r="H212" s="109">
        <v>1</v>
      </c>
      <c r="I212" s="109">
        <v>1</v>
      </c>
      <c r="J212" s="109">
        <v>0</v>
      </c>
      <c r="K212" s="104">
        <f t="shared" si="128"/>
        <v>4</v>
      </c>
      <c r="L212" s="110">
        <v>0</v>
      </c>
      <c r="M212" s="110">
        <v>0</v>
      </c>
      <c r="N212" s="110">
        <v>0</v>
      </c>
      <c r="O212" s="110">
        <v>0</v>
      </c>
      <c r="P212" s="269">
        <f t="shared" si="125"/>
        <v>0</v>
      </c>
      <c r="Q212" s="110">
        <v>7</v>
      </c>
      <c r="R212" s="110">
        <v>0</v>
      </c>
      <c r="S212" s="110">
        <v>3</v>
      </c>
      <c r="T212" s="365">
        <v>1</v>
      </c>
      <c r="U212" s="269">
        <f t="shared" si="126"/>
        <v>11</v>
      </c>
      <c r="V212" s="110">
        <v>0</v>
      </c>
      <c r="W212" s="110">
        <v>2</v>
      </c>
      <c r="X212" s="110">
        <v>0</v>
      </c>
      <c r="Y212" s="365">
        <v>4</v>
      </c>
      <c r="Z212" s="269">
        <f t="shared" si="127"/>
        <v>6</v>
      </c>
      <c r="AA212" s="108">
        <v>0</v>
      </c>
      <c r="AB212" s="108">
        <v>1</v>
      </c>
      <c r="AC212" s="108">
        <v>0</v>
      </c>
      <c r="AD212" s="364">
        <v>38</v>
      </c>
      <c r="AE212" s="269">
        <f t="shared" si="129"/>
        <v>39</v>
      </c>
      <c r="AF212" s="108">
        <v>0</v>
      </c>
      <c r="AG212" s="108">
        <v>7</v>
      </c>
      <c r="AH212" s="108">
        <v>0</v>
      </c>
      <c r="AI212" s="108">
        <v>23</v>
      </c>
      <c r="AJ212" s="269">
        <f t="shared" si="130"/>
        <v>30</v>
      </c>
      <c r="AK212" s="108">
        <v>1</v>
      </c>
      <c r="AL212" s="108">
        <v>3</v>
      </c>
      <c r="AM212" s="108">
        <v>0</v>
      </c>
      <c r="AN212" s="108">
        <v>14</v>
      </c>
      <c r="AO212" s="255">
        <f t="shared" si="131"/>
        <v>18</v>
      </c>
      <c r="AP212" s="747">
        <v>0</v>
      </c>
      <c r="AQ212" s="747">
        <v>0</v>
      </c>
      <c r="AR212" s="747">
        <v>0</v>
      </c>
      <c r="AS212" s="747">
        <v>31</v>
      </c>
      <c r="AT212" s="255">
        <f t="shared" si="132"/>
        <v>31</v>
      </c>
      <c r="AU212" s="108">
        <v>0</v>
      </c>
      <c r="AV212" s="108">
        <v>0</v>
      </c>
      <c r="AW212" s="108">
        <v>0</v>
      </c>
      <c r="AX212" s="108">
        <v>8</v>
      </c>
      <c r="AY212" s="255">
        <f t="shared" si="133"/>
        <v>8</v>
      </c>
    </row>
    <row r="213" spans="1:109" s="27" customFormat="1" ht="16.5" customHeight="1" x14ac:dyDescent="0.35">
      <c r="A213" s="26"/>
      <c r="B213" s="459"/>
      <c r="C213" s="790"/>
      <c r="D213" s="814"/>
      <c r="E213" s="544" t="s">
        <v>763</v>
      </c>
      <c r="F213" s="439">
        <f t="shared" si="134"/>
        <v>1</v>
      </c>
      <c r="G213" s="475"/>
      <c r="H213" s="443"/>
      <c r="I213" s="443"/>
      <c r="J213" s="443"/>
      <c r="K213" s="104"/>
      <c r="L213" s="442"/>
      <c r="M213" s="442"/>
      <c r="N213" s="442"/>
      <c r="O213" s="442"/>
      <c r="P213" s="269"/>
      <c r="Q213" s="442"/>
      <c r="R213" s="442"/>
      <c r="S213" s="442"/>
      <c r="T213" s="444"/>
      <c r="U213" s="269"/>
      <c r="V213" s="442"/>
      <c r="W213" s="442"/>
      <c r="X213" s="442"/>
      <c r="Y213" s="444"/>
      <c r="Z213" s="269"/>
      <c r="AA213" s="108">
        <v>0</v>
      </c>
      <c r="AB213" s="108">
        <v>0</v>
      </c>
      <c r="AC213" s="108">
        <v>0</v>
      </c>
      <c r="AD213" s="364">
        <v>0</v>
      </c>
      <c r="AE213" s="269">
        <f t="shared" si="129"/>
        <v>0</v>
      </c>
      <c r="AF213" s="108">
        <v>0</v>
      </c>
      <c r="AG213" s="108">
        <v>0</v>
      </c>
      <c r="AH213" s="108">
        <v>0</v>
      </c>
      <c r="AI213" s="108">
        <v>0</v>
      </c>
      <c r="AJ213" s="269">
        <f t="shared" si="130"/>
        <v>0</v>
      </c>
      <c r="AK213" s="108">
        <v>0</v>
      </c>
      <c r="AL213" s="108">
        <v>0</v>
      </c>
      <c r="AM213" s="108">
        <v>0</v>
      </c>
      <c r="AN213" s="108">
        <v>0</v>
      </c>
      <c r="AO213" s="255">
        <f t="shared" si="131"/>
        <v>0</v>
      </c>
      <c r="AP213" s="747">
        <v>0</v>
      </c>
      <c r="AQ213" s="747">
        <v>0</v>
      </c>
      <c r="AR213" s="747">
        <v>0</v>
      </c>
      <c r="AS213" s="747">
        <v>0</v>
      </c>
      <c r="AT213" s="255">
        <f t="shared" si="132"/>
        <v>0</v>
      </c>
      <c r="AU213" s="108">
        <v>0</v>
      </c>
      <c r="AV213" s="108">
        <v>0</v>
      </c>
      <c r="AW213" s="108">
        <v>0</v>
      </c>
      <c r="AX213" s="108">
        <v>1</v>
      </c>
      <c r="AY213" s="255">
        <f t="shared" si="133"/>
        <v>1</v>
      </c>
    </row>
    <row r="214" spans="1:109" s="27" customFormat="1" ht="24.75" customHeight="1" thickBot="1" x14ac:dyDescent="0.4">
      <c r="A214" s="26"/>
      <c r="B214" s="459"/>
      <c r="C214" s="790"/>
      <c r="D214" s="814"/>
      <c r="E214" s="548" t="s">
        <v>764</v>
      </c>
      <c r="F214" s="439">
        <f t="shared" si="134"/>
        <v>0</v>
      </c>
      <c r="G214" s="475"/>
      <c r="H214" s="443"/>
      <c r="I214" s="443"/>
      <c r="J214" s="443"/>
      <c r="K214" s="104"/>
      <c r="L214" s="442"/>
      <c r="M214" s="442"/>
      <c r="N214" s="442"/>
      <c r="O214" s="442"/>
      <c r="P214" s="269"/>
      <c r="Q214" s="442"/>
      <c r="R214" s="442"/>
      <c r="S214" s="442"/>
      <c r="T214" s="444"/>
      <c r="U214" s="269"/>
      <c r="V214" s="442"/>
      <c r="W214" s="442"/>
      <c r="X214" s="442"/>
      <c r="Y214" s="444"/>
      <c r="Z214" s="269"/>
      <c r="AA214" s="110">
        <v>0</v>
      </c>
      <c r="AB214" s="110">
        <v>0</v>
      </c>
      <c r="AC214" s="110">
        <v>0</v>
      </c>
      <c r="AD214" s="365">
        <v>0</v>
      </c>
      <c r="AE214" s="269">
        <f t="shared" si="129"/>
        <v>0</v>
      </c>
      <c r="AF214" s="110">
        <v>0</v>
      </c>
      <c r="AG214" s="110">
        <v>0</v>
      </c>
      <c r="AH214" s="110">
        <v>0</v>
      </c>
      <c r="AI214" s="110">
        <v>0</v>
      </c>
      <c r="AJ214" s="269">
        <f t="shared" si="130"/>
        <v>0</v>
      </c>
      <c r="AK214" s="110">
        <v>0</v>
      </c>
      <c r="AL214" s="110">
        <v>0</v>
      </c>
      <c r="AM214" s="110">
        <v>0</v>
      </c>
      <c r="AN214" s="110">
        <v>0</v>
      </c>
      <c r="AO214" s="255">
        <f t="shared" si="131"/>
        <v>0</v>
      </c>
      <c r="AP214" s="748">
        <v>0</v>
      </c>
      <c r="AQ214" s="748">
        <v>0</v>
      </c>
      <c r="AR214" s="748">
        <v>0</v>
      </c>
      <c r="AS214" s="748">
        <v>0</v>
      </c>
      <c r="AT214" s="255">
        <f t="shared" si="132"/>
        <v>0</v>
      </c>
      <c r="AU214" s="110">
        <v>0</v>
      </c>
      <c r="AV214" s="110">
        <v>0</v>
      </c>
      <c r="AW214" s="110">
        <v>0</v>
      </c>
      <c r="AX214" s="110">
        <v>0</v>
      </c>
      <c r="AY214" s="255">
        <f t="shared" si="133"/>
        <v>0</v>
      </c>
    </row>
    <row r="215" spans="1:109" s="27" customFormat="1" ht="18" customHeight="1" x14ac:dyDescent="0.35">
      <c r="A215" s="26"/>
      <c r="B215" s="857">
        <v>11</v>
      </c>
      <c r="C215" s="790"/>
      <c r="D215" s="815" t="s">
        <v>568</v>
      </c>
      <c r="E215" s="547" t="s">
        <v>116</v>
      </c>
      <c r="F215" s="439">
        <f t="shared" si="134"/>
        <v>0</v>
      </c>
      <c r="G215" s="463">
        <v>0</v>
      </c>
      <c r="H215" s="239">
        <v>0</v>
      </c>
      <c r="I215" s="239">
        <v>0</v>
      </c>
      <c r="J215" s="239">
        <v>0</v>
      </c>
      <c r="K215" s="104">
        <f t="shared" si="128"/>
        <v>0</v>
      </c>
      <c r="L215" s="205">
        <v>0</v>
      </c>
      <c r="M215" s="205">
        <v>0</v>
      </c>
      <c r="N215" s="205">
        <v>0</v>
      </c>
      <c r="O215" s="205">
        <v>0</v>
      </c>
      <c r="P215" s="269">
        <f t="shared" si="125"/>
        <v>0</v>
      </c>
      <c r="Q215" s="205">
        <v>0</v>
      </c>
      <c r="R215" s="205">
        <v>0</v>
      </c>
      <c r="S215" s="205">
        <v>0</v>
      </c>
      <c r="T215" s="354">
        <v>0</v>
      </c>
      <c r="U215" s="269">
        <f t="shared" si="126"/>
        <v>0</v>
      </c>
      <c r="V215" s="205">
        <v>0</v>
      </c>
      <c r="W215" s="205">
        <v>0</v>
      </c>
      <c r="X215" s="205">
        <v>0</v>
      </c>
      <c r="Y215" s="354">
        <v>0</v>
      </c>
      <c r="Z215" s="269">
        <f t="shared" si="127"/>
        <v>0</v>
      </c>
      <c r="AA215" s="205">
        <v>0</v>
      </c>
      <c r="AB215" s="205">
        <v>0</v>
      </c>
      <c r="AC215" s="205">
        <v>0</v>
      </c>
      <c r="AD215" s="354">
        <v>0</v>
      </c>
      <c r="AE215" s="269">
        <f t="shared" si="129"/>
        <v>0</v>
      </c>
      <c r="AF215" s="205">
        <v>0</v>
      </c>
      <c r="AG215" s="205">
        <v>0</v>
      </c>
      <c r="AH215" s="205">
        <v>0</v>
      </c>
      <c r="AI215" s="205">
        <v>0</v>
      </c>
      <c r="AJ215" s="269">
        <f t="shared" si="130"/>
        <v>0</v>
      </c>
      <c r="AK215" s="205">
        <v>0</v>
      </c>
      <c r="AL215" s="205">
        <v>0</v>
      </c>
      <c r="AM215" s="205">
        <v>0</v>
      </c>
      <c r="AN215" s="205">
        <v>0</v>
      </c>
      <c r="AO215" s="255">
        <f t="shared" si="131"/>
        <v>0</v>
      </c>
      <c r="AP215" s="734">
        <v>0</v>
      </c>
      <c r="AQ215" s="734">
        <v>0</v>
      </c>
      <c r="AR215" s="734">
        <v>0</v>
      </c>
      <c r="AS215" s="734">
        <v>0</v>
      </c>
      <c r="AT215" s="255">
        <f t="shared" si="132"/>
        <v>0</v>
      </c>
      <c r="AU215" s="205">
        <v>0</v>
      </c>
      <c r="AV215" s="205">
        <v>0</v>
      </c>
      <c r="AW215" s="205">
        <v>0</v>
      </c>
      <c r="AX215" s="205">
        <v>0</v>
      </c>
      <c r="AY215" s="255">
        <f t="shared" si="133"/>
        <v>0</v>
      </c>
    </row>
    <row r="216" spans="1:109" s="27" customFormat="1" ht="16.5" customHeight="1" x14ac:dyDescent="0.35">
      <c r="A216" s="26"/>
      <c r="B216" s="858"/>
      <c r="C216" s="790"/>
      <c r="D216" s="815"/>
      <c r="E216" s="544" t="s">
        <v>203</v>
      </c>
      <c r="F216" s="439">
        <f t="shared" si="134"/>
        <v>0</v>
      </c>
      <c r="G216" s="463">
        <v>0</v>
      </c>
      <c r="H216" s="239">
        <v>0</v>
      </c>
      <c r="I216" s="239">
        <v>0</v>
      </c>
      <c r="J216" s="239">
        <v>0</v>
      </c>
      <c r="K216" s="104">
        <f t="shared" si="128"/>
        <v>0</v>
      </c>
      <c r="L216" s="205">
        <v>0</v>
      </c>
      <c r="M216" s="205">
        <v>0</v>
      </c>
      <c r="N216" s="205">
        <v>0</v>
      </c>
      <c r="O216" s="205">
        <v>0</v>
      </c>
      <c r="P216" s="269">
        <f t="shared" si="125"/>
        <v>0</v>
      </c>
      <c r="Q216" s="205">
        <v>0</v>
      </c>
      <c r="R216" s="205">
        <v>0</v>
      </c>
      <c r="S216" s="205">
        <v>0</v>
      </c>
      <c r="T216" s="354">
        <v>0</v>
      </c>
      <c r="U216" s="269">
        <f t="shared" si="126"/>
        <v>0</v>
      </c>
      <c r="V216" s="205">
        <v>0</v>
      </c>
      <c r="W216" s="205">
        <v>0</v>
      </c>
      <c r="X216" s="205">
        <v>0</v>
      </c>
      <c r="Y216" s="354">
        <v>0</v>
      </c>
      <c r="Z216" s="269">
        <f t="shared" si="127"/>
        <v>0</v>
      </c>
      <c r="AA216" s="206">
        <v>0</v>
      </c>
      <c r="AB216" s="206">
        <v>0</v>
      </c>
      <c r="AC216" s="206">
        <v>0</v>
      </c>
      <c r="AD216" s="504">
        <v>0</v>
      </c>
      <c r="AE216" s="269">
        <f t="shared" si="129"/>
        <v>0</v>
      </c>
      <c r="AF216" s="206">
        <v>0</v>
      </c>
      <c r="AG216" s="206">
        <v>0</v>
      </c>
      <c r="AH216" s="206">
        <v>0</v>
      </c>
      <c r="AI216" s="206">
        <v>0</v>
      </c>
      <c r="AJ216" s="269">
        <f t="shared" si="130"/>
        <v>0</v>
      </c>
      <c r="AK216" s="206">
        <v>0</v>
      </c>
      <c r="AL216" s="206">
        <v>0</v>
      </c>
      <c r="AM216" s="206">
        <v>0</v>
      </c>
      <c r="AN216" s="206">
        <v>0</v>
      </c>
      <c r="AO216" s="255">
        <f t="shared" si="131"/>
        <v>0</v>
      </c>
      <c r="AP216" s="735">
        <v>0</v>
      </c>
      <c r="AQ216" s="735">
        <v>0</v>
      </c>
      <c r="AR216" s="735">
        <v>0</v>
      </c>
      <c r="AS216" s="735">
        <v>0</v>
      </c>
      <c r="AT216" s="255">
        <f t="shared" si="132"/>
        <v>0</v>
      </c>
      <c r="AU216" s="206">
        <v>0</v>
      </c>
      <c r="AV216" s="206">
        <v>0</v>
      </c>
      <c r="AW216" s="206">
        <v>0</v>
      </c>
      <c r="AX216" s="206">
        <v>0</v>
      </c>
      <c r="AY216" s="255">
        <f t="shared" si="133"/>
        <v>0</v>
      </c>
    </row>
    <row r="217" spans="1:109" s="26" customFormat="1" ht="16.5" customHeight="1" thickBot="1" x14ac:dyDescent="0.4">
      <c r="B217" s="856"/>
      <c r="C217" s="790"/>
      <c r="D217" s="815"/>
      <c r="E217" s="561" t="s">
        <v>112</v>
      </c>
      <c r="F217" s="439">
        <f t="shared" si="134"/>
        <v>0</v>
      </c>
      <c r="G217" s="468"/>
      <c r="H217" s="220"/>
      <c r="I217" s="220"/>
      <c r="J217" s="220"/>
      <c r="K217" s="104">
        <f t="shared" si="128"/>
        <v>0</v>
      </c>
      <c r="L217" s="220"/>
      <c r="M217" s="220"/>
      <c r="N217" s="220"/>
      <c r="O217" s="220"/>
      <c r="P217" s="269">
        <f t="shared" si="125"/>
        <v>0</v>
      </c>
      <c r="Q217" s="220"/>
      <c r="R217" s="220"/>
      <c r="S217" s="220"/>
      <c r="T217" s="358"/>
      <c r="U217" s="269">
        <f t="shared" si="126"/>
        <v>0</v>
      </c>
      <c r="V217" s="220"/>
      <c r="W217" s="220"/>
      <c r="X217" s="220"/>
      <c r="Y217" s="358"/>
      <c r="Z217" s="269">
        <f t="shared" si="127"/>
        <v>0</v>
      </c>
      <c r="AA217" s="496"/>
      <c r="AB217" s="496"/>
      <c r="AC217" s="496"/>
      <c r="AD217" s="509"/>
      <c r="AE217" s="269">
        <f t="shared" si="129"/>
        <v>0</v>
      </c>
      <c r="AF217" s="496"/>
      <c r="AG217" s="496"/>
      <c r="AH217" s="496"/>
      <c r="AI217" s="496"/>
      <c r="AJ217" s="269">
        <f t="shared" si="130"/>
        <v>0</v>
      </c>
      <c r="AK217" s="496"/>
      <c r="AL217" s="496"/>
      <c r="AM217" s="496"/>
      <c r="AN217" s="496"/>
      <c r="AO217" s="255">
        <f t="shared" si="131"/>
        <v>0</v>
      </c>
      <c r="AP217" s="745"/>
      <c r="AQ217" s="745"/>
      <c r="AR217" s="745"/>
      <c r="AS217" s="745"/>
      <c r="AT217" s="255">
        <f t="shared" si="132"/>
        <v>0</v>
      </c>
      <c r="AU217" s="496"/>
      <c r="AV217" s="496"/>
      <c r="AW217" s="496"/>
      <c r="AX217" s="496"/>
      <c r="AY217" s="255">
        <f t="shared" si="133"/>
        <v>0</v>
      </c>
    </row>
    <row r="218" spans="1:109" s="26" customFormat="1" ht="24.75" customHeight="1" thickBot="1" x14ac:dyDescent="0.4">
      <c r="B218" s="460"/>
      <c r="C218" s="790"/>
      <c r="D218" s="814"/>
      <c r="E218" s="548" t="s">
        <v>764</v>
      </c>
      <c r="F218" s="439">
        <f t="shared" si="134"/>
        <v>0</v>
      </c>
      <c r="G218" s="471"/>
      <c r="H218" s="440"/>
      <c r="I218" s="440"/>
      <c r="J218" s="440"/>
      <c r="K218" s="104"/>
      <c r="L218" s="440"/>
      <c r="M218" s="440"/>
      <c r="N218" s="440"/>
      <c r="O218" s="440"/>
      <c r="P218" s="269"/>
      <c r="Q218" s="440"/>
      <c r="R218" s="440"/>
      <c r="S218" s="440"/>
      <c r="T218" s="441"/>
      <c r="U218" s="269"/>
      <c r="V218" s="440"/>
      <c r="W218" s="440"/>
      <c r="X218" s="440"/>
      <c r="Y218" s="441"/>
      <c r="Z218" s="269"/>
      <c r="AA218" s="207">
        <v>0</v>
      </c>
      <c r="AB218" s="207">
        <v>0</v>
      </c>
      <c r="AC218" s="207">
        <v>0</v>
      </c>
      <c r="AD218" s="355">
        <v>0</v>
      </c>
      <c r="AE218" s="269">
        <f t="shared" si="129"/>
        <v>0</v>
      </c>
      <c r="AF218" s="207">
        <v>0</v>
      </c>
      <c r="AG218" s="207">
        <v>0</v>
      </c>
      <c r="AH218" s="207">
        <v>0</v>
      </c>
      <c r="AI218" s="207">
        <v>0</v>
      </c>
      <c r="AJ218" s="269">
        <f t="shared" si="130"/>
        <v>0</v>
      </c>
      <c r="AK218" s="207">
        <v>0</v>
      </c>
      <c r="AL218" s="207">
        <v>0</v>
      </c>
      <c r="AM218" s="207">
        <v>0</v>
      </c>
      <c r="AN218" s="207">
        <v>0</v>
      </c>
      <c r="AO218" s="255">
        <f t="shared" si="131"/>
        <v>0</v>
      </c>
      <c r="AP218" s="736">
        <v>0</v>
      </c>
      <c r="AQ218" s="736">
        <v>0</v>
      </c>
      <c r="AR218" s="736">
        <v>0</v>
      </c>
      <c r="AS218" s="736">
        <v>0</v>
      </c>
      <c r="AT218" s="255">
        <f t="shared" si="132"/>
        <v>0</v>
      </c>
      <c r="AU218" s="207">
        <v>0</v>
      </c>
      <c r="AV218" s="207">
        <v>0</v>
      </c>
      <c r="AW218" s="207">
        <v>0</v>
      </c>
      <c r="AX218" s="207">
        <v>0</v>
      </c>
      <c r="AY218" s="255">
        <f t="shared" si="133"/>
        <v>0</v>
      </c>
    </row>
    <row r="219" spans="1:109" s="26" customFormat="1" ht="16.5" customHeight="1" x14ac:dyDescent="0.35">
      <c r="B219" s="857">
        <v>12</v>
      </c>
      <c r="C219" s="790"/>
      <c r="D219" s="798" t="s">
        <v>600</v>
      </c>
      <c r="E219" s="547" t="s">
        <v>116</v>
      </c>
      <c r="F219" s="439">
        <f t="shared" si="134"/>
        <v>2</v>
      </c>
      <c r="G219" s="463">
        <v>0</v>
      </c>
      <c r="H219" s="239">
        <v>0</v>
      </c>
      <c r="I219" s="239">
        <v>0</v>
      </c>
      <c r="J219" s="239">
        <v>0</v>
      </c>
      <c r="K219" s="104">
        <f t="shared" si="128"/>
        <v>0</v>
      </c>
      <c r="L219" s="205">
        <v>0</v>
      </c>
      <c r="M219" s="205">
        <v>0</v>
      </c>
      <c r="N219" s="205">
        <v>0</v>
      </c>
      <c r="O219" s="205">
        <v>0</v>
      </c>
      <c r="P219" s="269">
        <f t="shared" si="125"/>
        <v>0</v>
      </c>
      <c r="Q219" s="205">
        <v>0</v>
      </c>
      <c r="R219" s="205">
        <v>0</v>
      </c>
      <c r="S219" s="205">
        <v>0</v>
      </c>
      <c r="T219" s="354">
        <v>0</v>
      </c>
      <c r="U219" s="269">
        <f t="shared" si="126"/>
        <v>0</v>
      </c>
      <c r="V219" s="205">
        <v>0</v>
      </c>
      <c r="W219" s="205">
        <v>0</v>
      </c>
      <c r="X219" s="205">
        <v>0</v>
      </c>
      <c r="Y219" s="354">
        <v>0</v>
      </c>
      <c r="Z219" s="269">
        <f t="shared" si="127"/>
        <v>0</v>
      </c>
      <c r="AA219" s="205">
        <v>0</v>
      </c>
      <c r="AB219" s="205">
        <v>0</v>
      </c>
      <c r="AC219" s="205">
        <v>0</v>
      </c>
      <c r="AD219" s="354">
        <v>0</v>
      </c>
      <c r="AE219" s="269">
        <f t="shared" si="129"/>
        <v>0</v>
      </c>
      <c r="AF219" s="205">
        <v>0</v>
      </c>
      <c r="AG219" s="205">
        <v>0</v>
      </c>
      <c r="AH219" s="205">
        <v>0</v>
      </c>
      <c r="AI219" s="205">
        <v>1</v>
      </c>
      <c r="AJ219" s="269">
        <f t="shared" si="130"/>
        <v>1</v>
      </c>
      <c r="AK219" s="205">
        <v>0</v>
      </c>
      <c r="AL219" s="205">
        <v>0</v>
      </c>
      <c r="AM219" s="205">
        <v>0</v>
      </c>
      <c r="AN219" s="205">
        <v>0</v>
      </c>
      <c r="AO219" s="255">
        <f t="shared" si="131"/>
        <v>0</v>
      </c>
      <c r="AP219" s="734">
        <v>0</v>
      </c>
      <c r="AQ219" s="734">
        <v>0</v>
      </c>
      <c r="AR219" s="734">
        <v>0</v>
      </c>
      <c r="AS219" s="734">
        <v>0</v>
      </c>
      <c r="AT219" s="255">
        <f t="shared" si="132"/>
        <v>0</v>
      </c>
      <c r="AU219" s="205">
        <v>0</v>
      </c>
      <c r="AV219" s="205">
        <v>0</v>
      </c>
      <c r="AW219" s="205">
        <v>0</v>
      </c>
      <c r="AX219" s="205">
        <v>1</v>
      </c>
      <c r="AY219" s="255">
        <f t="shared" si="133"/>
        <v>1</v>
      </c>
    </row>
    <row r="220" spans="1:109" s="26" customFormat="1" ht="16.5" customHeight="1" x14ac:dyDescent="0.35">
      <c r="B220" s="858"/>
      <c r="C220" s="790"/>
      <c r="D220" s="798"/>
      <c r="E220" s="544" t="s">
        <v>203</v>
      </c>
      <c r="F220" s="439">
        <f t="shared" si="134"/>
        <v>0</v>
      </c>
      <c r="G220" s="463">
        <v>0</v>
      </c>
      <c r="H220" s="239">
        <v>0</v>
      </c>
      <c r="I220" s="239">
        <v>0</v>
      </c>
      <c r="J220" s="239">
        <v>0</v>
      </c>
      <c r="K220" s="104">
        <f t="shared" si="128"/>
        <v>0</v>
      </c>
      <c r="L220" s="205">
        <v>0</v>
      </c>
      <c r="M220" s="205">
        <v>0</v>
      </c>
      <c r="N220" s="205">
        <v>0</v>
      </c>
      <c r="O220" s="205">
        <v>0</v>
      </c>
      <c r="P220" s="269">
        <f t="shared" si="125"/>
        <v>0</v>
      </c>
      <c r="Q220" s="205">
        <v>0</v>
      </c>
      <c r="R220" s="205">
        <v>0</v>
      </c>
      <c r="S220" s="205">
        <v>0</v>
      </c>
      <c r="T220" s="354">
        <v>0</v>
      </c>
      <c r="U220" s="269">
        <f t="shared" si="126"/>
        <v>0</v>
      </c>
      <c r="V220" s="205">
        <v>0</v>
      </c>
      <c r="W220" s="205">
        <v>0</v>
      </c>
      <c r="X220" s="205">
        <v>0</v>
      </c>
      <c r="Y220" s="354">
        <v>0</v>
      </c>
      <c r="Z220" s="269">
        <f t="shared" si="127"/>
        <v>0</v>
      </c>
      <c r="AA220" s="206">
        <v>0</v>
      </c>
      <c r="AB220" s="206">
        <v>0</v>
      </c>
      <c r="AC220" s="206">
        <v>0</v>
      </c>
      <c r="AD220" s="504">
        <v>0</v>
      </c>
      <c r="AE220" s="269">
        <f t="shared" si="129"/>
        <v>0</v>
      </c>
      <c r="AF220" s="206">
        <v>0</v>
      </c>
      <c r="AG220" s="206">
        <v>0</v>
      </c>
      <c r="AH220" s="206">
        <v>0</v>
      </c>
      <c r="AI220" s="206">
        <v>0</v>
      </c>
      <c r="AJ220" s="269">
        <f t="shared" si="130"/>
        <v>0</v>
      </c>
      <c r="AK220" s="206">
        <v>0</v>
      </c>
      <c r="AL220" s="206">
        <v>0</v>
      </c>
      <c r="AM220" s="206">
        <v>0</v>
      </c>
      <c r="AN220" s="206">
        <v>0</v>
      </c>
      <c r="AO220" s="255">
        <f t="shared" si="131"/>
        <v>0</v>
      </c>
      <c r="AP220" s="735">
        <v>0</v>
      </c>
      <c r="AQ220" s="735">
        <v>0</v>
      </c>
      <c r="AR220" s="735">
        <v>0</v>
      </c>
      <c r="AS220" s="735">
        <v>0</v>
      </c>
      <c r="AT220" s="255">
        <f t="shared" si="132"/>
        <v>0</v>
      </c>
      <c r="AU220" s="206">
        <v>0</v>
      </c>
      <c r="AV220" s="206">
        <v>0</v>
      </c>
      <c r="AW220" s="206">
        <v>0</v>
      </c>
      <c r="AX220" s="206">
        <v>0</v>
      </c>
      <c r="AY220" s="255">
        <f t="shared" si="133"/>
        <v>0</v>
      </c>
    </row>
    <row r="221" spans="1:109" s="26" customFormat="1" ht="16.5" customHeight="1" thickBot="1" x14ac:dyDescent="0.4">
      <c r="B221" s="856"/>
      <c r="C221" s="790"/>
      <c r="D221" s="798"/>
      <c r="E221" s="544" t="s">
        <v>112</v>
      </c>
      <c r="F221" s="439">
        <f t="shared" si="134"/>
        <v>2</v>
      </c>
      <c r="G221" s="464">
        <v>0</v>
      </c>
      <c r="H221" s="240">
        <v>0</v>
      </c>
      <c r="I221" s="240">
        <v>0</v>
      </c>
      <c r="J221" s="240">
        <v>0</v>
      </c>
      <c r="K221" s="104">
        <f t="shared" si="128"/>
        <v>0</v>
      </c>
      <c r="L221" s="207">
        <v>0</v>
      </c>
      <c r="M221" s="207">
        <v>0</v>
      </c>
      <c r="N221" s="207">
        <v>0</v>
      </c>
      <c r="O221" s="207">
        <v>0</v>
      </c>
      <c r="P221" s="269">
        <f t="shared" si="125"/>
        <v>0</v>
      </c>
      <c r="Q221" s="207">
        <v>0</v>
      </c>
      <c r="R221" s="207">
        <v>0</v>
      </c>
      <c r="S221" s="207">
        <v>0</v>
      </c>
      <c r="T221" s="355">
        <v>0</v>
      </c>
      <c r="U221" s="269">
        <f t="shared" si="126"/>
        <v>0</v>
      </c>
      <c r="V221" s="207">
        <v>0</v>
      </c>
      <c r="W221" s="207">
        <v>0</v>
      </c>
      <c r="X221" s="207">
        <v>0</v>
      </c>
      <c r="Y221" s="355">
        <v>0</v>
      </c>
      <c r="Z221" s="269">
        <f t="shared" si="127"/>
        <v>0</v>
      </c>
      <c r="AA221" s="206">
        <v>0</v>
      </c>
      <c r="AB221" s="206">
        <v>0</v>
      </c>
      <c r="AC221" s="206">
        <v>0</v>
      </c>
      <c r="AD221" s="504">
        <v>0</v>
      </c>
      <c r="AE221" s="269">
        <f t="shared" si="129"/>
        <v>0</v>
      </c>
      <c r="AF221" s="206">
        <v>0</v>
      </c>
      <c r="AG221" s="206">
        <v>0</v>
      </c>
      <c r="AH221" s="206">
        <v>0</v>
      </c>
      <c r="AI221" s="206">
        <v>1</v>
      </c>
      <c r="AJ221" s="269">
        <f t="shared" si="130"/>
        <v>1</v>
      </c>
      <c r="AK221" s="206">
        <v>0</v>
      </c>
      <c r="AL221" s="206">
        <v>0</v>
      </c>
      <c r="AM221" s="206">
        <v>0</v>
      </c>
      <c r="AN221" s="206">
        <v>0</v>
      </c>
      <c r="AO221" s="255">
        <f t="shared" si="131"/>
        <v>0</v>
      </c>
      <c r="AP221" s="735">
        <v>0</v>
      </c>
      <c r="AQ221" s="735">
        <v>0</v>
      </c>
      <c r="AR221" s="735">
        <v>0</v>
      </c>
      <c r="AS221" s="735">
        <v>0</v>
      </c>
      <c r="AT221" s="255">
        <f t="shared" si="132"/>
        <v>0</v>
      </c>
      <c r="AU221" s="206">
        <v>0</v>
      </c>
      <c r="AV221" s="206">
        <v>0</v>
      </c>
      <c r="AW221" s="206">
        <v>0</v>
      </c>
      <c r="AX221" s="206">
        <v>1</v>
      </c>
      <c r="AY221" s="255">
        <f t="shared" si="133"/>
        <v>1</v>
      </c>
    </row>
    <row r="222" spans="1:109" s="26" customFormat="1" ht="16.5" customHeight="1" x14ac:dyDescent="0.35">
      <c r="B222" s="460"/>
      <c r="C222" s="790"/>
      <c r="D222" s="799"/>
      <c r="E222" s="547" t="s">
        <v>763</v>
      </c>
      <c r="F222" s="439">
        <f t="shared" si="134"/>
        <v>0</v>
      </c>
      <c r="G222" s="465"/>
      <c r="H222" s="435"/>
      <c r="I222" s="435"/>
      <c r="J222" s="435"/>
      <c r="K222" s="104"/>
      <c r="L222" s="259"/>
      <c r="M222" s="259"/>
      <c r="N222" s="259"/>
      <c r="O222" s="259"/>
      <c r="P222" s="269"/>
      <c r="Q222" s="259"/>
      <c r="R222" s="259"/>
      <c r="S222" s="259"/>
      <c r="T222" s="362"/>
      <c r="U222" s="269"/>
      <c r="V222" s="259"/>
      <c r="W222" s="259"/>
      <c r="X222" s="259"/>
      <c r="Y222" s="362"/>
      <c r="Z222" s="269"/>
      <c r="AA222" s="206">
        <v>0</v>
      </c>
      <c r="AB222" s="206">
        <v>0</v>
      </c>
      <c r="AC222" s="206">
        <v>0</v>
      </c>
      <c r="AD222" s="504">
        <v>0</v>
      </c>
      <c r="AE222" s="269">
        <f t="shared" si="129"/>
        <v>0</v>
      </c>
      <c r="AF222" s="206">
        <v>0</v>
      </c>
      <c r="AG222" s="206">
        <v>0</v>
      </c>
      <c r="AH222" s="206">
        <v>0</v>
      </c>
      <c r="AI222" s="206">
        <v>0</v>
      </c>
      <c r="AJ222" s="269">
        <f t="shared" si="130"/>
        <v>0</v>
      </c>
      <c r="AK222" s="206">
        <v>0</v>
      </c>
      <c r="AL222" s="206">
        <v>0</v>
      </c>
      <c r="AM222" s="206">
        <v>0</v>
      </c>
      <c r="AN222" s="206">
        <v>0</v>
      </c>
      <c r="AO222" s="255">
        <f t="shared" si="131"/>
        <v>0</v>
      </c>
      <c r="AP222" s="735">
        <v>0</v>
      </c>
      <c r="AQ222" s="735">
        <v>0</v>
      </c>
      <c r="AR222" s="735">
        <v>0</v>
      </c>
      <c r="AS222" s="735">
        <v>0</v>
      </c>
      <c r="AT222" s="255">
        <f t="shared" si="132"/>
        <v>0</v>
      </c>
      <c r="AU222" s="206">
        <v>0</v>
      </c>
      <c r="AV222" s="206">
        <v>0</v>
      </c>
      <c r="AW222" s="206">
        <v>0</v>
      </c>
      <c r="AX222" s="206">
        <v>0</v>
      </c>
      <c r="AY222" s="255">
        <f t="shared" si="133"/>
        <v>0</v>
      </c>
    </row>
    <row r="223" spans="1:109" s="26" customFormat="1" ht="27" customHeight="1" thickBot="1" x14ac:dyDescent="0.4">
      <c r="B223" s="460"/>
      <c r="C223" s="790"/>
      <c r="D223" s="800"/>
      <c r="E223" s="548" t="s">
        <v>764</v>
      </c>
      <c r="F223" s="439">
        <f t="shared" si="134"/>
        <v>0</v>
      </c>
      <c r="G223" s="465"/>
      <c r="H223" s="435"/>
      <c r="I223" s="435"/>
      <c r="J223" s="435"/>
      <c r="K223" s="104"/>
      <c r="L223" s="259"/>
      <c r="M223" s="259"/>
      <c r="N223" s="259"/>
      <c r="O223" s="259"/>
      <c r="P223" s="269"/>
      <c r="Q223" s="259"/>
      <c r="R223" s="259"/>
      <c r="S223" s="259"/>
      <c r="T223" s="362"/>
      <c r="U223" s="269"/>
      <c r="V223" s="259"/>
      <c r="W223" s="259"/>
      <c r="X223" s="259"/>
      <c r="Y223" s="362"/>
      <c r="Z223" s="269"/>
      <c r="AA223" s="207">
        <v>0</v>
      </c>
      <c r="AB223" s="207">
        <v>0</v>
      </c>
      <c r="AC223" s="207">
        <v>0</v>
      </c>
      <c r="AD223" s="355">
        <v>0</v>
      </c>
      <c r="AE223" s="269">
        <f t="shared" si="129"/>
        <v>0</v>
      </c>
      <c r="AF223" s="207">
        <v>0</v>
      </c>
      <c r="AG223" s="207">
        <v>0</v>
      </c>
      <c r="AH223" s="207">
        <v>0</v>
      </c>
      <c r="AI223" s="207">
        <v>0</v>
      </c>
      <c r="AJ223" s="269">
        <f t="shared" si="130"/>
        <v>0</v>
      </c>
      <c r="AK223" s="207">
        <v>0</v>
      </c>
      <c r="AL223" s="207">
        <v>0</v>
      </c>
      <c r="AM223" s="207">
        <v>0</v>
      </c>
      <c r="AN223" s="207">
        <v>0</v>
      </c>
      <c r="AO223" s="255">
        <f t="shared" si="131"/>
        <v>0</v>
      </c>
      <c r="AP223" s="736">
        <v>0</v>
      </c>
      <c r="AQ223" s="736">
        <v>0</v>
      </c>
      <c r="AR223" s="736">
        <v>0</v>
      </c>
      <c r="AS223" s="736">
        <v>0</v>
      </c>
      <c r="AT223" s="255">
        <f t="shared" si="132"/>
        <v>0</v>
      </c>
      <c r="AU223" s="207">
        <v>0</v>
      </c>
      <c r="AV223" s="207">
        <v>0</v>
      </c>
      <c r="AW223" s="207">
        <v>0</v>
      </c>
      <c r="AX223" s="207">
        <v>0</v>
      </c>
      <c r="AY223" s="255">
        <f t="shared" si="133"/>
        <v>0</v>
      </c>
    </row>
    <row r="224" spans="1:109" s="26" customFormat="1" ht="16.5" customHeight="1" x14ac:dyDescent="0.35">
      <c r="B224" s="857">
        <v>13</v>
      </c>
      <c r="C224" s="790"/>
      <c r="D224" s="807" t="s">
        <v>659</v>
      </c>
      <c r="E224" s="544" t="s">
        <v>116</v>
      </c>
      <c r="F224" s="439">
        <f t="shared" si="134"/>
        <v>215</v>
      </c>
      <c r="G224" s="476">
        <v>3</v>
      </c>
      <c r="H224" s="105">
        <v>0</v>
      </c>
      <c r="I224" s="105">
        <v>0</v>
      </c>
      <c r="J224" s="105">
        <v>0</v>
      </c>
      <c r="K224" s="104">
        <f t="shared" si="128"/>
        <v>3</v>
      </c>
      <c r="L224" s="106">
        <v>5</v>
      </c>
      <c r="M224" s="106">
        <v>0</v>
      </c>
      <c r="N224" s="106">
        <v>0</v>
      </c>
      <c r="O224" s="106">
        <v>0</v>
      </c>
      <c r="P224" s="269">
        <f t="shared" si="125"/>
        <v>5</v>
      </c>
      <c r="Q224" s="106">
        <v>12</v>
      </c>
      <c r="R224" s="106">
        <v>0</v>
      </c>
      <c r="S224" s="106">
        <v>1</v>
      </c>
      <c r="T224" s="366">
        <v>0</v>
      </c>
      <c r="U224" s="269">
        <f t="shared" si="126"/>
        <v>13</v>
      </c>
      <c r="V224" s="106">
        <v>0</v>
      </c>
      <c r="W224" s="106">
        <v>0</v>
      </c>
      <c r="X224" s="106">
        <v>0</v>
      </c>
      <c r="Y224" s="366">
        <v>4</v>
      </c>
      <c r="Z224" s="269">
        <f t="shared" si="127"/>
        <v>4</v>
      </c>
      <c r="AA224" s="106">
        <v>0</v>
      </c>
      <c r="AB224" s="106">
        <v>0</v>
      </c>
      <c r="AC224" s="106">
        <v>0</v>
      </c>
      <c r="AD224" s="366">
        <v>46</v>
      </c>
      <c r="AE224" s="269">
        <f t="shared" si="129"/>
        <v>46</v>
      </c>
      <c r="AF224" s="106">
        <v>0</v>
      </c>
      <c r="AG224" s="106">
        <v>0</v>
      </c>
      <c r="AH224" s="106">
        <v>0</v>
      </c>
      <c r="AI224" s="106">
        <v>71</v>
      </c>
      <c r="AJ224" s="269">
        <f t="shared" si="130"/>
        <v>71</v>
      </c>
      <c r="AK224" s="106">
        <v>0</v>
      </c>
      <c r="AL224" s="106">
        <v>0</v>
      </c>
      <c r="AM224" s="106">
        <v>0</v>
      </c>
      <c r="AN224" s="106">
        <v>30</v>
      </c>
      <c r="AO224" s="255">
        <f t="shared" si="131"/>
        <v>30</v>
      </c>
      <c r="AP224" s="746">
        <v>0</v>
      </c>
      <c r="AQ224" s="746">
        <v>0</v>
      </c>
      <c r="AR224" s="746">
        <v>0</v>
      </c>
      <c r="AS224" s="746">
        <v>31</v>
      </c>
      <c r="AT224" s="255">
        <f t="shared" si="132"/>
        <v>31</v>
      </c>
      <c r="AU224" s="106">
        <v>0</v>
      </c>
      <c r="AV224" s="106">
        <v>0</v>
      </c>
      <c r="AW224" s="106">
        <v>0</v>
      </c>
      <c r="AX224" s="106">
        <v>12</v>
      </c>
      <c r="AY224" s="255">
        <f t="shared" si="133"/>
        <v>12</v>
      </c>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08"/>
      <c r="CM224" s="108"/>
      <c r="CN224" s="108"/>
      <c r="CO224" s="108"/>
      <c r="CP224" s="108"/>
      <c r="CQ224" s="108"/>
      <c r="CR224" s="108"/>
      <c r="CS224" s="108"/>
      <c r="CT224" s="108"/>
      <c r="CU224" s="108"/>
      <c r="CV224" s="108"/>
      <c r="CW224" s="108"/>
      <c r="CX224" s="108"/>
      <c r="CY224" s="108"/>
      <c r="CZ224" s="108"/>
      <c r="DA224" s="108"/>
      <c r="DB224" s="108"/>
      <c r="DC224" s="108"/>
      <c r="DD224" s="108"/>
      <c r="DE224" s="108"/>
    </row>
    <row r="225" spans="2:109" s="26" customFormat="1" ht="16.5" customHeight="1" x14ac:dyDescent="0.35">
      <c r="B225" s="858"/>
      <c r="C225" s="790"/>
      <c r="D225" s="798"/>
      <c r="E225" s="544" t="s">
        <v>203</v>
      </c>
      <c r="F225" s="439">
        <f t="shared" si="134"/>
        <v>0</v>
      </c>
      <c r="G225" s="473">
        <v>0</v>
      </c>
      <c r="H225" s="107">
        <v>0</v>
      </c>
      <c r="I225" s="107">
        <v>0</v>
      </c>
      <c r="J225" s="107">
        <v>0</v>
      </c>
      <c r="K225" s="104">
        <f t="shared" si="128"/>
        <v>0</v>
      </c>
      <c r="L225" s="108">
        <v>0</v>
      </c>
      <c r="M225" s="108">
        <v>0</v>
      </c>
      <c r="N225" s="108">
        <v>0</v>
      </c>
      <c r="O225" s="108">
        <v>0</v>
      </c>
      <c r="P225" s="269">
        <f t="shared" si="125"/>
        <v>0</v>
      </c>
      <c r="Q225" s="108">
        <v>0</v>
      </c>
      <c r="R225" s="108">
        <v>0</v>
      </c>
      <c r="S225" s="108">
        <v>0</v>
      </c>
      <c r="T225" s="364">
        <v>0</v>
      </c>
      <c r="U225" s="269">
        <f t="shared" si="126"/>
        <v>0</v>
      </c>
      <c r="V225" s="108">
        <v>0</v>
      </c>
      <c r="W225" s="108">
        <v>0</v>
      </c>
      <c r="X225" s="108">
        <v>0</v>
      </c>
      <c r="Y225" s="364">
        <v>0</v>
      </c>
      <c r="Z225" s="269">
        <f t="shared" si="127"/>
        <v>0</v>
      </c>
      <c r="AA225" s="108">
        <v>0</v>
      </c>
      <c r="AB225" s="108">
        <v>0</v>
      </c>
      <c r="AC225" s="108">
        <v>0</v>
      </c>
      <c r="AD225" s="364">
        <v>0</v>
      </c>
      <c r="AE225" s="269">
        <f t="shared" si="129"/>
        <v>0</v>
      </c>
      <c r="AF225" s="108">
        <v>0</v>
      </c>
      <c r="AG225" s="108">
        <v>0</v>
      </c>
      <c r="AH225" s="108">
        <v>0</v>
      </c>
      <c r="AI225" s="108">
        <v>0</v>
      </c>
      <c r="AJ225" s="269">
        <f t="shared" si="130"/>
        <v>0</v>
      </c>
      <c r="AK225" s="108">
        <v>0</v>
      </c>
      <c r="AL225" s="108">
        <v>0</v>
      </c>
      <c r="AM225" s="108">
        <v>0</v>
      </c>
      <c r="AN225" s="108">
        <v>0</v>
      </c>
      <c r="AO225" s="255">
        <f t="shared" si="131"/>
        <v>0</v>
      </c>
      <c r="AP225" s="747">
        <v>0</v>
      </c>
      <c r="AQ225" s="747">
        <v>0</v>
      </c>
      <c r="AR225" s="747">
        <v>0</v>
      </c>
      <c r="AS225" s="747">
        <v>0</v>
      </c>
      <c r="AT225" s="255">
        <f t="shared" si="132"/>
        <v>0</v>
      </c>
      <c r="AU225" s="108">
        <v>0</v>
      </c>
      <c r="AV225" s="108">
        <v>0</v>
      </c>
      <c r="AW225" s="108">
        <v>0</v>
      </c>
      <c r="AX225" s="108">
        <v>0</v>
      </c>
      <c r="AY225" s="255">
        <f t="shared" si="133"/>
        <v>0</v>
      </c>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08"/>
      <c r="CM225" s="108"/>
      <c r="CN225" s="108"/>
      <c r="CO225" s="108"/>
      <c r="CP225" s="108"/>
      <c r="CQ225" s="108"/>
      <c r="CR225" s="108"/>
      <c r="CS225" s="108"/>
      <c r="CT225" s="108"/>
      <c r="CU225" s="108"/>
      <c r="CV225" s="108"/>
      <c r="CW225" s="108"/>
      <c r="CX225" s="108"/>
      <c r="CY225" s="108"/>
      <c r="CZ225" s="108"/>
      <c r="DA225" s="108"/>
      <c r="DB225" s="108"/>
      <c r="DC225" s="108"/>
      <c r="DD225" s="108"/>
      <c r="DE225" s="108"/>
    </row>
    <row r="226" spans="2:109" s="26" customFormat="1" ht="16.5" customHeight="1" thickBot="1" x14ac:dyDescent="0.4">
      <c r="B226" s="856"/>
      <c r="C226" s="790"/>
      <c r="D226" s="798"/>
      <c r="E226" s="544" t="s">
        <v>112</v>
      </c>
      <c r="F226" s="439">
        <f t="shared" si="134"/>
        <v>208</v>
      </c>
      <c r="G226" s="474">
        <v>2</v>
      </c>
      <c r="H226" s="109">
        <v>0</v>
      </c>
      <c r="I226" s="109">
        <v>0</v>
      </c>
      <c r="J226" s="109">
        <v>0</v>
      </c>
      <c r="K226" s="104">
        <f t="shared" si="128"/>
        <v>2</v>
      </c>
      <c r="L226" s="110">
        <v>4</v>
      </c>
      <c r="M226" s="110">
        <v>0</v>
      </c>
      <c r="N226" s="110">
        <v>0</v>
      </c>
      <c r="O226" s="110">
        <v>0</v>
      </c>
      <c r="P226" s="269">
        <f t="shared" si="125"/>
        <v>4</v>
      </c>
      <c r="Q226" s="110">
        <v>9</v>
      </c>
      <c r="R226" s="110">
        <v>0</v>
      </c>
      <c r="S226" s="110">
        <v>0</v>
      </c>
      <c r="T226" s="365">
        <v>0</v>
      </c>
      <c r="U226" s="269">
        <f t="shared" si="126"/>
        <v>9</v>
      </c>
      <c r="V226" s="110">
        <v>0</v>
      </c>
      <c r="W226" s="110">
        <v>0</v>
      </c>
      <c r="X226" s="110">
        <v>0</v>
      </c>
      <c r="Y226" s="365">
        <v>7</v>
      </c>
      <c r="Z226" s="269">
        <f t="shared" si="127"/>
        <v>7</v>
      </c>
      <c r="AA226" s="108">
        <v>0</v>
      </c>
      <c r="AB226" s="108">
        <v>0</v>
      </c>
      <c r="AC226" s="108">
        <v>0</v>
      </c>
      <c r="AD226" s="364">
        <v>43</v>
      </c>
      <c r="AE226" s="269">
        <f t="shared" si="129"/>
        <v>43</v>
      </c>
      <c r="AF226" s="108">
        <v>0</v>
      </c>
      <c r="AG226" s="108">
        <v>0</v>
      </c>
      <c r="AH226" s="108">
        <v>0</v>
      </c>
      <c r="AI226" s="108">
        <v>69</v>
      </c>
      <c r="AJ226" s="269">
        <f t="shared" si="130"/>
        <v>69</v>
      </c>
      <c r="AK226" s="108">
        <v>0</v>
      </c>
      <c r="AL226" s="108">
        <v>0</v>
      </c>
      <c r="AM226" s="108">
        <v>0</v>
      </c>
      <c r="AN226" s="108">
        <v>32</v>
      </c>
      <c r="AO226" s="255">
        <f t="shared" si="131"/>
        <v>32</v>
      </c>
      <c r="AP226" s="747">
        <v>0</v>
      </c>
      <c r="AQ226" s="747">
        <v>0</v>
      </c>
      <c r="AR226" s="747">
        <v>0</v>
      </c>
      <c r="AS226" s="747">
        <v>30</v>
      </c>
      <c r="AT226" s="255">
        <f t="shared" si="132"/>
        <v>30</v>
      </c>
      <c r="AU226" s="108">
        <v>0</v>
      </c>
      <c r="AV226" s="108">
        <v>0</v>
      </c>
      <c r="AW226" s="108">
        <v>0</v>
      </c>
      <c r="AX226" s="108">
        <v>12</v>
      </c>
      <c r="AY226" s="255">
        <f t="shared" si="133"/>
        <v>12</v>
      </c>
      <c r="AZ226" s="110"/>
      <c r="BA226" s="110"/>
      <c r="BB226" s="110"/>
      <c r="BC226" s="110"/>
      <c r="BD226" s="110"/>
      <c r="BE226" s="110"/>
      <c r="BF226" s="110"/>
      <c r="BG226" s="110"/>
      <c r="BH226" s="110"/>
      <c r="BI226" s="108"/>
      <c r="BJ226" s="110"/>
      <c r="BK226" s="108"/>
      <c r="BL226" s="110"/>
      <c r="BM226" s="110"/>
      <c r="BN226" s="110"/>
      <c r="BO226" s="110"/>
      <c r="BP226" s="110"/>
      <c r="BQ226" s="110"/>
      <c r="BR226" s="110"/>
      <c r="BS226" s="110"/>
      <c r="BT226" s="110"/>
      <c r="BU226" s="110"/>
      <c r="BV226" s="110"/>
      <c r="BW226" s="108"/>
      <c r="BX226" s="108"/>
      <c r="BY226" s="108"/>
      <c r="BZ226" s="110"/>
      <c r="CA226" s="110"/>
      <c r="CB226" s="110"/>
      <c r="CC226" s="110"/>
      <c r="CD226" s="110"/>
      <c r="CE226" s="110"/>
      <c r="CF226" s="110"/>
      <c r="CG226" s="110"/>
      <c r="CH226" s="110"/>
      <c r="CI226" s="110"/>
      <c r="CJ226" s="110"/>
      <c r="CK226" s="110"/>
      <c r="CL226" s="110"/>
      <c r="CM226" s="110"/>
      <c r="CN226" s="110"/>
      <c r="CO226" s="110"/>
      <c r="CP226" s="110"/>
      <c r="CQ226" s="110"/>
      <c r="CR226" s="110"/>
      <c r="CS226" s="110"/>
      <c r="CT226" s="110"/>
      <c r="CU226" s="110"/>
      <c r="CV226" s="110"/>
      <c r="CW226" s="110"/>
      <c r="CX226" s="110"/>
      <c r="CY226" s="110"/>
      <c r="CZ226" s="110"/>
      <c r="DA226" s="110"/>
      <c r="DB226" s="110"/>
      <c r="DC226" s="110"/>
      <c r="DD226" s="110"/>
      <c r="DE226" s="110"/>
    </row>
    <row r="227" spans="2:109" s="26" customFormat="1" ht="16.5" customHeight="1" x14ac:dyDescent="0.35">
      <c r="B227" s="460"/>
      <c r="C227" s="790"/>
      <c r="D227" s="799"/>
      <c r="E227" s="547" t="s">
        <v>763</v>
      </c>
      <c r="F227" s="439">
        <f t="shared" si="134"/>
        <v>2</v>
      </c>
      <c r="G227" s="475"/>
      <c r="H227" s="443"/>
      <c r="I227" s="443"/>
      <c r="J227" s="443"/>
      <c r="K227" s="104"/>
      <c r="L227" s="442"/>
      <c r="M227" s="442"/>
      <c r="N227" s="442"/>
      <c r="O227" s="442"/>
      <c r="P227" s="269"/>
      <c r="Q227" s="442"/>
      <c r="R227" s="442"/>
      <c r="S227" s="442"/>
      <c r="T227" s="444"/>
      <c r="U227" s="269"/>
      <c r="V227" s="442"/>
      <c r="W227" s="442"/>
      <c r="X227" s="442"/>
      <c r="Y227" s="444"/>
      <c r="Z227" s="269"/>
      <c r="AA227" s="108">
        <v>0</v>
      </c>
      <c r="AB227" s="108">
        <v>0</v>
      </c>
      <c r="AC227" s="108">
        <v>0</v>
      </c>
      <c r="AD227" s="364">
        <v>0</v>
      </c>
      <c r="AE227" s="269">
        <f t="shared" si="129"/>
        <v>0</v>
      </c>
      <c r="AF227" s="108">
        <v>0</v>
      </c>
      <c r="AG227" s="108">
        <v>0</v>
      </c>
      <c r="AH227" s="108">
        <v>0</v>
      </c>
      <c r="AI227" s="108">
        <v>0</v>
      </c>
      <c r="AJ227" s="269">
        <f t="shared" si="130"/>
        <v>0</v>
      </c>
      <c r="AK227" s="108">
        <v>0</v>
      </c>
      <c r="AL227" s="108">
        <v>0</v>
      </c>
      <c r="AM227" s="108">
        <v>0</v>
      </c>
      <c r="AN227" s="108">
        <v>1</v>
      </c>
      <c r="AO227" s="255">
        <f t="shared" si="131"/>
        <v>1</v>
      </c>
      <c r="AP227" s="747">
        <v>0</v>
      </c>
      <c r="AQ227" s="747">
        <v>0</v>
      </c>
      <c r="AR227" s="747">
        <v>0</v>
      </c>
      <c r="AS227" s="747">
        <v>0</v>
      </c>
      <c r="AT227" s="255">
        <f t="shared" si="132"/>
        <v>0</v>
      </c>
      <c r="AU227" s="108">
        <v>0</v>
      </c>
      <c r="AV227" s="108">
        <v>0</v>
      </c>
      <c r="AW227" s="108">
        <v>0</v>
      </c>
      <c r="AX227" s="108">
        <v>1</v>
      </c>
      <c r="AY227" s="255">
        <f t="shared" si="133"/>
        <v>1</v>
      </c>
      <c r="AZ227" s="445"/>
      <c r="BA227" s="445"/>
      <c r="BB227" s="445"/>
      <c r="BC227" s="445"/>
      <c r="BD227" s="445"/>
      <c r="BE227" s="445"/>
      <c r="BF227" s="445"/>
      <c r="BG227" s="445"/>
      <c r="BH227" s="445"/>
      <c r="BI227" s="108"/>
      <c r="BJ227" s="445"/>
      <c r="BK227" s="108"/>
      <c r="BL227" s="445"/>
      <c r="BM227" s="445"/>
      <c r="BN227" s="445"/>
      <c r="BO227" s="445"/>
      <c r="BP227" s="445"/>
      <c r="BQ227" s="445"/>
      <c r="BR227" s="445"/>
      <c r="BS227" s="445"/>
      <c r="BT227" s="445"/>
      <c r="BU227" s="445"/>
      <c r="BV227" s="445"/>
      <c r="BW227" s="108"/>
      <c r="BX227" s="108"/>
      <c r="BY227" s="108"/>
      <c r="BZ227" s="445"/>
      <c r="CA227" s="445"/>
      <c r="CB227" s="445"/>
      <c r="CC227" s="445"/>
      <c r="CD227" s="445"/>
      <c r="CE227" s="445"/>
      <c r="CF227" s="445"/>
      <c r="CG227" s="445"/>
      <c r="CH227" s="445"/>
      <c r="CI227" s="445"/>
      <c r="CJ227" s="445"/>
      <c r="CK227" s="445"/>
      <c r="CL227" s="445"/>
      <c r="CM227" s="445"/>
      <c r="CN227" s="445"/>
      <c r="CO227" s="445"/>
      <c r="CP227" s="445"/>
      <c r="CQ227" s="445"/>
      <c r="CR227" s="445"/>
      <c r="CS227" s="445"/>
      <c r="CT227" s="445"/>
      <c r="CU227" s="445"/>
      <c r="CV227" s="445"/>
      <c r="CW227" s="445"/>
      <c r="CX227" s="445"/>
      <c r="CY227" s="445"/>
      <c r="CZ227" s="445"/>
      <c r="DA227" s="445"/>
      <c r="DB227" s="445"/>
      <c r="DC227" s="445"/>
      <c r="DD227" s="445"/>
      <c r="DE227" s="445"/>
    </row>
    <row r="228" spans="2:109" s="26" customFormat="1" ht="24.75" customHeight="1" thickBot="1" x14ac:dyDescent="0.4">
      <c r="B228" s="460"/>
      <c r="C228" s="790"/>
      <c r="D228" s="800"/>
      <c r="E228" s="548" t="s">
        <v>764</v>
      </c>
      <c r="F228" s="439">
        <f t="shared" si="134"/>
        <v>0</v>
      </c>
      <c r="G228" s="475"/>
      <c r="H228" s="443"/>
      <c r="I228" s="443"/>
      <c r="J228" s="443"/>
      <c r="K228" s="104"/>
      <c r="L228" s="442"/>
      <c r="M228" s="442"/>
      <c r="N228" s="442"/>
      <c r="O228" s="442"/>
      <c r="P228" s="269"/>
      <c r="Q228" s="442"/>
      <c r="R228" s="442"/>
      <c r="S228" s="442"/>
      <c r="T228" s="444"/>
      <c r="U228" s="269"/>
      <c r="V228" s="442"/>
      <c r="W228" s="442"/>
      <c r="X228" s="442"/>
      <c r="Y228" s="444"/>
      <c r="Z228" s="269"/>
      <c r="AA228" s="110">
        <v>0</v>
      </c>
      <c r="AB228" s="110">
        <v>0</v>
      </c>
      <c r="AC228" s="110">
        <v>0</v>
      </c>
      <c r="AD228" s="365">
        <v>0</v>
      </c>
      <c r="AE228" s="269">
        <f t="shared" si="129"/>
        <v>0</v>
      </c>
      <c r="AF228" s="110">
        <v>0</v>
      </c>
      <c r="AG228" s="110">
        <v>0</v>
      </c>
      <c r="AH228" s="110">
        <v>0</v>
      </c>
      <c r="AI228" s="110">
        <v>0</v>
      </c>
      <c r="AJ228" s="269">
        <f t="shared" si="130"/>
        <v>0</v>
      </c>
      <c r="AK228" s="110">
        <v>0</v>
      </c>
      <c r="AL228" s="110">
        <v>0</v>
      </c>
      <c r="AM228" s="110">
        <v>0</v>
      </c>
      <c r="AN228" s="110">
        <v>0</v>
      </c>
      <c r="AO228" s="255">
        <f t="shared" si="131"/>
        <v>0</v>
      </c>
      <c r="AP228" s="748">
        <v>0</v>
      </c>
      <c r="AQ228" s="748">
        <v>0</v>
      </c>
      <c r="AR228" s="748">
        <v>0</v>
      </c>
      <c r="AS228" s="748">
        <v>0</v>
      </c>
      <c r="AT228" s="255">
        <f t="shared" si="132"/>
        <v>0</v>
      </c>
      <c r="AU228" s="110">
        <v>0</v>
      </c>
      <c r="AV228" s="110">
        <v>0</v>
      </c>
      <c r="AW228" s="110">
        <v>0</v>
      </c>
      <c r="AX228" s="110">
        <v>0</v>
      </c>
      <c r="AY228" s="255">
        <f t="shared" si="133"/>
        <v>0</v>
      </c>
      <c r="AZ228" s="445"/>
      <c r="BA228" s="445"/>
      <c r="BB228" s="445"/>
      <c r="BC228" s="445"/>
      <c r="BD228" s="445"/>
      <c r="BE228" s="445"/>
      <c r="BF228" s="445"/>
      <c r="BG228" s="445"/>
      <c r="BH228" s="445"/>
      <c r="BI228" s="108"/>
      <c r="BJ228" s="445"/>
      <c r="BK228" s="108"/>
      <c r="BL228" s="445"/>
      <c r="BM228" s="445"/>
      <c r="BN228" s="445"/>
      <c r="BO228" s="445"/>
      <c r="BP228" s="445"/>
      <c r="BQ228" s="445"/>
      <c r="BR228" s="445"/>
      <c r="BS228" s="445"/>
      <c r="BT228" s="445"/>
      <c r="BU228" s="445"/>
      <c r="BV228" s="445"/>
      <c r="BW228" s="108"/>
      <c r="BX228" s="108"/>
      <c r="BY228" s="108"/>
      <c r="BZ228" s="445"/>
      <c r="CA228" s="445"/>
      <c r="CB228" s="445"/>
      <c r="CC228" s="445"/>
      <c r="CD228" s="445"/>
      <c r="CE228" s="445"/>
      <c r="CF228" s="445"/>
      <c r="CG228" s="445"/>
      <c r="CH228" s="445"/>
      <c r="CI228" s="445"/>
      <c r="CJ228" s="445"/>
      <c r="CK228" s="445"/>
      <c r="CL228" s="445"/>
      <c r="CM228" s="445"/>
      <c r="CN228" s="445"/>
      <c r="CO228" s="445"/>
      <c r="CP228" s="445"/>
      <c r="CQ228" s="445"/>
      <c r="CR228" s="445"/>
      <c r="CS228" s="445"/>
      <c r="CT228" s="445"/>
      <c r="CU228" s="445"/>
      <c r="CV228" s="445"/>
      <c r="CW228" s="445"/>
      <c r="CX228" s="445"/>
      <c r="CY228" s="445"/>
      <c r="CZ228" s="445"/>
      <c r="DA228" s="445"/>
      <c r="DB228" s="445"/>
      <c r="DC228" s="445"/>
      <c r="DD228" s="445"/>
      <c r="DE228" s="445"/>
    </row>
    <row r="229" spans="2:109" s="26" customFormat="1" ht="16.5" customHeight="1" x14ac:dyDescent="0.35">
      <c r="B229" s="857">
        <v>14</v>
      </c>
      <c r="C229" s="790"/>
      <c r="D229" s="817" t="s">
        <v>660</v>
      </c>
      <c r="E229" s="544" t="s">
        <v>116</v>
      </c>
      <c r="F229" s="439">
        <f t="shared" si="134"/>
        <v>45</v>
      </c>
      <c r="G229" s="476">
        <v>5</v>
      </c>
      <c r="H229" s="105">
        <v>0</v>
      </c>
      <c r="I229" s="105">
        <v>0</v>
      </c>
      <c r="J229" s="105">
        <v>0</v>
      </c>
      <c r="K229" s="104">
        <f t="shared" si="128"/>
        <v>5</v>
      </c>
      <c r="L229" s="106">
        <v>3</v>
      </c>
      <c r="M229" s="106">
        <v>0</v>
      </c>
      <c r="N229" s="106">
        <v>0</v>
      </c>
      <c r="O229" s="106">
        <v>0</v>
      </c>
      <c r="P229" s="269">
        <f t="shared" si="125"/>
        <v>3</v>
      </c>
      <c r="Q229" s="106">
        <v>8</v>
      </c>
      <c r="R229" s="106">
        <v>0</v>
      </c>
      <c r="S229" s="106">
        <v>0</v>
      </c>
      <c r="T229" s="366">
        <v>0</v>
      </c>
      <c r="U229" s="269">
        <f t="shared" si="126"/>
        <v>8</v>
      </c>
      <c r="V229" s="106">
        <v>0</v>
      </c>
      <c r="W229" s="106">
        <v>0</v>
      </c>
      <c r="X229" s="106">
        <v>0</v>
      </c>
      <c r="Y229" s="366">
        <v>5</v>
      </c>
      <c r="Z229" s="269">
        <f t="shared" si="127"/>
        <v>5</v>
      </c>
      <c r="AA229" s="106">
        <v>0</v>
      </c>
      <c r="AB229" s="106">
        <v>0</v>
      </c>
      <c r="AC229" s="106">
        <v>0</v>
      </c>
      <c r="AD229" s="366">
        <v>2</v>
      </c>
      <c r="AE229" s="269">
        <f t="shared" si="129"/>
        <v>2</v>
      </c>
      <c r="AF229" s="106">
        <v>0</v>
      </c>
      <c r="AG229" s="106">
        <v>0</v>
      </c>
      <c r="AH229" s="106">
        <v>0</v>
      </c>
      <c r="AI229" s="106">
        <v>3</v>
      </c>
      <c r="AJ229" s="269">
        <f t="shared" si="130"/>
        <v>3</v>
      </c>
      <c r="AK229" s="106">
        <v>0</v>
      </c>
      <c r="AL229" s="106">
        <v>0</v>
      </c>
      <c r="AM229" s="106">
        <v>0</v>
      </c>
      <c r="AN229" s="106">
        <v>5</v>
      </c>
      <c r="AO229" s="255">
        <f t="shared" si="131"/>
        <v>5</v>
      </c>
      <c r="AP229" s="746">
        <v>0</v>
      </c>
      <c r="AQ229" s="746">
        <v>0</v>
      </c>
      <c r="AR229" s="746">
        <v>0</v>
      </c>
      <c r="AS229" s="746">
        <v>6</v>
      </c>
      <c r="AT229" s="255">
        <f t="shared" si="132"/>
        <v>6</v>
      </c>
      <c r="AU229" s="106">
        <v>0</v>
      </c>
      <c r="AV229" s="106">
        <v>1</v>
      </c>
      <c r="AW229" s="106">
        <v>0</v>
      </c>
      <c r="AX229" s="106">
        <v>7</v>
      </c>
      <c r="AY229" s="255">
        <f t="shared" si="133"/>
        <v>8</v>
      </c>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c r="CN229" s="108"/>
      <c r="CO229" s="108"/>
      <c r="CP229" s="108"/>
      <c r="CQ229" s="108"/>
      <c r="CR229" s="108"/>
      <c r="CS229" s="108"/>
      <c r="CT229" s="108"/>
      <c r="CU229" s="108"/>
      <c r="CV229" s="108"/>
      <c r="CW229" s="108"/>
      <c r="CX229" s="108"/>
      <c r="CY229" s="108"/>
      <c r="CZ229" s="108"/>
      <c r="DA229" s="108"/>
      <c r="DB229" s="108"/>
      <c r="DC229" s="108"/>
      <c r="DD229" s="108"/>
      <c r="DE229" s="108"/>
    </row>
    <row r="230" spans="2:109" s="26" customFormat="1" ht="16.5" customHeight="1" x14ac:dyDescent="0.35">
      <c r="B230" s="858"/>
      <c r="C230" s="790"/>
      <c r="D230" s="818"/>
      <c r="E230" s="544" t="s">
        <v>203</v>
      </c>
      <c r="F230" s="439">
        <f t="shared" si="134"/>
        <v>0</v>
      </c>
      <c r="G230" s="473">
        <v>0</v>
      </c>
      <c r="H230" s="107">
        <v>0</v>
      </c>
      <c r="I230" s="107">
        <v>0</v>
      </c>
      <c r="J230" s="107">
        <v>0</v>
      </c>
      <c r="K230" s="104">
        <f t="shared" si="128"/>
        <v>0</v>
      </c>
      <c r="L230" s="108">
        <v>0</v>
      </c>
      <c r="M230" s="108">
        <v>0</v>
      </c>
      <c r="N230" s="108">
        <v>0</v>
      </c>
      <c r="O230" s="108">
        <v>0</v>
      </c>
      <c r="P230" s="269">
        <f t="shared" si="125"/>
        <v>0</v>
      </c>
      <c r="Q230" s="108">
        <v>0</v>
      </c>
      <c r="R230" s="108">
        <v>0</v>
      </c>
      <c r="S230" s="108">
        <v>0</v>
      </c>
      <c r="T230" s="364">
        <v>0</v>
      </c>
      <c r="U230" s="269">
        <f t="shared" si="126"/>
        <v>0</v>
      </c>
      <c r="V230" s="108">
        <v>0</v>
      </c>
      <c r="W230" s="108">
        <v>0</v>
      </c>
      <c r="X230" s="108">
        <v>0</v>
      </c>
      <c r="Y230" s="364">
        <v>0</v>
      </c>
      <c r="Z230" s="269">
        <f t="shared" si="127"/>
        <v>0</v>
      </c>
      <c r="AA230" s="108">
        <v>0</v>
      </c>
      <c r="AB230" s="108">
        <v>0</v>
      </c>
      <c r="AC230" s="108">
        <v>0</v>
      </c>
      <c r="AD230" s="364">
        <v>0</v>
      </c>
      <c r="AE230" s="269">
        <f t="shared" si="129"/>
        <v>0</v>
      </c>
      <c r="AF230" s="108">
        <v>0</v>
      </c>
      <c r="AG230" s="108">
        <v>0</v>
      </c>
      <c r="AH230" s="108">
        <v>0</v>
      </c>
      <c r="AI230" s="108">
        <v>0</v>
      </c>
      <c r="AJ230" s="269">
        <f t="shared" si="130"/>
        <v>0</v>
      </c>
      <c r="AK230" s="108">
        <v>0</v>
      </c>
      <c r="AL230" s="108">
        <v>0</v>
      </c>
      <c r="AM230" s="108">
        <v>0</v>
      </c>
      <c r="AN230" s="108">
        <v>0</v>
      </c>
      <c r="AO230" s="255">
        <f t="shared" si="131"/>
        <v>0</v>
      </c>
      <c r="AP230" s="747">
        <v>0</v>
      </c>
      <c r="AQ230" s="747">
        <v>0</v>
      </c>
      <c r="AR230" s="747">
        <v>0</v>
      </c>
      <c r="AS230" s="747">
        <v>0</v>
      </c>
      <c r="AT230" s="255">
        <f t="shared" si="132"/>
        <v>0</v>
      </c>
      <c r="AU230" s="108">
        <v>0</v>
      </c>
      <c r="AV230" s="108">
        <v>0</v>
      </c>
      <c r="AW230" s="108">
        <v>0</v>
      </c>
      <c r="AX230" s="108">
        <v>0</v>
      </c>
      <c r="AY230" s="255">
        <f t="shared" si="133"/>
        <v>0</v>
      </c>
      <c r="AZ230" s="108"/>
      <c r="BA230" s="108"/>
      <c r="BB230" s="108"/>
      <c r="BC230" s="108"/>
      <c r="BD230" s="108"/>
      <c r="BE230" s="108"/>
      <c r="BF230" s="108"/>
      <c r="BG230" s="108"/>
      <c r="BH230" s="108"/>
      <c r="BI230" s="108"/>
      <c r="BJ230" s="108"/>
      <c r="BK230" s="108"/>
      <c r="BL230" s="108"/>
      <c r="BM230" s="108"/>
      <c r="BN230" s="108"/>
      <c r="BO230" s="108"/>
      <c r="BP230" s="108"/>
      <c r="BQ230" s="108"/>
      <c r="BR230" s="108"/>
      <c r="BS230" s="108"/>
      <c r="BT230" s="108"/>
      <c r="BU230" s="108"/>
      <c r="BV230" s="108"/>
      <c r="BW230" s="108"/>
      <c r="BX230" s="108"/>
      <c r="BY230" s="108"/>
      <c r="BZ230" s="108"/>
      <c r="CA230" s="108"/>
      <c r="CB230" s="108"/>
      <c r="CC230" s="108"/>
      <c r="CD230" s="108"/>
      <c r="CE230" s="108"/>
      <c r="CF230" s="108"/>
      <c r="CG230" s="108"/>
      <c r="CH230" s="108"/>
      <c r="CI230" s="108"/>
      <c r="CJ230" s="108"/>
      <c r="CK230" s="108"/>
      <c r="CL230" s="108"/>
      <c r="CM230" s="108"/>
      <c r="CN230" s="108"/>
      <c r="CO230" s="108"/>
      <c r="CP230" s="108"/>
      <c r="CQ230" s="108"/>
      <c r="CR230" s="108"/>
      <c r="CS230" s="108"/>
      <c r="CT230" s="108"/>
      <c r="CU230" s="108"/>
      <c r="CV230" s="108"/>
      <c r="CW230" s="108"/>
      <c r="CX230" s="108"/>
      <c r="CY230" s="108"/>
      <c r="CZ230" s="108"/>
      <c r="DA230" s="108"/>
      <c r="DB230" s="108"/>
      <c r="DC230" s="108"/>
      <c r="DD230" s="108"/>
      <c r="DE230" s="108"/>
    </row>
    <row r="231" spans="2:109" s="26" customFormat="1" ht="16.5" customHeight="1" thickBot="1" x14ac:dyDescent="0.4">
      <c r="B231" s="856"/>
      <c r="C231" s="790"/>
      <c r="D231" s="818"/>
      <c r="E231" s="544" t="s">
        <v>112</v>
      </c>
      <c r="F231" s="439">
        <f t="shared" si="134"/>
        <v>30</v>
      </c>
      <c r="G231" s="474">
        <v>1</v>
      </c>
      <c r="H231" s="109">
        <v>0</v>
      </c>
      <c r="I231" s="109">
        <v>0</v>
      </c>
      <c r="J231" s="109">
        <v>0</v>
      </c>
      <c r="K231" s="104">
        <f t="shared" si="128"/>
        <v>1</v>
      </c>
      <c r="L231" s="110">
        <v>2</v>
      </c>
      <c r="M231" s="110">
        <v>0</v>
      </c>
      <c r="N231" s="110">
        <v>0</v>
      </c>
      <c r="O231" s="110">
        <v>0</v>
      </c>
      <c r="P231" s="269">
        <f t="shared" si="125"/>
        <v>2</v>
      </c>
      <c r="Q231" s="110">
        <v>2</v>
      </c>
      <c r="R231" s="110">
        <v>0</v>
      </c>
      <c r="S231" s="110">
        <v>0</v>
      </c>
      <c r="T231" s="365">
        <v>0</v>
      </c>
      <c r="U231" s="269">
        <f t="shared" si="126"/>
        <v>2</v>
      </c>
      <c r="V231" s="110">
        <v>0</v>
      </c>
      <c r="W231" s="110">
        <v>0</v>
      </c>
      <c r="X231" s="110">
        <v>0</v>
      </c>
      <c r="Y231" s="365">
        <v>6</v>
      </c>
      <c r="Z231" s="269">
        <f t="shared" si="127"/>
        <v>6</v>
      </c>
      <c r="AA231" s="108">
        <v>0</v>
      </c>
      <c r="AB231" s="108">
        <v>0</v>
      </c>
      <c r="AC231" s="108">
        <v>0</v>
      </c>
      <c r="AD231" s="364">
        <v>2</v>
      </c>
      <c r="AE231" s="269">
        <f t="shared" si="129"/>
        <v>2</v>
      </c>
      <c r="AF231" s="108">
        <v>0</v>
      </c>
      <c r="AG231" s="108">
        <v>0</v>
      </c>
      <c r="AH231" s="108">
        <v>0</v>
      </c>
      <c r="AI231" s="108">
        <v>2</v>
      </c>
      <c r="AJ231" s="269">
        <f t="shared" si="130"/>
        <v>2</v>
      </c>
      <c r="AK231" s="108">
        <v>0</v>
      </c>
      <c r="AL231" s="108">
        <v>0</v>
      </c>
      <c r="AM231" s="108">
        <v>0</v>
      </c>
      <c r="AN231" s="108">
        <v>4</v>
      </c>
      <c r="AO231" s="255">
        <f t="shared" si="131"/>
        <v>4</v>
      </c>
      <c r="AP231" s="747">
        <v>0</v>
      </c>
      <c r="AQ231" s="747">
        <v>0</v>
      </c>
      <c r="AR231" s="747">
        <v>0</v>
      </c>
      <c r="AS231" s="747">
        <v>5</v>
      </c>
      <c r="AT231" s="255">
        <f t="shared" si="132"/>
        <v>5</v>
      </c>
      <c r="AU231" s="108">
        <v>0</v>
      </c>
      <c r="AV231" s="108">
        <v>1</v>
      </c>
      <c r="AW231" s="108">
        <v>0</v>
      </c>
      <c r="AX231" s="108">
        <v>5</v>
      </c>
      <c r="AY231" s="255">
        <f t="shared" si="133"/>
        <v>6</v>
      </c>
      <c r="AZ231" s="110"/>
      <c r="BA231" s="110"/>
      <c r="BB231" s="110"/>
      <c r="BC231" s="110"/>
      <c r="BD231" s="110"/>
      <c r="BE231" s="110"/>
      <c r="BF231" s="110"/>
      <c r="BG231" s="110"/>
      <c r="BH231" s="110"/>
      <c r="BI231" s="108"/>
      <c r="BJ231" s="110"/>
      <c r="BK231" s="108"/>
      <c r="BL231" s="110"/>
      <c r="BM231" s="110"/>
      <c r="BN231" s="110"/>
      <c r="BO231" s="110"/>
      <c r="BP231" s="110"/>
      <c r="BQ231" s="110"/>
      <c r="BR231" s="110"/>
      <c r="BS231" s="110"/>
      <c r="BT231" s="110"/>
      <c r="BU231" s="110"/>
      <c r="BV231" s="110"/>
      <c r="BW231" s="108"/>
      <c r="BX231" s="108"/>
      <c r="BY231" s="108"/>
      <c r="BZ231" s="110"/>
      <c r="CA231" s="110"/>
      <c r="CB231" s="110"/>
      <c r="CC231" s="110"/>
      <c r="CD231" s="110"/>
      <c r="CE231" s="110"/>
      <c r="CF231" s="110"/>
      <c r="CG231" s="110"/>
      <c r="CH231" s="110"/>
      <c r="CI231" s="110"/>
      <c r="CJ231" s="110"/>
      <c r="CK231" s="110"/>
      <c r="CL231" s="110"/>
      <c r="CM231" s="110"/>
      <c r="CN231" s="110"/>
      <c r="CO231" s="110"/>
      <c r="CP231" s="110"/>
      <c r="CQ231" s="110"/>
      <c r="CR231" s="110"/>
      <c r="CS231" s="110"/>
      <c r="CT231" s="110"/>
      <c r="CU231" s="110"/>
      <c r="CV231" s="110"/>
      <c r="CW231" s="110"/>
      <c r="CX231" s="110"/>
      <c r="CY231" s="110"/>
      <c r="CZ231" s="110"/>
      <c r="DA231" s="110"/>
      <c r="DB231" s="110"/>
      <c r="DC231" s="110"/>
      <c r="DD231" s="110"/>
      <c r="DE231" s="110"/>
    </row>
    <row r="232" spans="2:109" s="26" customFormat="1" ht="16.5" customHeight="1" x14ac:dyDescent="0.35">
      <c r="B232" s="460"/>
      <c r="C232" s="790"/>
      <c r="D232" s="823"/>
      <c r="E232" s="547" t="s">
        <v>763</v>
      </c>
      <c r="F232" s="439">
        <f t="shared" si="134"/>
        <v>6</v>
      </c>
      <c r="G232" s="475"/>
      <c r="H232" s="443"/>
      <c r="I232" s="443"/>
      <c r="J232" s="443"/>
      <c r="K232" s="104"/>
      <c r="L232" s="442"/>
      <c r="M232" s="442"/>
      <c r="N232" s="442"/>
      <c r="O232" s="442"/>
      <c r="P232" s="269"/>
      <c r="Q232" s="442"/>
      <c r="R232" s="442"/>
      <c r="S232" s="442"/>
      <c r="T232" s="444"/>
      <c r="U232" s="269"/>
      <c r="V232" s="442"/>
      <c r="W232" s="442"/>
      <c r="X232" s="442"/>
      <c r="Y232" s="444"/>
      <c r="Z232" s="269"/>
      <c r="AA232" s="108">
        <v>0</v>
      </c>
      <c r="AB232" s="108">
        <v>0</v>
      </c>
      <c r="AC232" s="108">
        <v>0</v>
      </c>
      <c r="AD232" s="364">
        <v>0</v>
      </c>
      <c r="AE232" s="269">
        <f t="shared" si="129"/>
        <v>0</v>
      </c>
      <c r="AF232" s="108">
        <v>0</v>
      </c>
      <c r="AG232" s="108">
        <v>0</v>
      </c>
      <c r="AH232" s="108">
        <v>0</v>
      </c>
      <c r="AI232" s="108">
        <v>0</v>
      </c>
      <c r="AJ232" s="269">
        <f t="shared" si="130"/>
        <v>0</v>
      </c>
      <c r="AK232" s="108">
        <v>0</v>
      </c>
      <c r="AL232" s="108">
        <v>0</v>
      </c>
      <c r="AM232" s="108">
        <v>0</v>
      </c>
      <c r="AN232" s="108">
        <v>1</v>
      </c>
      <c r="AO232" s="255">
        <f t="shared" si="131"/>
        <v>1</v>
      </c>
      <c r="AP232" s="747">
        <v>0</v>
      </c>
      <c r="AQ232" s="747">
        <v>0</v>
      </c>
      <c r="AR232" s="747">
        <v>0</v>
      </c>
      <c r="AS232" s="747">
        <v>3</v>
      </c>
      <c r="AT232" s="255">
        <f t="shared" si="132"/>
        <v>3</v>
      </c>
      <c r="AU232" s="108">
        <v>0</v>
      </c>
      <c r="AV232" s="108">
        <v>0</v>
      </c>
      <c r="AW232" s="108">
        <v>0</v>
      </c>
      <c r="AX232" s="108">
        <v>2</v>
      </c>
      <c r="AY232" s="255">
        <f t="shared" si="133"/>
        <v>2</v>
      </c>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c r="CF232" s="233"/>
      <c r="CG232" s="233"/>
      <c r="CH232" s="233"/>
      <c r="CI232" s="233"/>
      <c r="CJ232" s="233"/>
      <c r="CK232" s="233"/>
      <c r="CL232" s="233"/>
      <c r="CM232" s="233"/>
      <c r="CN232" s="233"/>
      <c r="CO232" s="233"/>
      <c r="CP232" s="233"/>
      <c r="CQ232" s="233"/>
      <c r="CR232" s="233"/>
      <c r="CS232" s="233"/>
      <c r="CT232" s="233"/>
      <c r="CU232" s="233"/>
      <c r="CV232" s="233"/>
      <c r="CW232" s="233"/>
      <c r="CX232" s="233"/>
      <c r="CY232" s="233"/>
      <c r="CZ232" s="233"/>
      <c r="DA232" s="233"/>
      <c r="DB232" s="233"/>
      <c r="DC232" s="233"/>
      <c r="DD232" s="233"/>
      <c r="DE232" s="233"/>
    </row>
    <row r="233" spans="2:109" s="26" customFormat="1" ht="24.75" customHeight="1" thickBot="1" x14ac:dyDescent="0.4">
      <c r="B233" s="460"/>
      <c r="C233" s="790"/>
      <c r="D233" s="824"/>
      <c r="E233" s="548" t="s">
        <v>764</v>
      </c>
      <c r="F233" s="439">
        <f t="shared" si="134"/>
        <v>0</v>
      </c>
      <c r="G233" s="475"/>
      <c r="H233" s="443"/>
      <c r="I233" s="443"/>
      <c r="J233" s="443"/>
      <c r="K233" s="104"/>
      <c r="L233" s="442"/>
      <c r="M233" s="442"/>
      <c r="N233" s="442"/>
      <c r="O233" s="442"/>
      <c r="P233" s="269"/>
      <c r="Q233" s="442"/>
      <c r="R233" s="442"/>
      <c r="S233" s="442"/>
      <c r="T233" s="444"/>
      <c r="U233" s="269"/>
      <c r="V233" s="442"/>
      <c r="W233" s="442"/>
      <c r="X233" s="442"/>
      <c r="Y233" s="444"/>
      <c r="Z233" s="269"/>
      <c r="AA233" s="110">
        <v>0</v>
      </c>
      <c r="AB233" s="110">
        <v>0</v>
      </c>
      <c r="AC233" s="110">
        <v>0</v>
      </c>
      <c r="AD233" s="365">
        <v>0</v>
      </c>
      <c r="AE233" s="269">
        <f t="shared" si="129"/>
        <v>0</v>
      </c>
      <c r="AF233" s="110">
        <v>0</v>
      </c>
      <c r="AG233" s="110">
        <v>0</v>
      </c>
      <c r="AH233" s="110">
        <v>0</v>
      </c>
      <c r="AI233" s="110">
        <v>0</v>
      </c>
      <c r="AJ233" s="269">
        <f t="shared" si="130"/>
        <v>0</v>
      </c>
      <c r="AK233" s="110">
        <v>0</v>
      </c>
      <c r="AL233" s="110">
        <v>0</v>
      </c>
      <c r="AM233" s="110">
        <v>0</v>
      </c>
      <c r="AN233" s="110">
        <v>0</v>
      </c>
      <c r="AO233" s="255">
        <f t="shared" si="131"/>
        <v>0</v>
      </c>
      <c r="AP233" s="748">
        <v>0</v>
      </c>
      <c r="AQ233" s="748">
        <v>0</v>
      </c>
      <c r="AR233" s="748">
        <v>0</v>
      </c>
      <c r="AS233" s="748">
        <v>0</v>
      </c>
      <c r="AT233" s="255">
        <f t="shared" si="132"/>
        <v>0</v>
      </c>
      <c r="AU233" s="110">
        <v>0</v>
      </c>
      <c r="AV233" s="110">
        <v>0</v>
      </c>
      <c r="AW233" s="110">
        <v>0</v>
      </c>
      <c r="AX233" s="110">
        <v>0</v>
      </c>
      <c r="AY233" s="255">
        <f t="shared" si="133"/>
        <v>0</v>
      </c>
      <c r="AZ233" s="233"/>
      <c r="BA233" s="233"/>
      <c r="BB233" s="233"/>
      <c r="BC233" s="233"/>
      <c r="BD233" s="233"/>
      <c r="BE233" s="233"/>
      <c r="BF233" s="233"/>
      <c r="BG233" s="233"/>
      <c r="BH233" s="233"/>
      <c r="BI233" s="233"/>
      <c r="BJ233" s="233"/>
      <c r="BK233" s="233"/>
      <c r="BL233" s="233"/>
      <c r="BM233" s="233"/>
      <c r="BN233" s="233"/>
      <c r="BO233" s="233"/>
      <c r="BP233" s="233"/>
      <c r="BQ233" s="233"/>
      <c r="BR233" s="233"/>
      <c r="BS233" s="233"/>
      <c r="BT233" s="233"/>
      <c r="BU233" s="233"/>
      <c r="BV233" s="233"/>
      <c r="BW233" s="233"/>
      <c r="BX233" s="233"/>
      <c r="BY233" s="233"/>
      <c r="BZ233" s="233"/>
      <c r="CA233" s="233"/>
      <c r="CB233" s="233"/>
      <c r="CC233" s="233"/>
      <c r="CD233" s="233"/>
      <c r="CE233" s="233"/>
      <c r="CF233" s="233"/>
      <c r="CG233" s="233"/>
      <c r="CH233" s="233"/>
      <c r="CI233" s="233"/>
      <c r="CJ233" s="233"/>
      <c r="CK233" s="233"/>
      <c r="CL233" s="233"/>
      <c r="CM233" s="233"/>
      <c r="CN233" s="233"/>
      <c r="CO233" s="233"/>
      <c r="CP233" s="233"/>
      <c r="CQ233" s="233"/>
      <c r="CR233" s="233"/>
      <c r="CS233" s="233"/>
      <c r="CT233" s="233"/>
      <c r="CU233" s="233"/>
      <c r="CV233" s="233"/>
      <c r="CW233" s="233"/>
      <c r="CX233" s="233"/>
      <c r="CY233" s="233"/>
      <c r="CZ233" s="233"/>
      <c r="DA233" s="233"/>
      <c r="DB233" s="233"/>
      <c r="DC233" s="233"/>
      <c r="DD233" s="233"/>
      <c r="DE233" s="233"/>
    </row>
    <row r="234" spans="2:109" s="26" customFormat="1" ht="16.5" customHeight="1" x14ac:dyDescent="0.35">
      <c r="B234" s="859">
        <v>15</v>
      </c>
      <c r="C234" s="790"/>
      <c r="D234" s="817" t="s">
        <v>739</v>
      </c>
      <c r="E234" s="544" t="s">
        <v>116</v>
      </c>
      <c r="F234" s="439">
        <f t="shared" si="134"/>
        <v>0</v>
      </c>
      <c r="G234" s="476">
        <v>0</v>
      </c>
      <c r="H234" s="105">
        <v>0</v>
      </c>
      <c r="I234" s="105">
        <v>0</v>
      </c>
      <c r="J234" s="105">
        <v>0</v>
      </c>
      <c r="K234" s="104">
        <f t="shared" si="128"/>
        <v>0</v>
      </c>
      <c r="L234" s="106"/>
      <c r="M234" s="106"/>
      <c r="N234" s="106"/>
      <c r="O234" s="106"/>
      <c r="P234" s="269">
        <f t="shared" si="125"/>
        <v>0</v>
      </c>
      <c r="Q234" s="106"/>
      <c r="R234" s="106"/>
      <c r="S234" s="106"/>
      <c r="T234" s="366"/>
      <c r="U234" s="269">
        <f t="shared" si="126"/>
        <v>0</v>
      </c>
      <c r="V234" s="106">
        <v>0</v>
      </c>
      <c r="W234" s="106">
        <v>0</v>
      </c>
      <c r="X234" s="106">
        <v>0</v>
      </c>
      <c r="Y234" s="366">
        <v>0</v>
      </c>
      <c r="Z234" s="269">
        <f t="shared" si="127"/>
        <v>0</v>
      </c>
      <c r="AA234" s="105">
        <v>0</v>
      </c>
      <c r="AB234" s="105">
        <v>0</v>
      </c>
      <c r="AC234" s="105">
        <v>0</v>
      </c>
      <c r="AD234" s="511">
        <v>0</v>
      </c>
      <c r="AE234" s="269">
        <f t="shared" si="129"/>
        <v>0</v>
      </c>
      <c r="AF234" s="105">
        <v>0</v>
      </c>
      <c r="AG234" s="105">
        <v>0</v>
      </c>
      <c r="AH234" s="105">
        <v>0</v>
      </c>
      <c r="AI234" s="105">
        <v>0</v>
      </c>
      <c r="AJ234" s="269">
        <f t="shared" si="130"/>
        <v>0</v>
      </c>
      <c r="AK234" s="105">
        <v>0</v>
      </c>
      <c r="AL234" s="105">
        <v>0</v>
      </c>
      <c r="AM234" s="105">
        <v>0</v>
      </c>
      <c r="AN234" s="105">
        <v>0</v>
      </c>
      <c r="AO234" s="255">
        <f t="shared" si="131"/>
        <v>0</v>
      </c>
      <c r="AP234" s="746">
        <v>0</v>
      </c>
      <c r="AQ234" s="746">
        <v>0</v>
      </c>
      <c r="AR234" s="746">
        <v>0</v>
      </c>
      <c r="AS234" s="746">
        <v>0</v>
      </c>
      <c r="AT234" s="255">
        <f t="shared" si="132"/>
        <v>0</v>
      </c>
      <c r="AU234" s="105">
        <v>0</v>
      </c>
      <c r="AV234" s="105">
        <v>0</v>
      </c>
      <c r="AW234" s="105">
        <v>0</v>
      </c>
      <c r="AX234" s="105">
        <v>0</v>
      </c>
      <c r="AY234" s="255">
        <f t="shared" si="133"/>
        <v>0</v>
      </c>
      <c r="AZ234" s="233"/>
      <c r="BA234" s="233"/>
      <c r="BB234" s="233"/>
      <c r="BC234" s="233"/>
      <c r="BD234" s="233"/>
      <c r="BE234" s="233"/>
      <c r="BF234" s="233"/>
      <c r="BG234" s="233"/>
      <c r="BH234" s="233"/>
      <c r="BI234" s="233"/>
      <c r="BJ234" s="233"/>
      <c r="BK234" s="233"/>
      <c r="BL234" s="233"/>
      <c r="BM234" s="233"/>
      <c r="BN234" s="233"/>
      <c r="BO234" s="233"/>
      <c r="BP234" s="233"/>
      <c r="BQ234" s="233"/>
      <c r="BR234" s="233"/>
      <c r="BS234" s="233"/>
      <c r="BT234" s="233"/>
      <c r="BU234" s="233"/>
      <c r="BV234" s="233"/>
      <c r="BW234" s="233"/>
      <c r="BX234" s="233"/>
      <c r="BY234" s="233"/>
      <c r="BZ234" s="233"/>
      <c r="CA234" s="233"/>
      <c r="CB234" s="233"/>
      <c r="CC234" s="233"/>
      <c r="CD234" s="233"/>
      <c r="CE234" s="233"/>
      <c r="CF234" s="233"/>
      <c r="CG234" s="233"/>
      <c r="CH234" s="233"/>
      <c r="CI234" s="233"/>
      <c r="CJ234" s="233"/>
      <c r="CK234" s="233"/>
      <c r="CL234" s="233"/>
      <c r="CM234" s="233"/>
      <c r="CN234" s="233"/>
      <c r="CO234" s="233"/>
      <c r="CP234" s="233"/>
      <c r="CQ234" s="233"/>
      <c r="CR234" s="233"/>
      <c r="CS234" s="233"/>
      <c r="CT234" s="233"/>
      <c r="CU234" s="233"/>
      <c r="CV234" s="233"/>
      <c r="CW234" s="233"/>
      <c r="CX234" s="233"/>
      <c r="CY234" s="233"/>
      <c r="CZ234" s="233"/>
      <c r="DA234" s="233"/>
      <c r="DB234" s="233"/>
      <c r="DC234" s="233"/>
      <c r="DD234" s="233"/>
      <c r="DE234" s="233"/>
    </row>
    <row r="235" spans="2:109" s="26" customFormat="1" ht="16.5" customHeight="1" x14ac:dyDescent="0.35">
      <c r="B235" s="858"/>
      <c r="C235" s="790"/>
      <c r="D235" s="818"/>
      <c r="E235" s="544" t="s">
        <v>203</v>
      </c>
      <c r="F235" s="439">
        <f t="shared" si="134"/>
        <v>0</v>
      </c>
      <c r="G235" s="473">
        <v>0</v>
      </c>
      <c r="H235" s="107">
        <v>0</v>
      </c>
      <c r="I235" s="107">
        <v>0</v>
      </c>
      <c r="J235" s="107">
        <v>0</v>
      </c>
      <c r="K235" s="104">
        <f t="shared" si="128"/>
        <v>0</v>
      </c>
      <c r="L235" s="108"/>
      <c r="M235" s="108"/>
      <c r="N235" s="108"/>
      <c r="O235" s="108"/>
      <c r="P235" s="269">
        <f t="shared" si="125"/>
        <v>0</v>
      </c>
      <c r="Q235" s="108"/>
      <c r="R235" s="108"/>
      <c r="S235" s="108"/>
      <c r="T235" s="364"/>
      <c r="U235" s="269">
        <f t="shared" si="126"/>
        <v>0</v>
      </c>
      <c r="V235" s="108">
        <v>0</v>
      </c>
      <c r="W235" s="108">
        <v>0</v>
      </c>
      <c r="X235" s="108">
        <v>0</v>
      </c>
      <c r="Y235" s="364">
        <v>0</v>
      </c>
      <c r="Z235" s="269">
        <f t="shared" si="127"/>
        <v>0</v>
      </c>
      <c r="AA235" s="108">
        <v>0</v>
      </c>
      <c r="AB235" s="108">
        <v>0</v>
      </c>
      <c r="AC235" s="108">
        <v>0</v>
      </c>
      <c r="AD235" s="364">
        <v>0</v>
      </c>
      <c r="AE235" s="269">
        <f t="shared" si="129"/>
        <v>0</v>
      </c>
      <c r="AF235" s="108">
        <v>0</v>
      </c>
      <c r="AG235" s="108">
        <v>0</v>
      </c>
      <c r="AH235" s="108">
        <v>0</v>
      </c>
      <c r="AI235" s="108">
        <v>0</v>
      </c>
      <c r="AJ235" s="269">
        <f t="shared" si="130"/>
        <v>0</v>
      </c>
      <c r="AK235" s="108">
        <v>0</v>
      </c>
      <c r="AL235" s="108">
        <v>0</v>
      </c>
      <c r="AM235" s="108">
        <v>0</v>
      </c>
      <c r="AN235" s="108">
        <v>0</v>
      </c>
      <c r="AO235" s="255">
        <f t="shared" si="131"/>
        <v>0</v>
      </c>
      <c r="AP235" s="747">
        <v>0</v>
      </c>
      <c r="AQ235" s="747">
        <v>0</v>
      </c>
      <c r="AR235" s="747">
        <v>0</v>
      </c>
      <c r="AS235" s="747">
        <v>0</v>
      </c>
      <c r="AT235" s="255">
        <f t="shared" si="132"/>
        <v>0</v>
      </c>
      <c r="AU235" s="108">
        <v>0</v>
      </c>
      <c r="AV235" s="108">
        <v>0</v>
      </c>
      <c r="AW235" s="108">
        <v>0</v>
      </c>
      <c r="AX235" s="108">
        <v>0</v>
      </c>
      <c r="AY235" s="255">
        <f t="shared" si="133"/>
        <v>0</v>
      </c>
      <c r="AZ235" s="233"/>
      <c r="BA235" s="233"/>
      <c r="BB235" s="233"/>
      <c r="BC235" s="233"/>
      <c r="BD235" s="233"/>
      <c r="BE235" s="233"/>
      <c r="BF235" s="233"/>
      <c r="BG235" s="233"/>
      <c r="BH235" s="233"/>
      <c r="BI235" s="233"/>
      <c r="BJ235" s="233"/>
      <c r="BK235" s="233"/>
      <c r="BL235" s="233"/>
      <c r="BM235" s="233"/>
      <c r="BN235" s="233"/>
      <c r="BO235" s="233"/>
      <c r="BP235" s="233"/>
      <c r="BQ235" s="233"/>
      <c r="BR235" s="233"/>
      <c r="BS235" s="233"/>
      <c r="BT235" s="233"/>
      <c r="BU235" s="233"/>
      <c r="BV235" s="233"/>
      <c r="BW235" s="233"/>
      <c r="BX235" s="233"/>
      <c r="BY235" s="233"/>
      <c r="BZ235" s="233"/>
      <c r="CA235" s="233"/>
      <c r="CB235" s="233"/>
      <c r="CC235" s="233"/>
      <c r="CD235" s="233"/>
      <c r="CE235" s="233"/>
      <c r="CF235" s="233"/>
      <c r="CG235" s="233"/>
      <c r="CH235" s="233"/>
      <c r="CI235" s="233"/>
      <c r="CJ235" s="233"/>
      <c r="CK235" s="233"/>
      <c r="CL235" s="233"/>
      <c r="CM235" s="233"/>
      <c r="CN235" s="233"/>
      <c r="CO235" s="233"/>
      <c r="CP235" s="233"/>
      <c r="CQ235" s="233"/>
      <c r="CR235" s="233"/>
      <c r="CS235" s="233"/>
      <c r="CT235" s="233"/>
      <c r="CU235" s="233"/>
      <c r="CV235" s="233"/>
      <c r="CW235" s="233"/>
      <c r="CX235" s="233"/>
      <c r="CY235" s="233"/>
      <c r="CZ235" s="233"/>
      <c r="DA235" s="233"/>
      <c r="DB235" s="233"/>
      <c r="DC235" s="233"/>
      <c r="DD235" s="233"/>
      <c r="DE235" s="233"/>
    </row>
    <row r="236" spans="2:109" s="26" customFormat="1" ht="16.5" customHeight="1" thickBot="1" x14ac:dyDescent="0.4">
      <c r="B236" s="856"/>
      <c r="C236" s="790"/>
      <c r="D236" s="819"/>
      <c r="E236" s="551" t="s">
        <v>112</v>
      </c>
      <c r="F236" s="439">
        <f t="shared" si="134"/>
        <v>0</v>
      </c>
      <c r="G236" s="474">
        <v>0</v>
      </c>
      <c r="H236" s="109">
        <v>0</v>
      </c>
      <c r="I236" s="109">
        <v>0</v>
      </c>
      <c r="J236" s="109">
        <v>0</v>
      </c>
      <c r="K236" s="104">
        <f t="shared" si="128"/>
        <v>0</v>
      </c>
      <c r="L236" s="110"/>
      <c r="M236" s="110"/>
      <c r="N236" s="110"/>
      <c r="O236" s="110"/>
      <c r="P236" s="269">
        <f t="shared" si="125"/>
        <v>0</v>
      </c>
      <c r="Q236" s="110"/>
      <c r="R236" s="110"/>
      <c r="S236" s="110"/>
      <c r="T236" s="365"/>
      <c r="U236" s="269">
        <f t="shared" si="126"/>
        <v>0</v>
      </c>
      <c r="V236" s="220"/>
      <c r="W236" s="220"/>
      <c r="X236" s="220"/>
      <c r="Y236" s="358"/>
      <c r="Z236" s="269">
        <f t="shared" si="127"/>
        <v>0</v>
      </c>
      <c r="AA236" s="498"/>
      <c r="AB236" s="498"/>
      <c r="AC236" s="498"/>
      <c r="AD236" s="512"/>
      <c r="AE236" s="269">
        <f t="shared" si="129"/>
        <v>0</v>
      </c>
      <c r="AF236" s="498"/>
      <c r="AG236" s="498"/>
      <c r="AH236" s="498"/>
      <c r="AI236" s="498"/>
      <c r="AJ236" s="269">
        <f t="shared" si="130"/>
        <v>0</v>
      </c>
      <c r="AK236" s="498"/>
      <c r="AL236" s="498"/>
      <c r="AM236" s="498"/>
      <c r="AN236" s="498"/>
      <c r="AO236" s="255">
        <f t="shared" si="131"/>
        <v>0</v>
      </c>
      <c r="AP236" s="749"/>
      <c r="AQ236" s="749"/>
      <c r="AR236" s="749"/>
      <c r="AS236" s="749"/>
      <c r="AT236" s="255">
        <f t="shared" si="132"/>
        <v>0</v>
      </c>
      <c r="AU236" s="498"/>
      <c r="AV236" s="498"/>
      <c r="AW236" s="498"/>
      <c r="AX236" s="498"/>
      <c r="AY236" s="255">
        <f t="shared" si="133"/>
        <v>0</v>
      </c>
      <c r="AZ236" s="233"/>
      <c r="BA236" s="233"/>
      <c r="BB236" s="233"/>
      <c r="BC236" s="233"/>
      <c r="BD236" s="233"/>
      <c r="BE236" s="233"/>
      <c r="BF236" s="233"/>
      <c r="BG236" s="233"/>
      <c r="BH236" s="233"/>
      <c r="BI236" s="233"/>
      <c r="BJ236" s="233"/>
      <c r="BK236" s="233"/>
      <c r="BL236" s="233"/>
      <c r="BM236" s="233"/>
      <c r="BN236" s="233"/>
      <c r="BO236" s="233"/>
      <c r="BP236" s="233"/>
      <c r="BQ236" s="233"/>
      <c r="BR236" s="233"/>
      <c r="BS236" s="233"/>
      <c r="BT236" s="233"/>
      <c r="BU236" s="233"/>
      <c r="BV236" s="233"/>
      <c r="BW236" s="233"/>
      <c r="BX236" s="233"/>
      <c r="BY236" s="233"/>
      <c r="BZ236" s="233"/>
      <c r="CA236" s="233"/>
      <c r="CB236" s="233"/>
      <c r="CC236" s="233"/>
      <c r="CD236" s="233"/>
      <c r="CE236" s="233"/>
      <c r="CF236" s="233"/>
      <c r="CG236" s="233"/>
      <c r="CH236" s="233"/>
      <c r="CI236" s="233"/>
      <c r="CJ236" s="233"/>
      <c r="CK236" s="233"/>
      <c r="CL236" s="233"/>
      <c r="CM236" s="233"/>
      <c r="CN236" s="233"/>
      <c r="CO236" s="233"/>
      <c r="CP236" s="233"/>
      <c r="CQ236" s="233"/>
      <c r="CR236" s="233"/>
      <c r="CS236" s="233"/>
      <c r="CT236" s="233"/>
      <c r="CU236" s="233"/>
      <c r="CV236" s="233"/>
      <c r="CW236" s="233"/>
      <c r="CX236" s="233"/>
      <c r="CY236" s="233"/>
      <c r="CZ236" s="233"/>
      <c r="DA236" s="233"/>
      <c r="DB236" s="233"/>
      <c r="DC236" s="233"/>
      <c r="DD236" s="233"/>
      <c r="DE236" s="233"/>
    </row>
    <row r="237" spans="2:109" s="26" customFormat="1" ht="16.5" customHeight="1" x14ac:dyDescent="0.35">
      <c r="B237" s="857">
        <v>16</v>
      </c>
      <c r="C237" s="790"/>
      <c r="D237" s="817" t="s">
        <v>740</v>
      </c>
      <c r="E237" s="544" t="s">
        <v>116</v>
      </c>
      <c r="F237" s="439">
        <f t="shared" si="134"/>
        <v>0</v>
      </c>
      <c r="G237" s="476">
        <v>0</v>
      </c>
      <c r="H237" s="105">
        <v>0</v>
      </c>
      <c r="I237" s="105">
        <v>0</v>
      </c>
      <c r="J237" s="105">
        <v>0</v>
      </c>
      <c r="K237" s="104">
        <f t="shared" si="128"/>
        <v>0</v>
      </c>
      <c r="L237" s="106"/>
      <c r="M237" s="106"/>
      <c r="N237" s="106"/>
      <c r="O237" s="106"/>
      <c r="P237" s="269">
        <f t="shared" si="125"/>
        <v>0</v>
      </c>
      <c r="Q237" s="106"/>
      <c r="R237" s="106"/>
      <c r="S237" s="106"/>
      <c r="T237" s="366"/>
      <c r="U237" s="269">
        <f t="shared" si="126"/>
        <v>0</v>
      </c>
      <c r="V237" s="106">
        <v>0</v>
      </c>
      <c r="W237" s="106">
        <v>0</v>
      </c>
      <c r="X237" s="106">
        <v>0</v>
      </c>
      <c r="Y237" s="366">
        <v>0</v>
      </c>
      <c r="Z237" s="269">
        <f t="shared" si="127"/>
        <v>0</v>
      </c>
      <c r="AA237" s="106">
        <v>0</v>
      </c>
      <c r="AB237" s="106">
        <v>0</v>
      </c>
      <c r="AC237" s="106">
        <v>0</v>
      </c>
      <c r="AD237" s="366">
        <v>0</v>
      </c>
      <c r="AE237" s="269">
        <f t="shared" si="129"/>
        <v>0</v>
      </c>
      <c r="AF237" s="106">
        <v>0</v>
      </c>
      <c r="AG237" s="106">
        <v>0</v>
      </c>
      <c r="AH237" s="106">
        <v>0</v>
      </c>
      <c r="AI237" s="106">
        <v>0</v>
      </c>
      <c r="AJ237" s="269">
        <f t="shared" si="130"/>
        <v>0</v>
      </c>
      <c r="AK237" s="106">
        <v>0</v>
      </c>
      <c r="AL237" s="106">
        <v>0</v>
      </c>
      <c r="AM237" s="106">
        <v>0</v>
      </c>
      <c r="AN237" s="106">
        <v>0</v>
      </c>
      <c r="AO237" s="255">
        <f t="shared" si="131"/>
        <v>0</v>
      </c>
      <c r="AP237" s="746">
        <v>0</v>
      </c>
      <c r="AQ237" s="746">
        <v>0</v>
      </c>
      <c r="AR237" s="746">
        <v>0</v>
      </c>
      <c r="AS237" s="746">
        <v>0</v>
      </c>
      <c r="AT237" s="255">
        <f t="shared" si="132"/>
        <v>0</v>
      </c>
      <c r="AU237" s="106">
        <v>0</v>
      </c>
      <c r="AV237" s="106">
        <v>0</v>
      </c>
      <c r="AW237" s="106">
        <v>0</v>
      </c>
      <c r="AX237" s="106">
        <v>0</v>
      </c>
      <c r="AY237" s="255">
        <f t="shared" si="133"/>
        <v>0</v>
      </c>
      <c r="AZ237" s="233"/>
      <c r="BA237" s="233"/>
      <c r="BB237" s="233"/>
      <c r="BC237" s="233"/>
      <c r="BD237" s="233"/>
      <c r="BE237" s="233"/>
      <c r="BF237" s="233"/>
      <c r="BG237" s="233"/>
      <c r="BH237" s="233"/>
      <c r="BI237" s="233"/>
      <c r="BJ237" s="233"/>
      <c r="BK237" s="233"/>
      <c r="BL237" s="233"/>
      <c r="BM237" s="233"/>
      <c r="BN237" s="233"/>
      <c r="BO237" s="233"/>
      <c r="BP237" s="233"/>
      <c r="BQ237" s="233"/>
      <c r="BR237" s="233"/>
      <c r="BS237" s="233"/>
      <c r="BT237" s="233"/>
      <c r="BU237" s="233"/>
      <c r="BV237" s="233"/>
      <c r="BW237" s="233"/>
      <c r="BX237" s="233"/>
      <c r="BY237" s="233"/>
      <c r="BZ237" s="233"/>
      <c r="CA237" s="233"/>
      <c r="CB237" s="233"/>
      <c r="CC237" s="233"/>
      <c r="CD237" s="233"/>
      <c r="CE237" s="233"/>
      <c r="CF237" s="233"/>
      <c r="CG237" s="233"/>
      <c r="CH237" s="233"/>
      <c r="CI237" s="233"/>
      <c r="CJ237" s="233"/>
      <c r="CK237" s="233"/>
      <c r="CL237" s="233"/>
      <c r="CM237" s="233"/>
      <c r="CN237" s="233"/>
      <c r="CO237" s="233"/>
      <c r="CP237" s="233"/>
      <c r="CQ237" s="233"/>
      <c r="CR237" s="233"/>
      <c r="CS237" s="233"/>
      <c r="CT237" s="233"/>
      <c r="CU237" s="233"/>
      <c r="CV237" s="233"/>
      <c r="CW237" s="233"/>
      <c r="CX237" s="233"/>
      <c r="CY237" s="233"/>
      <c r="CZ237" s="233"/>
      <c r="DA237" s="233"/>
      <c r="DB237" s="233"/>
      <c r="DC237" s="233"/>
      <c r="DD237" s="233"/>
      <c r="DE237" s="233"/>
    </row>
    <row r="238" spans="2:109" s="26" customFormat="1" ht="16.5" customHeight="1" x14ac:dyDescent="0.35">
      <c r="B238" s="858"/>
      <c r="C238" s="790"/>
      <c r="D238" s="818"/>
      <c r="E238" s="544" t="s">
        <v>203</v>
      </c>
      <c r="F238" s="439">
        <f t="shared" si="134"/>
        <v>0</v>
      </c>
      <c r="G238" s="473">
        <v>0</v>
      </c>
      <c r="H238" s="107">
        <v>0</v>
      </c>
      <c r="I238" s="107">
        <v>0</v>
      </c>
      <c r="J238" s="107">
        <v>0</v>
      </c>
      <c r="K238" s="104">
        <f t="shared" si="128"/>
        <v>0</v>
      </c>
      <c r="L238" s="108"/>
      <c r="M238" s="108"/>
      <c r="N238" s="108"/>
      <c r="O238" s="108"/>
      <c r="P238" s="269">
        <f t="shared" si="125"/>
        <v>0</v>
      </c>
      <c r="Q238" s="108"/>
      <c r="R238" s="108"/>
      <c r="S238" s="108"/>
      <c r="T238" s="364"/>
      <c r="U238" s="269">
        <f t="shared" si="126"/>
        <v>0</v>
      </c>
      <c r="V238" s="108">
        <v>0</v>
      </c>
      <c r="W238" s="108">
        <v>0</v>
      </c>
      <c r="X238" s="108">
        <v>0</v>
      </c>
      <c r="Y238" s="364">
        <v>0</v>
      </c>
      <c r="Z238" s="269">
        <f t="shared" si="127"/>
        <v>0</v>
      </c>
      <c r="AA238" s="108">
        <v>0</v>
      </c>
      <c r="AB238" s="108">
        <v>0</v>
      </c>
      <c r="AC238" s="108">
        <v>0</v>
      </c>
      <c r="AD238" s="364">
        <v>0</v>
      </c>
      <c r="AE238" s="269">
        <f t="shared" si="129"/>
        <v>0</v>
      </c>
      <c r="AF238" s="108">
        <v>0</v>
      </c>
      <c r="AG238" s="108">
        <v>0</v>
      </c>
      <c r="AH238" s="108">
        <v>0</v>
      </c>
      <c r="AI238" s="108">
        <v>0</v>
      </c>
      <c r="AJ238" s="269">
        <f t="shared" si="130"/>
        <v>0</v>
      </c>
      <c r="AK238" s="108">
        <v>0</v>
      </c>
      <c r="AL238" s="108">
        <v>0</v>
      </c>
      <c r="AM238" s="108">
        <v>0</v>
      </c>
      <c r="AN238" s="108">
        <v>0</v>
      </c>
      <c r="AO238" s="255">
        <f t="shared" si="131"/>
        <v>0</v>
      </c>
      <c r="AP238" s="747">
        <v>0</v>
      </c>
      <c r="AQ238" s="747">
        <v>0</v>
      </c>
      <c r="AR238" s="747">
        <v>0</v>
      </c>
      <c r="AS238" s="747">
        <v>0</v>
      </c>
      <c r="AT238" s="255">
        <f t="shared" si="132"/>
        <v>0</v>
      </c>
      <c r="AU238" s="108">
        <v>0</v>
      </c>
      <c r="AV238" s="108">
        <v>0</v>
      </c>
      <c r="AW238" s="108">
        <v>0</v>
      </c>
      <c r="AX238" s="108">
        <v>0</v>
      </c>
      <c r="AY238" s="255">
        <f t="shared" si="133"/>
        <v>0</v>
      </c>
      <c r="AZ238" s="233"/>
      <c r="BA238" s="233"/>
      <c r="BB238" s="233"/>
      <c r="BC238" s="233"/>
      <c r="BD238" s="233"/>
      <c r="BE238" s="233"/>
      <c r="BF238" s="233"/>
      <c r="BG238" s="233"/>
      <c r="BH238" s="233"/>
      <c r="BI238" s="233"/>
      <c r="BJ238" s="233"/>
      <c r="BK238" s="233"/>
      <c r="BL238" s="233"/>
      <c r="BM238" s="233"/>
      <c r="BN238" s="233"/>
      <c r="BO238" s="233"/>
      <c r="BP238" s="233"/>
      <c r="BQ238" s="233"/>
      <c r="BR238" s="233"/>
      <c r="BS238" s="233"/>
      <c r="BT238" s="233"/>
      <c r="BU238" s="233"/>
      <c r="BV238" s="233"/>
      <c r="BW238" s="233"/>
      <c r="BX238" s="233"/>
      <c r="BY238" s="233"/>
      <c r="BZ238" s="233"/>
      <c r="CA238" s="233"/>
      <c r="CB238" s="233"/>
      <c r="CC238" s="233"/>
      <c r="CD238" s="233"/>
      <c r="CE238" s="233"/>
      <c r="CF238" s="233"/>
      <c r="CG238" s="233"/>
      <c r="CH238" s="233"/>
      <c r="CI238" s="233"/>
      <c r="CJ238" s="233"/>
      <c r="CK238" s="233"/>
      <c r="CL238" s="233"/>
      <c r="CM238" s="233"/>
      <c r="CN238" s="233"/>
      <c r="CO238" s="233"/>
      <c r="CP238" s="233"/>
      <c r="CQ238" s="233"/>
      <c r="CR238" s="233"/>
      <c r="CS238" s="233"/>
      <c r="CT238" s="233"/>
      <c r="CU238" s="233"/>
      <c r="CV238" s="233"/>
      <c r="CW238" s="233"/>
      <c r="CX238" s="233"/>
      <c r="CY238" s="233"/>
      <c r="CZ238" s="233"/>
      <c r="DA238" s="233"/>
      <c r="DB238" s="233"/>
      <c r="DC238" s="233"/>
      <c r="DD238" s="233"/>
      <c r="DE238" s="233"/>
    </row>
    <row r="239" spans="2:109" s="26" customFormat="1" ht="16.5" customHeight="1" thickBot="1" x14ac:dyDescent="0.4">
      <c r="B239" s="856"/>
      <c r="C239" s="790"/>
      <c r="D239" s="819"/>
      <c r="E239" s="551" t="s">
        <v>112</v>
      </c>
      <c r="F239" s="439">
        <f t="shared" si="134"/>
        <v>0</v>
      </c>
      <c r="G239" s="474">
        <v>0</v>
      </c>
      <c r="H239" s="109">
        <v>0</v>
      </c>
      <c r="I239" s="109">
        <v>0</v>
      </c>
      <c r="J239" s="109">
        <v>0</v>
      </c>
      <c r="K239" s="104">
        <f t="shared" si="128"/>
        <v>0</v>
      </c>
      <c r="L239" s="110"/>
      <c r="M239" s="110"/>
      <c r="N239" s="110"/>
      <c r="O239" s="110"/>
      <c r="P239" s="269">
        <f t="shared" si="125"/>
        <v>0</v>
      </c>
      <c r="Q239" s="110"/>
      <c r="R239" s="110"/>
      <c r="S239" s="110"/>
      <c r="T239" s="365"/>
      <c r="U239" s="269">
        <f t="shared" si="126"/>
        <v>0</v>
      </c>
      <c r="V239" s="220"/>
      <c r="W239" s="220"/>
      <c r="X239" s="220"/>
      <c r="Y239" s="358"/>
      <c r="Z239" s="269">
        <f t="shared" si="127"/>
        <v>0</v>
      </c>
      <c r="AA239" s="498"/>
      <c r="AB239" s="498"/>
      <c r="AC239" s="498"/>
      <c r="AD239" s="512"/>
      <c r="AE239" s="269">
        <f t="shared" si="129"/>
        <v>0</v>
      </c>
      <c r="AF239" s="498"/>
      <c r="AG239" s="498"/>
      <c r="AH239" s="498"/>
      <c r="AI239" s="498"/>
      <c r="AJ239" s="269">
        <f t="shared" si="130"/>
        <v>0</v>
      </c>
      <c r="AK239" s="498"/>
      <c r="AL239" s="498"/>
      <c r="AM239" s="498"/>
      <c r="AN239" s="498"/>
      <c r="AO239" s="255">
        <f t="shared" si="131"/>
        <v>0</v>
      </c>
      <c r="AP239" s="749"/>
      <c r="AQ239" s="749"/>
      <c r="AR239" s="749"/>
      <c r="AS239" s="749"/>
      <c r="AT239" s="255">
        <f t="shared" si="132"/>
        <v>0</v>
      </c>
      <c r="AU239" s="498"/>
      <c r="AV239" s="498"/>
      <c r="AW239" s="498"/>
      <c r="AX239" s="498"/>
      <c r="AY239" s="255">
        <f t="shared" si="133"/>
        <v>0</v>
      </c>
      <c r="AZ239" s="233"/>
      <c r="BA239" s="233"/>
      <c r="BB239" s="233"/>
      <c r="BC239" s="233"/>
      <c r="BD239" s="233"/>
      <c r="BE239" s="233"/>
      <c r="BF239" s="233"/>
      <c r="BG239" s="233"/>
      <c r="BH239" s="233"/>
      <c r="BI239" s="233"/>
      <c r="BJ239" s="233"/>
      <c r="BK239" s="233"/>
      <c r="BL239" s="233"/>
      <c r="BM239" s="233"/>
      <c r="BN239" s="233"/>
      <c r="BO239" s="233"/>
      <c r="BP239" s="233"/>
      <c r="BQ239" s="233"/>
      <c r="BR239" s="233"/>
      <c r="BS239" s="233"/>
      <c r="BT239" s="233"/>
      <c r="BU239" s="233"/>
      <c r="BV239" s="233"/>
      <c r="BW239" s="233"/>
      <c r="BX239" s="233"/>
      <c r="BY239" s="233"/>
      <c r="BZ239" s="233"/>
      <c r="CA239" s="233"/>
      <c r="CB239" s="233"/>
      <c r="CC239" s="233"/>
      <c r="CD239" s="233"/>
      <c r="CE239" s="233"/>
      <c r="CF239" s="233"/>
      <c r="CG239" s="233"/>
      <c r="CH239" s="233"/>
      <c r="CI239" s="233"/>
      <c r="CJ239" s="233"/>
      <c r="CK239" s="233"/>
      <c r="CL239" s="233"/>
      <c r="CM239" s="233"/>
      <c r="CN239" s="233"/>
      <c r="CO239" s="233"/>
      <c r="CP239" s="233"/>
      <c r="CQ239" s="233"/>
      <c r="CR239" s="233"/>
      <c r="CS239" s="233"/>
      <c r="CT239" s="233"/>
      <c r="CU239" s="233"/>
      <c r="CV239" s="233"/>
      <c r="CW239" s="233"/>
      <c r="CX239" s="233"/>
      <c r="CY239" s="233"/>
      <c r="CZ239" s="233"/>
      <c r="DA239" s="233"/>
      <c r="DB239" s="233"/>
      <c r="DC239" s="233"/>
      <c r="DD239" s="233"/>
      <c r="DE239" s="233"/>
    </row>
    <row r="240" spans="2:109" s="26" customFormat="1" ht="16.5" customHeight="1" x14ac:dyDescent="0.35">
      <c r="B240" s="859">
        <v>17</v>
      </c>
      <c r="C240" s="790"/>
      <c r="D240" s="817" t="s">
        <v>741</v>
      </c>
      <c r="E240" s="544" t="s">
        <v>116</v>
      </c>
      <c r="F240" s="439">
        <f t="shared" si="134"/>
        <v>0</v>
      </c>
      <c r="G240" s="476">
        <v>0</v>
      </c>
      <c r="H240" s="105">
        <v>0</v>
      </c>
      <c r="I240" s="105">
        <v>0</v>
      </c>
      <c r="J240" s="105">
        <v>0</v>
      </c>
      <c r="K240" s="104">
        <f t="shared" si="128"/>
        <v>0</v>
      </c>
      <c r="L240" s="106"/>
      <c r="M240" s="106"/>
      <c r="N240" s="106"/>
      <c r="O240" s="106"/>
      <c r="P240" s="269">
        <f t="shared" si="125"/>
        <v>0</v>
      </c>
      <c r="Q240" s="106"/>
      <c r="R240" s="106"/>
      <c r="S240" s="106"/>
      <c r="T240" s="366"/>
      <c r="U240" s="269">
        <f t="shared" si="126"/>
        <v>0</v>
      </c>
      <c r="V240" s="106">
        <v>0</v>
      </c>
      <c r="W240" s="106">
        <v>0</v>
      </c>
      <c r="X240" s="106">
        <v>0</v>
      </c>
      <c r="Y240" s="366">
        <v>0</v>
      </c>
      <c r="Z240" s="269">
        <f t="shared" si="127"/>
        <v>0</v>
      </c>
      <c r="AA240" s="106">
        <v>0</v>
      </c>
      <c r="AB240" s="106">
        <v>0</v>
      </c>
      <c r="AC240" s="106">
        <v>0</v>
      </c>
      <c r="AD240" s="366">
        <v>0</v>
      </c>
      <c r="AE240" s="269">
        <f t="shared" si="129"/>
        <v>0</v>
      </c>
      <c r="AF240" s="106">
        <v>0</v>
      </c>
      <c r="AG240" s="106">
        <v>0</v>
      </c>
      <c r="AH240" s="106">
        <v>0</v>
      </c>
      <c r="AI240" s="106">
        <v>0</v>
      </c>
      <c r="AJ240" s="269">
        <f t="shared" si="130"/>
        <v>0</v>
      </c>
      <c r="AK240" s="106">
        <v>0</v>
      </c>
      <c r="AL240" s="106">
        <v>0</v>
      </c>
      <c r="AM240" s="106">
        <v>0</v>
      </c>
      <c r="AN240" s="106">
        <v>0</v>
      </c>
      <c r="AO240" s="255">
        <f t="shared" si="131"/>
        <v>0</v>
      </c>
      <c r="AP240" s="746">
        <v>0</v>
      </c>
      <c r="AQ240" s="746">
        <v>0</v>
      </c>
      <c r="AR240" s="746">
        <v>0</v>
      </c>
      <c r="AS240" s="746">
        <v>0</v>
      </c>
      <c r="AT240" s="255">
        <f t="shared" si="132"/>
        <v>0</v>
      </c>
      <c r="AU240" s="106">
        <v>0</v>
      </c>
      <c r="AV240" s="106">
        <v>0</v>
      </c>
      <c r="AW240" s="106">
        <v>0</v>
      </c>
      <c r="AX240" s="106">
        <v>0</v>
      </c>
      <c r="AY240" s="255">
        <f t="shared" si="133"/>
        <v>0</v>
      </c>
      <c r="AZ240" s="233"/>
      <c r="BA240" s="233"/>
      <c r="BB240" s="233"/>
      <c r="BC240" s="233"/>
      <c r="BD240" s="233"/>
      <c r="BE240" s="233"/>
      <c r="BF240" s="233"/>
      <c r="BG240" s="233"/>
      <c r="BH240" s="233"/>
      <c r="BI240" s="233"/>
      <c r="BJ240" s="233"/>
      <c r="BK240" s="233"/>
      <c r="BL240" s="233"/>
      <c r="BM240" s="233"/>
      <c r="BN240" s="233"/>
      <c r="BO240" s="233"/>
      <c r="BP240" s="233"/>
      <c r="BQ240" s="233"/>
      <c r="BR240" s="233"/>
      <c r="BS240" s="233"/>
      <c r="BT240" s="233"/>
      <c r="BU240" s="233"/>
      <c r="BV240" s="233"/>
      <c r="BW240" s="233"/>
      <c r="BX240" s="233"/>
      <c r="BY240" s="233"/>
      <c r="BZ240" s="233"/>
      <c r="CA240" s="233"/>
      <c r="CB240" s="233"/>
      <c r="CC240" s="233"/>
      <c r="CD240" s="233"/>
      <c r="CE240" s="233"/>
      <c r="CF240" s="233"/>
      <c r="CG240" s="233"/>
      <c r="CH240" s="233"/>
      <c r="CI240" s="233"/>
      <c r="CJ240" s="233"/>
      <c r="CK240" s="233"/>
      <c r="CL240" s="233"/>
      <c r="CM240" s="233"/>
      <c r="CN240" s="233"/>
      <c r="CO240" s="233"/>
      <c r="CP240" s="233"/>
      <c r="CQ240" s="233"/>
      <c r="CR240" s="233"/>
      <c r="CS240" s="233"/>
      <c r="CT240" s="233"/>
      <c r="CU240" s="233"/>
      <c r="CV240" s="233"/>
      <c r="CW240" s="233"/>
      <c r="CX240" s="233"/>
      <c r="CY240" s="233"/>
      <c r="CZ240" s="233"/>
      <c r="DA240" s="233"/>
      <c r="DB240" s="233"/>
      <c r="DC240" s="233"/>
      <c r="DD240" s="233"/>
      <c r="DE240" s="233"/>
    </row>
    <row r="241" spans="1:109" s="26" customFormat="1" ht="16.5" customHeight="1" x14ac:dyDescent="0.35">
      <c r="B241" s="858"/>
      <c r="C241" s="790"/>
      <c r="D241" s="818"/>
      <c r="E241" s="544" t="s">
        <v>203</v>
      </c>
      <c r="F241" s="439">
        <f t="shared" si="134"/>
        <v>0</v>
      </c>
      <c r="G241" s="473">
        <v>0</v>
      </c>
      <c r="H241" s="107">
        <v>0</v>
      </c>
      <c r="I241" s="107">
        <v>0</v>
      </c>
      <c r="J241" s="107">
        <v>0</v>
      </c>
      <c r="K241" s="104">
        <f t="shared" si="128"/>
        <v>0</v>
      </c>
      <c r="L241" s="108"/>
      <c r="M241" s="108"/>
      <c r="N241" s="108"/>
      <c r="O241" s="108"/>
      <c r="P241" s="269">
        <f t="shared" si="125"/>
        <v>0</v>
      </c>
      <c r="Q241" s="108"/>
      <c r="R241" s="108"/>
      <c r="S241" s="108"/>
      <c r="T241" s="364"/>
      <c r="U241" s="269">
        <f t="shared" si="126"/>
        <v>0</v>
      </c>
      <c r="V241" s="108">
        <v>0</v>
      </c>
      <c r="W241" s="108">
        <v>0</v>
      </c>
      <c r="X241" s="108">
        <v>0</v>
      </c>
      <c r="Y241" s="364">
        <v>0</v>
      </c>
      <c r="Z241" s="269">
        <f t="shared" si="127"/>
        <v>0</v>
      </c>
      <c r="AA241" s="108">
        <v>0</v>
      </c>
      <c r="AB241" s="108">
        <v>0</v>
      </c>
      <c r="AC241" s="108">
        <v>0</v>
      </c>
      <c r="AD241" s="364">
        <v>0</v>
      </c>
      <c r="AE241" s="269">
        <f t="shared" si="129"/>
        <v>0</v>
      </c>
      <c r="AF241" s="108">
        <v>0</v>
      </c>
      <c r="AG241" s="108">
        <v>0</v>
      </c>
      <c r="AH241" s="108">
        <v>0</v>
      </c>
      <c r="AI241" s="108">
        <v>0</v>
      </c>
      <c r="AJ241" s="269">
        <f t="shared" si="130"/>
        <v>0</v>
      </c>
      <c r="AK241" s="108">
        <v>0</v>
      </c>
      <c r="AL241" s="108">
        <v>0</v>
      </c>
      <c r="AM241" s="108">
        <v>0</v>
      </c>
      <c r="AN241" s="108">
        <v>0</v>
      </c>
      <c r="AO241" s="255">
        <f t="shared" si="131"/>
        <v>0</v>
      </c>
      <c r="AP241" s="747">
        <v>0</v>
      </c>
      <c r="AQ241" s="747">
        <v>0</v>
      </c>
      <c r="AR241" s="747">
        <v>0</v>
      </c>
      <c r="AS241" s="747">
        <v>0</v>
      </c>
      <c r="AT241" s="255">
        <f t="shared" si="132"/>
        <v>0</v>
      </c>
      <c r="AU241" s="108">
        <v>0</v>
      </c>
      <c r="AV241" s="108">
        <v>0</v>
      </c>
      <c r="AW241" s="108">
        <v>0</v>
      </c>
      <c r="AX241" s="108">
        <v>0</v>
      </c>
      <c r="AY241" s="255">
        <f t="shared" si="133"/>
        <v>0</v>
      </c>
      <c r="AZ241" s="233"/>
      <c r="BA241" s="233"/>
      <c r="BB241" s="233"/>
      <c r="BC241" s="233"/>
      <c r="BD241" s="233"/>
      <c r="BE241" s="233"/>
      <c r="BF241" s="233"/>
      <c r="BG241" s="233"/>
      <c r="BH241" s="233"/>
      <c r="BI241" s="233"/>
      <c r="BJ241" s="233"/>
      <c r="BK241" s="233"/>
      <c r="BL241" s="233"/>
      <c r="BM241" s="233"/>
      <c r="BN241" s="233"/>
      <c r="BO241" s="233"/>
      <c r="BP241" s="233"/>
      <c r="BQ241" s="233"/>
      <c r="BR241" s="233"/>
      <c r="BS241" s="233"/>
      <c r="BT241" s="233"/>
      <c r="BU241" s="233"/>
      <c r="BV241" s="233"/>
      <c r="BW241" s="233"/>
      <c r="BX241" s="233"/>
      <c r="BY241" s="233"/>
      <c r="BZ241" s="233"/>
      <c r="CA241" s="233"/>
      <c r="CB241" s="233"/>
      <c r="CC241" s="233"/>
      <c r="CD241" s="233"/>
      <c r="CE241" s="233"/>
      <c r="CF241" s="233"/>
      <c r="CG241" s="233"/>
      <c r="CH241" s="233"/>
      <c r="CI241" s="233"/>
      <c r="CJ241" s="233"/>
      <c r="CK241" s="233"/>
      <c r="CL241" s="233"/>
      <c r="CM241" s="233"/>
      <c r="CN241" s="233"/>
      <c r="CO241" s="233"/>
      <c r="CP241" s="233"/>
      <c r="CQ241" s="233"/>
      <c r="CR241" s="233"/>
      <c r="CS241" s="233"/>
      <c r="CT241" s="233"/>
      <c r="CU241" s="233"/>
      <c r="CV241" s="233"/>
      <c r="CW241" s="233"/>
      <c r="CX241" s="233"/>
      <c r="CY241" s="233"/>
      <c r="CZ241" s="233"/>
      <c r="DA241" s="233"/>
      <c r="DB241" s="233"/>
      <c r="DC241" s="233"/>
      <c r="DD241" s="233"/>
      <c r="DE241" s="233"/>
    </row>
    <row r="242" spans="1:109" s="26" customFormat="1" ht="16.5" customHeight="1" thickBot="1" x14ac:dyDescent="0.4">
      <c r="B242" s="856"/>
      <c r="C242" s="790"/>
      <c r="D242" s="819"/>
      <c r="E242" s="551" t="s">
        <v>112</v>
      </c>
      <c r="F242" s="439">
        <f t="shared" si="134"/>
        <v>0</v>
      </c>
      <c r="G242" s="474">
        <v>0</v>
      </c>
      <c r="H242" s="109">
        <v>0</v>
      </c>
      <c r="I242" s="109">
        <v>0</v>
      </c>
      <c r="J242" s="109">
        <v>0</v>
      </c>
      <c r="K242" s="104">
        <f t="shared" si="128"/>
        <v>0</v>
      </c>
      <c r="L242" s="110"/>
      <c r="M242" s="110"/>
      <c r="N242" s="110"/>
      <c r="O242" s="110"/>
      <c r="P242" s="269">
        <f t="shared" si="125"/>
        <v>0</v>
      </c>
      <c r="Q242" s="110"/>
      <c r="R242" s="110"/>
      <c r="S242" s="110"/>
      <c r="T242" s="365"/>
      <c r="U242" s="269">
        <f t="shared" si="126"/>
        <v>0</v>
      </c>
      <c r="V242" s="220"/>
      <c r="W242" s="220"/>
      <c r="X242" s="220"/>
      <c r="Y242" s="358"/>
      <c r="Z242" s="269">
        <f t="shared" si="127"/>
        <v>0</v>
      </c>
      <c r="AA242" s="498"/>
      <c r="AB242" s="498"/>
      <c r="AC242" s="498"/>
      <c r="AD242" s="512"/>
      <c r="AE242" s="269">
        <f t="shared" si="129"/>
        <v>0</v>
      </c>
      <c r="AF242" s="498"/>
      <c r="AG242" s="498"/>
      <c r="AH242" s="498"/>
      <c r="AI242" s="498"/>
      <c r="AJ242" s="269">
        <f t="shared" si="130"/>
        <v>0</v>
      </c>
      <c r="AK242" s="498"/>
      <c r="AL242" s="498"/>
      <c r="AM242" s="498"/>
      <c r="AN242" s="498"/>
      <c r="AO242" s="255">
        <f t="shared" si="131"/>
        <v>0</v>
      </c>
      <c r="AP242" s="749"/>
      <c r="AQ242" s="749"/>
      <c r="AR242" s="749"/>
      <c r="AS242" s="749"/>
      <c r="AT242" s="255">
        <f t="shared" si="132"/>
        <v>0</v>
      </c>
      <c r="AU242" s="498"/>
      <c r="AV242" s="498"/>
      <c r="AW242" s="498"/>
      <c r="AX242" s="498"/>
      <c r="AY242" s="255">
        <f t="shared" si="133"/>
        <v>0</v>
      </c>
      <c r="AZ242" s="233"/>
      <c r="BA242" s="233"/>
      <c r="BB242" s="233"/>
      <c r="BC242" s="233"/>
      <c r="BD242" s="233"/>
      <c r="BE242" s="233"/>
      <c r="BF242" s="233"/>
      <c r="BG242" s="233"/>
      <c r="BH242" s="233"/>
      <c r="BI242" s="233"/>
      <c r="BJ242" s="233"/>
      <c r="BK242" s="233"/>
      <c r="BL242" s="233"/>
      <c r="BM242" s="233"/>
      <c r="BN242" s="233"/>
      <c r="BO242" s="233"/>
      <c r="BP242" s="233"/>
      <c r="BQ242" s="233"/>
      <c r="BR242" s="233"/>
      <c r="BS242" s="233"/>
      <c r="BT242" s="233"/>
      <c r="BU242" s="233"/>
      <c r="BV242" s="233"/>
      <c r="BW242" s="233"/>
      <c r="BX242" s="233"/>
      <c r="BY242" s="233"/>
      <c r="BZ242" s="233"/>
      <c r="CA242" s="233"/>
      <c r="CB242" s="233"/>
      <c r="CC242" s="233"/>
      <c r="CD242" s="233"/>
      <c r="CE242" s="233"/>
      <c r="CF242" s="233"/>
      <c r="CG242" s="233"/>
      <c r="CH242" s="233"/>
      <c r="CI242" s="233"/>
      <c r="CJ242" s="233"/>
      <c r="CK242" s="233"/>
      <c r="CL242" s="233"/>
      <c r="CM242" s="233"/>
      <c r="CN242" s="233"/>
      <c r="CO242" s="233"/>
      <c r="CP242" s="233"/>
      <c r="CQ242" s="233"/>
      <c r="CR242" s="233"/>
      <c r="CS242" s="233"/>
      <c r="CT242" s="233"/>
      <c r="CU242" s="233"/>
      <c r="CV242" s="233"/>
      <c r="CW242" s="233"/>
      <c r="CX242" s="233"/>
      <c r="CY242" s="233"/>
      <c r="CZ242" s="233"/>
      <c r="DA242" s="233"/>
      <c r="DB242" s="233"/>
      <c r="DC242" s="233"/>
      <c r="DD242" s="233"/>
      <c r="DE242" s="233"/>
    </row>
    <row r="243" spans="1:109" s="26" customFormat="1" ht="16.5" customHeight="1" x14ac:dyDescent="0.35">
      <c r="B243" s="857">
        <v>18</v>
      </c>
      <c r="C243" s="790"/>
      <c r="D243" s="804" t="s">
        <v>742</v>
      </c>
      <c r="E243" s="544" t="s">
        <v>116</v>
      </c>
      <c r="F243" s="439">
        <f t="shared" si="134"/>
        <v>0</v>
      </c>
      <c r="G243" s="476">
        <v>0</v>
      </c>
      <c r="H243" s="105">
        <v>0</v>
      </c>
      <c r="I243" s="105">
        <v>0</v>
      </c>
      <c r="J243" s="105">
        <v>0</v>
      </c>
      <c r="K243" s="104">
        <f t="shared" si="128"/>
        <v>0</v>
      </c>
      <c r="L243" s="106"/>
      <c r="M243" s="106"/>
      <c r="N243" s="106"/>
      <c r="O243" s="106"/>
      <c r="P243" s="269">
        <f t="shared" si="125"/>
        <v>0</v>
      </c>
      <c r="Q243" s="106"/>
      <c r="R243" s="106"/>
      <c r="S243" s="106"/>
      <c r="T243" s="366"/>
      <c r="U243" s="269">
        <f t="shared" si="126"/>
        <v>0</v>
      </c>
      <c r="V243" s="106">
        <v>0</v>
      </c>
      <c r="W243" s="106">
        <v>0</v>
      </c>
      <c r="X243" s="106">
        <v>0</v>
      </c>
      <c r="Y243" s="366">
        <v>0</v>
      </c>
      <c r="Z243" s="269">
        <f t="shared" si="127"/>
        <v>0</v>
      </c>
      <c r="AA243" s="106">
        <v>0</v>
      </c>
      <c r="AB243" s="106">
        <v>0</v>
      </c>
      <c r="AC243" s="106">
        <v>0</v>
      </c>
      <c r="AD243" s="366">
        <v>0</v>
      </c>
      <c r="AE243" s="269">
        <f t="shared" si="129"/>
        <v>0</v>
      </c>
      <c r="AF243" s="106">
        <v>0</v>
      </c>
      <c r="AG243" s="106">
        <v>0</v>
      </c>
      <c r="AH243" s="106">
        <v>0</v>
      </c>
      <c r="AI243" s="106">
        <v>0</v>
      </c>
      <c r="AJ243" s="269">
        <f t="shared" si="130"/>
        <v>0</v>
      </c>
      <c r="AK243" s="106">
        <v>0</v>
      </c>
      <c r="AL243" s="106">
        <v>0</v>
      </c>
      <c r="AM243" s="106">
        <v>0</v>
      </c>
      <c r="AN243" s="106">
        <v>0</v>
      </c>
      <c r="AO243" s="255">
        <f t="shared" si="131"/>
        <v>0</v>
      </c>
      <c r="AP243" s="746">
        <v>0</v>
      </c>
      <c r="AQ243" s="746">
        <v>0</v>
      </c>
      <c r="AR243" s="746">
        <v>0</v>
      </c>
      <c r="AS243" s="746">
        <v>0</v>
      </c>
      <c r="AT243" s="255">
        <f t="shared" si="132"/>
        <v>0</v>
      </c>
      <c r="AU243" s="106">
        <v>0</v>
      </c>
      <c r="AV243" s="106">
        <v>0</v>
      </c>
      <c r="AW243" s="106">
        <v>0</v>
      </c>
      <c r="AX243" s="106">
        <v>0</v>
      </c>
      <c r="AY243" s="255">
        <f t="shared" si="133"/>
        <v>0</v>
      </c>
      <c r="AZ243" s="233"/>
      <c r="BA243" s="233"/>
      <c r="BB243" s="233"/>
      <c r="BC243" s="233"/>
      <c r="BD243" s="233"/>
      <c r="BE243" s="233"/>
      <c r="BF243" s="233"/>
      <c r="BG243" s="233"/>
      <c r="BH243" s="233"/>
      <c r="BI243" s="233"/>
      <c r="BJ243" s="233"/>
      <c r="BK243" s="233"/>
      <c r="BL243" s="233"/>
      <c r="BM243" s="233"/>
      <c r="BN243" s="233"/>
      <c r="BO243" s="233"/>
      <c r="BP243" s="233"/>
      <c r="BQ243" s="233"/>
      <c r="BR243" s="233"/>
      <c r="BS243" s="233"/>
      <c r="BT243" s="233"/>
      <c r="BU243" s="233"/>
      <c r="BV243" s="233"/>
      <c r="BW243" s="233"/>
      <c r="BX243" s="233"/>
      <c r="BY243" s="233"/>
      <c r="BZ243" s="233"/>
      <c r="CA243" s="233"/>
      <c r="CB243" s="233"/>
      <c r="CC243" s="233"/>
      <c r="CD243" s="233"/>
      <c r="CE243" s="233"/>
      <c r="CF243" s="233"/>
      <c r="CG243" s="233"/>
      <c r="CH243" s="233"/>
      <c r="CI243" s="233"/>
      <c r="CJ243" s="233"/>
      <c r="CK243" s="233"/>
      <c r="CL243" s="233"/>
      <c r="CM243" s="233"/>
      <c r="CN243" s="233"/>
      <c r="CO243" s="233"/>
      <c r="CP243" s="233"/>
      <c r="CQ243" s="233"/>
      <c r="CR243" s="233"/>
      <c r="CS243" s="233"/>
      <c r="CT243" s="233"/>
      <c r="CU243" s="233"/>
      <c r="CV243" s="233"/>
      <c r="CW243" s="233"/>
      <c r="CX243" s="233"/>
      <c r="CY243" s="233"/>
      <c r="CZ243" s="233"/>
      <c r="DA243" s="233"/>
      <c r="DB243" s="233"/>
      <c r="DC243" s="233"/>
      <c r="DD243" s="233"/>
      <c r="DE243" s="233"/>
    </row>
    <row r="244" spans="1:109" s="26" customFormat="1" ht="16.5" customHeight="1" x14ac:dyDescent="0.35">
      <c r="B244" s="858"/>
      <c r="C244" s="790"/>
      <c r="D244" s="805"/>
      <c r="E244" s="544" t="s">
        <v>203</v>
      </c>
      <c r="F244" s="439">
        <f t="shared" si="134"/>
        <v>0</v>
      </c>
      <c r="G244" s="473">
        <v>0</v>
      </c>
      <c r="H244" s="107">
        <v>0</v>
      </c>
      <c r="I244" s="107">
        <v>0</v>
      </c>
      <c r="J244" s="107">
        <v>0</v>
      </c>
      <c r="K244" s="104">
        <f t="shared" si="128"/>
        <v>0</v>
      </c>
      <c r="L244" s="108"/>
      <c r="M244" s="108"/>
      <c r="N244" s="108"/>
      <c r="O244" s="108"/>
      <c r="P244" s="269">
        <f t="shared" si="125"/>
        <v>0</v>
      </c>
      <c r="Q244" s="108"/>
      <c r="R244" s="108"/>
      <c r="S244" s="108"/>
      <c r="T244" s="364"/>
      <c r="U244" s="269">
        <f t="shared" si="126"/>
        <v>0</v>
      </c>
      <c r="V244" s="108">
        <v>0</v>
      </c>
      <c r="W244" s="108">
        <v>0</v>
      </c>
      <c r="X244" s="108">
        <v>0</v>
      </c>
      <c r="Y244" s="364">
        <v>0</v>
      </c>
      <c r="Z244" s="269">
        <f t="shared" si="127"/>
        <v>0</v>
      </c>
      <c r="AA244" s="108">
        <v>0</v>
      </c>
      <c r="AB244" s="108">
        <v>0</v>
      </c>
      <c r="AC244" s="108">
        <v>0</v>
      </c>
      <c r="AD244" s="364">
        <v>0</v>
      </c>
      <c r="AE244" s="269">
        <f t="shared" si="129"/>
        <v>0</v>
      </c>
      <c r="AF244" s="108">
        <v>0</v>
      </c>
      <c r="AG244" s="108">
        <v>0</v>
      </c>
      <c r="AH244" s="108">
        <v>0</v>
      </c>
      <c r="AI244" s="108">
        <v>0</v>
      </c>
      <c r="AJ244" s="269">
        <f t="shared" si="130"/>
        <v>0</v>
      </c>
      <c r="AK244" s="108">
        <v>0</v>
      </c>
      <c r="AL244" s="108">
        <v>0</v>
      </c>
      <c r="AM244" s="108">
        <v>0</v>
      </c>
      <c r="AN244" s="108">
        <v>0</v>
      </c>
      <c r="AO244" s="255">
        <f t="shared" si="131"/>
        <v>0</v>
      </c>
      <c r="AP244" s="747">
        <v>0</v>
      </c>
      <c r="AQ244" s="747">
        <v>0</v>
      </c>
      <c r="AR244" s="747">
        <v>0</v>
      </c>
      <c r="AS244" s="747">
        <v>0</v>
      </c>
      <c r="AT244" s="255">
        <f t="shared" si="132"/>
        <v>0</v>
      </c>
      <c r="AU244" s="108">
        <v>0</v>
      </c>
      <c r="AV244" s="108">
        <v>0</v>
      </c>
      <c r="AW244" s="108">
        <v>0</v>
      </c>
      <c r="AX244" s="108">
        <v>0</v>
      </c>
      <c r="AY244" s="255">
        <f t="shared" si="133"/>
        <v>0</v>
      </c>
      <c r="AZ244" s="233"/>
      <c r="BA244" s="233"/>
      <c r="BB244" s="233"/>
      <c r="BC244" s="233"/>
      <c r="BD244" s="233"/>
      <c r="BE244" s="233"/>
      <c r="BF244" s="233"/>
      <c r="BG244" s="233"/>
      <c r="BH244" s="233"/>
      <c r="BI244" s="233"/>
      <c r="BJ244" s="233"/>
      <c r="BK244" s="233"/>
      <c r="BL244" s="233"/>
      <c r="BM244" s="233"/>
      <c r="BN244" s="233"/>
      <c r="BO244" s="233"/>
      <c r="BP244" s="233"/>
      <c r="BQ244" s="233"/>
      <c r="BR244" s="233"/>
      <c r="BS244" s="233"/>
      <c r="BT244" s="233"/>
      <c r="BU244" s="233"/>
      <c r="BV244" s="233"/>
      <c r="BW244" s="233"/>
      <c r="BX244" s="233"/>
      <c r="BY244" s="233"/>
      <c r="BZ244" s="233"/>
      <c r="CA244" s="233"/>
      <c r="CB244" s="233"/>
      <c r="CC244" s="233"/>
      <c r="CD244" s="233"/>
      <c r="CE244" s="233"/>
      <c r="CF244" s="233"/>
      <c r="CG244" s="233"/>
      <c r="CH244" s="233"/>
      <c r="CI244" s="233"/>
      <c r="CJ244" s="233"/>
      <c r="CK244" s="233"/>
      <c r="CL244" s="233"/>
      <c r="CM244" s="233"/>
      <c r="CN244" s="233"/>
      <c r="CO244" s="233"/>
      <c r="CP244" s="233"/>
      <c r="CQ244" s="233"/>
      <c r="CR244" s="233"/>
      <c r="CS244" s="233"/>
      <c r="CT244" s="233"/>
      <c r="CU244" s="233"/>
      <c r="CV244" s="233"/>
      <c r="CW244" s="233"/>
      <c r="CX244" s="233"/>
      <c r="CY244" s="233"/>
      <c r="CZ244" s="233"/>
      <c r="DA244" s="233"/>
      <c r="DB244" s="233"/>
      <c r="DC244" s="233"/>
      <c r="DD244" s="233"/>
      <c r="DE244" s="233"/>
    </row>
    <row r="245" spans="1:109" s="26" customFormat="1" ht="16.5" customHeight="1" thickBot="1" x14ac:dyDescent="0.4">
      <c r="B245" s="856"/>
      <c r="C245" s="790"/>
      <c r="D245" s="806"/>
      <c r="E245" s="551" t="s">
        <v>112</v>
      </c>
      <c r="F245" s="439">
        <f t="shared" si="134"/>
        <v>0</v>
      </c>
      <c r="G245" s="474">
        <v>0</v>
      </c>
      <c r="H245" s="109">
        <v>0</v>
      </c>
      <c r="I245" s="109">
        <v>0</v>
      </c>
      <c r="J245" s="109">
        <v>0</v>
      </c>
      <c r="K245" s="104">
        <f t="shared" si="128"/>
        <v>0</v>
      </c>
      <c r="L245" s="110"/>
      <c r="M245" s="110"/>
      <c r="N245" s="110"/>
      <c r="O245" s="110"/>
      <c r="P245" s="269">
        <f t="shared" si="125"/>
        <v>0</v>
      </c>
      <c r="Q245" s="110"/>
      <c r="R245" s="110"/>
      <c r="S245" s="110"/>
      <c r="T245" s="365"/>
      <c r="U245" s="269">
        <f t="shared" si="126"/>
        <v>0</v>
      </c>
      <c r="V245" s="220"/>
      <c r="W245" s="220"/>
      <c r="X245" s="220"/>
      <c r="Y245" s="358"/>
      <c r="Z245" s="269">
        <f t="shared" si="127"/>
        <v>0</v>
      </c>
      <c r="AA245" s="498"/>
      <c r="AB245" s="498"/>
      <c r="AC245" s="498"/>
      <c r="AD245" s="512"/>
      <c r="AE245" s="269">
        <f t="shared" si="129"/>
        <v>0</v>
      </c>
      <c r="AF245" s="498"/>
      <c r="AG245" s="498"/>
      <c r="AH245" s="498"/>
      <c r="AI245" s="498"/>
      <c r="AJ245" s="269">
        <f t="shared" si="130"/>
        <v>0</v>
      </c>
      <c r="AK245" s="498"/>
      <c r="AL245" s="498"/>
      <c r="AM245" s="498"/>
      <c r="AN245" s="498"/>
      <c r="AO245" s="255">
        <f t="shared" si="131"/>
        <v>0</v>
      </c>
      <c r="AP245" s="749"/>
      <c r="AQ245" s="749"/>
      <c r="AR245" s="749"/>
      <c r="AS245" s="749"/>
      <c r="AT245" s="255">
        <f t="shared" si="132"/>
        <v>0</v>
      </c>
      <c r="AU245" s="498"/>
      <c r="AV245" s="498"/>
      <c r="AW245" s="498"/>
      <c r="AX245" s="498"/>
      <c r="AY245" s="255">
        <f t="shared" si="133"/>
        <v>0</v>
      </c>
      <c r="AZ245" s="233"/>
      <c r="BA245" s="233"/>
      <c r="BB245" s="233"/>
      <c r="BC245" s="233"/>
      <c r="BD245" s="233"/>
      <c r="BE245" s="233"/>
      <c r="BF245" s="233"/>
      <c r="BG245" s="233"/>
      <c r="BH245" s="233"/>
      <c r="BI245" s="233"/>
      <c r="BJ245" s="233"/>
      <c r="BK245" s="233"/>
      <c r="BL245" s="233"/>
      <c r="BM245" s="233"/>
      <c r="BN245" s="233"/>
      <c r="BO245" s="233"/>
      <c r="BP245" s="233"/>
      <c r="BQ245" s="233"/>
      <c r="BR245" s="233"/>
      <c r="BS245" s="233"/>
      <c r="BT245" s="233"/>
      <c r="BU245" s="233"/>
      <c r="BV245" s="233"/>
      <c r="BW245" s="233"/>
      <c r="BX245" s="233"/>
      <c r="BY245" s="233"/>
      <c r="BZ245" s="233"/>
      <c r="CA245" s="233"/>
      <c r="CB245" s="233"/>
      <c r="CC245" s="233"/>
      <c r="CD245" s="233"/>
      <c r="CE245" s="233"/>
      <c r="CF245" s="233"/>
      <c r="CG245" s="233"/>
      <c r="CH245" s="233"/>
      <c r="CI245" s="233"/>
      <c r="CJ245" s="233"/>
      <c r="CK245" s="233"/>
      <c r="CL245" s="233"/>
      <c r="CM245" s="233"/>
      <c r="CN245" s="233"/>
      <c r="CO245" s="233"/>
      <c r="CP245" s="233"/>
      <c r="CQ245" s="233"/>
      <c r="CR245" s="233"/>
      <c r="CS245" s="233"/>
      <c r="CT245" s="233"/>
      <c r="CU245" s="233"/>
      <c r="CV245" s="233"/>
      <c r="CW245" s="233"/>
      <c r="CX245" s="233"/>
      <c r="CY245" s="233"/>
      <c r="CZ245" s="233"/>
      <c r="DA245" s="233"/>
      <c r="DB245" s="233"/>
      <c r="DC245" s="233"/>
      <c r="DD245" s="233"/>
      <c r="DE245" s="233"/>
    </row>
    <row r="246" spans="1:109" s="26" customFormat="1" ht="16.5" customHeight="1" thickBot="1" x14ac:dyDescent="0.4">
      <c r="B246" s="859">
        <v>19</v>
      </c>
      <c r="C246" s="790"/>
      <c r="D246" s="820" t="s">
        <v>743</v>
      </c>
      <c r="E246" s="544" t="s">
        <v>116</v>
      </c>
      <c r="F246" s="439">
        <f t="shared" si="134"/>
        <v>0</v>
      </c>
      <c r="G246" s="477">
        <v>0</v>
      </c>
      <c r="H246" s="105">
        <v>0</v>
      </c>
      <c r="I246" s="105">
        <v>0</v>
      </c>
      <c r="J246" s="105">
        <v>0</v>
      </c>
      <c r="K246" s="104">
        <f t="shared" si="128"/>
        <v>0</v>
      </c>
      <c r="L246" s="110"/>
      <c r="M246" s="110"/>
      <c r="N246" s="110"/>
      <c r="O246" s="110"/>
      <c r="P246" s="269">
        <f t="shared" si="125"/>
        <v>0</v>
      </c>
      <c r="Q246" s="110"/>
      <c r="R246" s="110"/>
      <c r="S246" s="110"/>
      <c r="T246" s="365"/>
      <c r="U246" s="269">
        <f t="shared" si="126"/>
        <v>0</v>
      </c>
      <c r="V246" s="110">
        <v>0</v>
      </c>
      <c r="W246" s="110">
        <v>0</v>
      </c>
      <c r="X246" s="110">
        <v>0</v>
      </c>
      <c r="Y246" s="365">
        <v>0</v>
      </c>
      <c r="Z246" s="269">
        <f t="shared" si="127"/>
        <v>0</v>
      </c>
      <c r="AA246" s="106">
        <v>0</v>
      </c>
      <c r="AB246" s="106">
        <v>0</v>
      </c>
      <c r="AC246" s="106">
        <v>0</v>
      </c>
      <c r="AD246" s="366">
        <v>0</v>
      </c>
      <c r="AE246" s="269">
        <f t="shared" si="129"/>
        <v>0</v>
      </c>
      <c r="AF246" s="106">
        <v>0</v>
      </c>
      <c r="AG246" s="106">
        <v>0</v>
      </c>
      <c r="AH246" s="106">
        <v>0</v>
      </c>
      <c r="AI246" s="106">
        <v>0</v>
      </c>
      <c r="AJ246" s="269">
        <f t="shared" si="130"/>
        <v>0</v>
      </c>
      <c r="AK246" s="106">
        <v>0</v>
      </c>
      <c r="AL246" s="106">
        <v>0</v>
      </c>
      <c r="AM246" s="106">
        <v>0</v>
      </c>
      <c r="AN246" s="106">
        <v>0</v>
      </c>
      <c r="AO246" s="255">
        <f t="shared" si="131"/>
        <v>0</v>
      </c>
      <c r="AP246" s="746">
        <v>0</v>
      </c>
      <c r="AQ246" s="746">
        <v>0</v>
      </c>
      <c r="AR246" s="746">
        <v>0</v>
      </c>
      <c r="AS246" s="746">
        <v>0</v>
      </c>
      <c r="AT246" s="255">
        <f t="shared" si="132"/>
        <v>0</v>
      </c>
      <c r="AU246" s="106">
        <v>0</v>
      </c>
      <c r="AV246" s="106">
        <v>0</v>
      </c>
      <c r="AW246" s="106">
        <v>0</v>
      </c>
      <c r="AX246" s="106">
        <v>0</v>
      </c>
      <c r="AY246" s="255">
        <f t="shared" si="133"/>
        <v>0</v>
      </c>
      <c r="AZ246" s="233"/>
      <c r="BA246" s="233"/>
      <c r="BB246" s="233"/>
      <c r="BC246" s="233"/>
      <c r="BD246" s="233"/>
      <c r="BE246" s="233"/>
      <c r="BF246" s="233"/>
      <c r="BG246" s="233"/>
      <c r="BH246" s="233"/>
      <c r="BI246" s="233"/>
      <c r="BJ246" s="233"/>
      <c r="BK246" s="233"/>
      <c r="BL246" s="233"/>
      <c r="BM246" s="233"/>
      <c r="BN246" s="233"/>
      <c r="BO246" s="233"/>
      <c r="BP246" s="233"/>
      <c r="BQ246" s="233"/>
      <c r="BR246" s="233"/>
      <c r="BS246" s="233"/>
      <c r="BT246" s="233"/>
      <c r="BU246" s="233"/>
      <c r="BV246" s="233"/>
      <c r="BW246" s="233"/>
      <c r="BX246" s="233"/>
      <c r="BY246" s="233"/>
      <c r="BZ246" s="233"/>
      <c r="CA246" s="233"/>
      <c r="CB246" s="233"/>
      <c r="CC246" s="233"/>
      <c r="CD246" s="233"/>
      <c r="CE246" s="233"/>
      <c r="CF246" s="233"/>
      <c r="CG246" s="233"/>
      <c r="CH246" s="233"/>
      <c r="CI246" s="233"/>
      <c r="CJ246" s="233"/>
      <c r="CK246" s="233"/>
      <c r="CL246" s="233"/>
      <c r="CM246" s="233"/>
      <c r="CN246" s="233"/>
      <c r="CO246" s="233"/>
      <c r="CP246" s="233"/>
      <c r="CQ246" s="233"/>
      <c r="CR246" s="233"/>
      <c r="CS246" s="233"/>
      <c r="CT246" s="233"/>
      <c r="CU246" s="233"/>
      <c r="CV246" s="233"/>
      <c r="CW246" s="233"/>
      <c r="CX246" s="233"/>
      <c r="CY246" s="233"/>
      <c r="CZ246" s="233"/>
      <c r="DA246" s="233"/>
      <c r="DB246" s="233"/>
      <c r="DC246" s="233"/>
      <c r="DD246" s="233"/>
      <c r="DE246" s="233"/>
    </row>
    <row r="247" spans="1:109" s="26" customFormat="1" ht="16.5" customHeight="1" thickBot="1" x14ac:dyDescent="0.4">
      <c r="B247" s="858"/>
      <c r="C247" s="790"/>
      <c r="D247" s="821"/>
      <c r="E247" s="544" t="s">
        <v>203</v>
      </c>
      <c r="F247" s="439">
        <f t="shared" si="134"/>
        <v>0</v>
      </c>
      <c r="G247" s="478">
        <v>0</v>
      </c>
      <c r="H247" s="107">
        <v>0</v>
      </c>
      <c r="I247" s="107">
        <v>0</v>
      </c>
      <c r="J247" s="107">
        <v>0</v>
      </c>
      <c r="K247" s="104">
        <f t="shared" si="128"/>
        <v>0</v>
      </c>
      <c r="L247" s="110"/>
      <c r="M247" s="110"/>
      <c r="N247" s="110"/>
      <c r="O247" s="110"/>
      <c r="P247" s="269">
        <f t="shared" si="125"/>
        <v>0</v>
      </c>
      <c r="Q247" s="110"/>
      <c r="R247" s="110"/>
      <c r="S247" s="110"/>
      <c r="T247" s="365"/>
      <c r="U247" s="269">
        <f t="shared" si="126"/>
        <v>0</v>
      </c>
      <c r="V247" s="110">
        <v>0</v>
      </c>
      <c r="W247" s="110">
        <v>0</v>
      </c>
      <c r="X247" s="110">
        <v>0</v>
      </c>
      <c r="Y247" s="365">
        <v>0</v>
      </c>
      <c r="Z247" s="269">
        <f t="shared" si="127"/>
        <v>0</v>
      </c>
      <c r="AA247" s="108">
        <v>0</v>
      </c>
      <c r="AB247" s="108">
        <v>0</v>
      </c>
      <c r="AC247" s="108">
        <v>0</v>
      </c>
      <c r="AD247" s="364">
        <v>0</v>
      </c>
      <c r="AE247" s="269">
        <f t="shared" si="129"/>
        <v>0</v>
      </c>
      <c r="AF247" s="108">
        <v>0</v>
      </c>
      <c r="AG247" s="108">
        <v>0</v>
      </c>
      <c r="AH247" s="108">
        <v>0</v>
      </c>
      <c r="AI247" s="108">
        <v>0</v>
      </c>
      <c r="AJ247" s="269">
        <f t="shared" si="130"/>
        <v>0</v>
      </c>
      <c r="AK247" s="108">
        <v>0</v>
      </c>
      <c r="AL247" s="108">
        <v>0</v>
      </c>
      <c r="AM247" s="108">
        <v>0</v>
      </c>
      <c r="AN247" s="108">
        <v>0</v>
      </c>
      <c r="AO247" s="255">
        <f t="shared" si="131"/>
        <v>0</v>
      </c>
      <c r="AP247" s="747">
        <v>0</v>
      </c>
      <c r="AQ247" s="747">
        <v>0</v>
      </c>
      <c r="AR247" s="747">
        <v>0</v>
      </c>
      <c r="AS247" s="747">
        <v>0</v>
      </c>
      <c r="AT247" s="255">
        <f t="shared" si="132"/>
        <v>0</v>
      </c>
      <c r="AU247" s="108">
        <v>0</v>
      </c>
      <c r="AV247" s="108">
        <v>0</v>
      </c>
      <c r="AW247" s="108">
        <v>0</v>
      </c>
      <c r="AX247" s="108">
        <v>0</v>
      </c>
      <c r="AY247" s="255">
        <f t="shared" si="133"/>
        <v>0</v>
      </c>
      <c r="AZ247" s="233"/>
      <c r="BA247" s="233"/>
      <c r="BB247" s="233"/>
      <c r="BC247" s="233"/>
      <c r="BD247" s="233"/>
      <c r="BE247" s="233"/>
      <c r="BF247" s="233"/>
      <c r="BG247" s="233"/>
      <c r="BH247" s="233"/>
      <c r="BI247" s="233"/>
      <c r="BJ247" s="233"/>
      <c r="BK247" s="233"/>
      <c r="BL247" s="233"/>
      <c r="BM247" s="233"/>
      <c r="BN247" s="233"/>
      <c r="BO247" s="233"/>
      <c r="BP247" s="233"/>
      <c r="BQ247" s="233"/>
      <c r="BR247" s="233"/>
      <c r="BS247" s="233"/>
      <c r="BT247" s="233"/>
      <c r="BU247" s="233"/>
      <c r="BV247" s="233"/>
      <c r="BW247" s="233"/>
      <c r="BX247" s="233"/>
      <c r="BY247" s="233"/>
      <c r="BZ247" s="233"/>
      <c r="CA247" s="233"/>
      <c r="CB247" s="233"/>
      <c r="CC247" s="233"/>
      <c r="CD247" s="233"/>
      <c r="CE247" s="233"/>
      <c r="CF247" s="233"/>
      <c r="CG247" s="233"/>
      <c r="CH247" s="233"/>
      <c r="CI247" s="233"/>
      <c r="CJ247" s="233"/>
      <c r="CK247" s="233"/>
      <c r="CL247" s="233"/>
      <c r="CM247" s="233"/>
      <c r="CN247" s="233"/>
      <c r="CO247" s="233"/>
      <c r="CP247" s="233"/>
      <c r="CQ247" s="233"/>
      <c r="CR247" s="233"/>
      <c r="CS247" s="233"/>
      <c r="CT247" s="233"/>
      <c r="CU247" s="233"/>
      <c r="CV247" s="233"/>
      <c r="CW247" s="233"/>
      <c r="CX247" s="233"/>
      <c r="CY247" s="233"/>
      <c r="CZ247" s="233"/>
      <c r="DA247" s="233"/>
      <c r="DB247" s="233"/>
      <c r="DC247" s="233"/>
      <c r="DD247" s="233"/>
      <c r="DE247" s="233"/>
    </row>
    <row r="248" spans="1:109" s="26" customFormat="1" ht="16.5" customHeight="1" thickBot="1" x14ac:dyDescent="0.4">
      <c r="B248" s="856"/>
      <c r="C248" s="790"/>
      <c r="D248" s="822"/>
      <c r="E248" s="549" t="s">
        <v>112</v>
      </c>
      <c r="F248" s="439">
        <f t="shared" si="134"/>
        <v>3</v>
      </c>
      <c r="G248" s="479">
        <v>3</v>
      </c>
      <c r="H248" s="109">
        <v>0</v>
      </c>
      <c r="I248" s="109">
        <v>0</v>
      </c>
      <c r="J248" s="109">
        <v>0</v>
      </c>
      <c r="K248" s="104">
        <f t="shared" si="128"/>
        <v>3</v>
      </c>
      <c r="L248" s="110"/>
      <c r="M248" s="110"/>
      <c r="N248" s="110"/>
      <c r="O248" s="110"/>
      <c r="P248" s="269">
        <f t="shared" si="125"/>
        <v>0</v>
      </c>
      <c r="Q248" s="110"/>
      <c r="R248" s="110"/>
      <c r="S248" s="110"/>
      <c r="T248" s="365"/>
      <c r="U248" s="269">
        <f t="shared" si="126"/>
        <v>0</v>
      </c>
      <c r="V248" s="110">
        <v>0</v>
      </c>
      <c r="W248" s="110">
        <v>0</v>
      </c>
      <c r="X248" s="110">
        <v>0</v>
      </c>
      <c r="Y248" s="365">
        <v>0</v>
      </c>
      <c r="Z248" s="269">
        <f t="shared" si="127"/>
        <v>0</v>
      </c>
      <c r="AA248" s="110">
        <v>0</v>
      </c>
      <c r="AB248" s="110">
        <v>0</v>
      </c>
      <c r="AC248" s="110">
        <v>0</v>
      </c>
      <c r="AD248" s="365">
        <v>0</v>
      </c>
      <c r="AE248" s="269">
        <f t="shared" si="129"/>
        <v>0</v>
      </c>
      <c r="AF248" s="110">
        <v>0</v>
      </c>
      <c r="AG248" s="110">
        <v>0</v>
      </c>
      <c r="AH248" s="110">
        <v>0</v>
      </c>
      <c r="AI248" s="110">
        <v>0</v>
      </c>
      <c r="AJ248" s="269">
        <f t="shared" si="130"/>
        <v>0</v>
      </c>
      <c r="AK248" s="110">
        <v>0</v>
      </c>
      <c r="AL248" s="110">
        <v>0</v>
      </c>
      <c r="AM248" s="110">
        <v>0</v>
      </c>
      <c r="AN248" s="110">
        <v>0</v>
      </c>
      <c r="AO248" s="255">
        <f t="shared" si="131"/>
        <v>0</v>
      </c>
      <c r="AP248" s="748">
        <v>0</v>
      </c>
      <c r="AQ248" s="748">
        <v>0</v>
      </c>
      <c r="AR248" s="748">
        <v>0</v>
      </c>
      <c r="AS248" s="748">
        <v>0</v>
      </c>
      <c r="AT248" s="255">
        <f t="shared" si="132"/>
        <v>0</v>
      </c>
      <c r="AU248" s="110">
        <v>0</v>
      </c>
      <c r="AV248" s="110">
        <v>0</v>
      </c>
      <c r="AW248" s="110">
        <v>0</v>
      </c>
      <c r="AX248" s="110">
        <v>0</v>
      </c>
      <c r="AY248" s="255">
        <f t="shared" si="133"/>
        <v>0</v>
      </c>
      <c r="AZ248" s="233"/>
      <c r="BA248" s="233"/>
      <c r="BB248" s="233"/>
      <c r="BC248" s="233"/>
      <c r="BD248" s="233"/>
      <c r="BE248" s="233"/>
      <c r="BF248" s="233"/>
      <c r="BG248" s="233"/>
      <c r="BH248" s="233"/>
      <c r="BI248" s="233"/>
      <c r="BJ248" s="233"/>
      <c r="BK248" s="233"/>
      <c r="BL248" s="233"/>
      <c r="BM248" s="233"/>
      <c r="BN248" s="233"/>
      <c r="BO248" s="233"/>
      <c r="BP248" s="233"/>
      <c r="BQ248" s="233"/>
      <c r="BR248" s="233"/>
      <c r="BS248" s="233"/>
      <c r="BT248" s="233"/>
      <c r="BU248" s="233"/>
      <c r="BV248" s="233"/>
      <c r="BW248" s="233"/>
      <c r="BX248" s="233"/>
      <c r="BY248" s="233"/>
      <c r="BZ248" s="233"/>
      <c r="CA248" s="233"/>
      <c r="CB248" s="233"/>
      <c r="CC248" s="233"/>
      <c r="CD248" s="233"/>
      <c r="CE248" s="233"/>
      <c r="CF248" s="233"/>
      <c r="CG248" s="233"/>
      <c r="CH248" s="233"/>
      <c r="CI248" s="233"/>
      <c r="CJ248" s="233"/>
      <c r="CK248" s="233"/>
      <c r="CL248" s="233"/>
      <c r="CM248" s="233"/>
      <c r="CN248" s="233"/>
      <c r="CO248" s="233"/>
      <c r="CP248" s="233"/>
      <c r="CQ248" s="233"/>
      <c r="CR248" s="233"/>
      <c r="CS248" s="233"/>
      <c r="CT248" s="233"/>
      <c r="CU248" s="233"/>
      <c r="CV248" s="233"/>
      <c r="CW248" s="233"/>
      <c r="CX248" s="233"/>
      <c r="CY248" s="233"/>
      <c r="CZ248" s="233"/>
      <c r="DA248" s="233"/>
      <c r="DB248" s="233"/>
      <c r="DC248" s="233"/>
      <c r="DD248" s="233"/>
      <c r="DE248" s="233"/>
    </row>
    <row r="249" spans="1:109" s="26" customFormat="1" ht="16.5" customHeight="1" x14ac:dyDescent="0.35">
      <c r="B249" s="857">
        <v>20</v>
      </c>
      <c r="C249" s="790"/>
      <c r="D249" s="810" t="s">
        <v>744</v>
      </c>
      <c r="E249" s="544" t="s">
        <v>116</v>
      </c>
      <c r="F249" s="439">
        <f t="shared" si="134"/>
        <v>8</v>
      </c>
      <c r="G249" s="476">
        <v>0</v>
      </c>
      <c r="H249" s="105">
        <v>0</v>
      </c>
      <c r="I249" s="105">
        <v>0</v>
      </c>
      <c r="J249" s="105">
        <v>0</v>
      </c>
      <c r="K249" s="104">
        <f t="shared" si="128"/>
        <v>0</v>
      </c>
      <c r="L249" s="106"/>
      <c r="M249" s="106"/>
      <c r="N249" s="106"/>
      <c r="O249" s="106"/>
      <c r="P249" s="269">
        <f t="shared" si="125"/>
        <v>0</v>
      </c>
      <c r="Q249" s="106"/>
      <c r="R249" s="106"/>
      <c r="S249" s="106"/>
      <c r="T249" s="366"/>
      <c r="U249" s="269">
        <f t="shared" si="126"/>
        <v>0</v>
      </c>
      <c r="V249" s="106">
        <v>0</v>
      </c>
      <c r="W249" s="106">
        <v>0</v>
      </c>
      <c r="X249" s="106">
        <v>0</v>
      </c>
      <c r="Y249" s="366">
        <v>0</v>
      </c>
      <c r="Z249" s="269">
        <f t="shared" si="127"/>
        <v>0</v>
      </c>
      <c r="AA249" s="106">
        <v>0</v>
      </c>
      <c r="AB249" s="106">
        <v>4</v>
      </c>
      <c r="AC249" s="106">
        <v>0</v>
      </c>
      <c r="AD249" s="366">
        <v>3</v>
      </c>
      <c r="AE249" s="269">
        <f t="shared" si="129"/>
        <v>7</v>
      </c>
      <c r="AF249" s="106">
        <v>0</v>
      </c>
      <c r="AG249" s="106">
        <v>0</v>
      </c>
      <c r="AH249" s="106">
        <v>0</v>
      </c>
      <c r="AI249" s="106">
        <v>1</v>
      </c>
      <c r="AJ249" s="269">
        <f t="shared" si="130"/>
        <v>1</v>
      </c>
      <c r="AK249" s="106">
        <v>0</v>
      </c>
      <c r="AL249" s="106">
        <v>0</v>
      </c>
      <c r="AM249" s="106">
        <v>0</v>
      </c>
      <c r="AN249" s="106">
        <v>0</v>
      </c>
      <c r="AO249" s="255">
        <f t="shared" si="131"/>
        <v>0</v>
      </c>
      <c r="AP249" s="746">
        <v>0</v>
      </c>
      <c r="AQ249" s="746">
        <v>0</v>
      </c>
      <c r="AR249" s="746">
        <v>0</v>
      </c>
      <c r="AS249" s="746">
        <v>0</v>
      </c>
      <c r="AT249" s="255">
        <f t="shared" si="132"/>
        <v>0</v>
      </c>
      <c r="AU249" s="106">
        <v>0</v>
      </c>
      <c r="AV249" s="106">
        <v>0</v>
      </c>
      <c r="AW249" s="106">
        <v>0</v>
      </c>
      <c r="AX249" s="106">
        <v>0</v>
      </c>
      <c r="AY249" s="255">
        <f t="shared" si="133"/>
        <v>0</v>
      </c>
      <c r="AZ249" s="233"/>
      <c r="BA249" s="233"/>
      <c r="BB249" s="233"/>
      <c r="BC249" s="233"/>
      <c r="BD249" s="233"/>
      <c r="BE249" s="233"/>
      <c r="BF249" s="233"/>
      <c r="BG249" s="233"/>
      <c r="BH249" s="233"/>
      <c r="BI249" s="233"/>
      <c r="BJ249" s="233"/>
      <c r="BK249" s="233"/>
      <c r="BL249" s="233"/>
      <c r="BM249" s="233"/>
      <c r="BN249" s="233"/>
      <c r="BO249" s="233"/>
      <c r="BP249" s="233"/>
      <c r="BQ249" s="233"/>
      <c r="BR249" s="233"/>
      <c r="BS249" s="233"/>
      <c r="BT249" s="233"/>
      <c r="BU249" s="233"/>
      <c r="BV249" s="233"/>
      <c r="BW249" s="233"/>
      <c r="BX249" s="233"/>
      <c r="BY249" s="233"/>
      <c r="BZ249" s="233"/>
      <c r="CA249" s="233"/>
      <c r="CB249" s="233"/>
      <c r="CC249" s="233"/>
      <c r="CD249" s="233"/>
      <c r="CE249" s="233"/>
      <c r="CF249" s="233"/>
      <c r="CG249" s="233"/>
      <c r="CH249" s="233"/>
      <c r="CI249" s="233"/>
      <c r="CJ249" s="233"/>
      <c r="CK249" s="233"/>
      <c r="CL249" s="233"/>
      <c r="CM249" s="233"/>
      <c r="CN249" s="233"/>
      <c r="CO249" s="233"/>
      <c r="CP249" s="233"/>
      <c r="CQ249" s="233"/>
      <c r="CR249" s="233"/>
      <c r="CS249" s="233"/>
      <c r="CT249" s="233"/>
      <c r="CU249" s="233"/>
      <c r="CV249" s="233"/>
      <c r="CW249" s="233"/>
      <c r="CX249" s="233"/>
      <c r="CY249" s="233"/>
      <c r="CZ249" s="233"/>
      <c r="DA249" s="233"/>
      <c r="DB249" s="233"/>
      <c r="DC249" s="233"/>
      <c r="DD249" s="233"/>
      <c r="DE249" s="233"/>
    </row>
    <row r="250" spans="1:109" s="26" customFormat="1" ht="16.5" customHeight="1" x14ac:dyDescent="0.35">
      <c r="B250" s="858"/>
      <c r="C250" s="790"/>
      <c r="D250" s="811"/>
      <c r="E250" s="544" t="s">
        <v>203</v>
      </c>
      <c r="F250" s="439">
        <f t="shared" si="134"/>
        <v>0</v>
      </c>
      <c r="G250" s="473">
        <v>0</v>
      </c>
      <c r="H250" s="107">
        <v>0</v>
      </c>
      <c r="I250" s="107">
        <v>0</v>
      </c>
      <c r="J250" s="107">
        <v>0</v>
      </c>
      <c r="K250" s="104">
        <f t="shared" si="128"/>
        <v>0</v>
      </c>
      <c r="L250" s="108"/>
      <c r="M250" s="108"/>
      <c r="N250" s="108"/>
      <c r="O250" s="108"/>
      <c r="P250" s="269">
        <f t="shared" si="125"/>
        <v>0</v>
      </c>
      <c r="Q250" s="108"/>
      <c r="R250" s="108"/>
      <c r="S250" s="108"/>
      <c r="T250" s="364"/>
      <c r="U250" s="269">
        <f t="shared" si="126"/>
        <v>0</v>
      </c>
      <c r="V250" s="108">
        <v>0</v>
      </c>
      <c r="W250" s="108">
        <v>0</v>
      </c>
      <c r="X250" s="108">
        <v>0</v>
      </c>
      <c r="Y250" s="364">
        <v>0</v>
      </c>
      <c r="Z250" s="269">
        <f t="shared" si="127"/>
        <v>0</v>
      </c>
      <c r="AA250" s="108">
        <v>0</v>
      </c>
      <c r="AB250" s="108">
        <v>0</v>
      </c>
      <c r="AC250" s="108">
        <v>0</v>
      </c>
      <c r="AD250" s="364">
        <v>0</v>
      </c>
      <c r="AE250" s="269">
        <f t="shared" si="129"/>
        <v>0</v>
      </c>
      <c r="AF250" s="108">
        <v>0</v>
      </c>
      <c r="AG250" s="108">
        <v>0</v>
      </c>
      <c r="AH250" s="108">
        <v>0</v>
      </c>
      <c r="AI250" s="108">
        <v>0</v>
      </c>
      <c r="AJ250" s="269">
        <f t="shared" si="130"/>
        <v>0</v>
      </c>
      <c r="AK250" s="108">
        <v>0</v>
      </c>
      <c r="AL250" s="108">
        <v>0</v>
      </c>
      <c r="AM250" s="108">
        <v>0</v>
      </c>
      <c r="AN250" s="108">
        <v>0</v>
      </c>
      <c r="AO250" s="255">
        <f t="shared" si="131"/>
        <v>0</v>
      </c>
      <c r="AP250" s="747">
        <v>0</v>
      </c>
      <c r="AQ250" s="747">
        <v>0</v>
      </c>
      <c r="AR250" s="747">
        <v>0</v>
      </c>
      <c r="AS250" s="747">
        <v>0</v>
      </c>
      <c r="AT250" s="255">
        <f t="shared" si="132"/>
        <v>0</v>
      </c>
      <c r="AU250" s="108">
        <v>0</v>
      </c>
      <c r="AV250" s="108">
        <v>0</v>
      </c>
      <c r="AW250" s="108">
        <v>0</v>
      </c>
      <c r="AX250" s="108">
        <v>0</v>
      </c>
      <c r="AY250" s="255">
        <f t="shared" si="133"/>
        <v>0</v>
      </c>
      <c r="AZ250" s="233"/>
      <c r="BA250" s="233"/>
      <c r="BB250" s="233"/>
      <c r="BC250" s="233"/>
      <c r="BD250" s="233"/>
      <c r="BE250" s="233"/>
      <c r="BF250" s="233"/>
      <c r="BG250" s="233"/>
      <c r="BH250" s="233"/>
      <c r="BI250" s="233"/>
      <c r="BJ250" s="233"/>
      <c r="BK250" s="233"/>
      <c r="BL250" s="233"/>
      <c r="BM250" s="233"/>
      <c r="BN250" s="233"/>
      <c r="BO250" s="233"/>
      <c r="BP250" s="233"/>
      <c r="BQ250" s="233"/>
      <c r="BR250" s="233"/>
      <c r="BS250" s="233"/>
      <c r="BT250" s="233"/>
      <c r="BU250" s="233"/>
      <c r="BV250" s="233"/>
      <c r="BW250" s="233"/>
      <c r="BX250" s="233"/>
      <c r="BY250" s="233"/>
      <c r="BZ250" s="233"/>
      <c r="CA250" s="233"/>
      <c r="CB250" s="233"/>
      <c r="CC250" s="233"/>
      <c r="CD250" s="233"/>
      <c r="CE250" s="233"/>
      <c r="CF250" s="233"/>
      <c r="CG250" s="233"/>
      <c r="CH250" s="233"/>
      <c r="CI250" s="233"/>
      <c r="CJ250" s="233"/>
      <c r="CK250" s="233"/>
      <c r="CL250" s="233"/>
      <c r="CM250" s="233"/>
      <c r="CN250" s="233"/>
      <c r="CO250" s="233"/>
      <c r="CP250" s="233"/>
      <c r="CQ250" s="233"/>
      <c r="CR250" s="233"/>
      <c r="CS250" s="233"/>
      <c r="CT250" s="233"/>
      <c r="CU250" s="233"/>
      <c r="CV250" s="233"/>
      <c r="CW250" s="233"/>
      <c r="CX250" s="233"/>
      <c r="CY250" s="233"/>
      <c r="CZ250" s="233"/>
      <c r="DA250" s="233"/>
      <c r="DB250" s="233"/>
      <c r="DC250" s="233"/>
      <c r="DD250" s="233"/>
      <c r="DE250" s="233"/>
    </row>
    <row r="251" spans="1:109" s="26" customFormat="1" ht="16.5" customHeight="1" thickBot="1" x14ac:dyDescent="0.4">
      <c r="B251" s="856"/>
      <c r="C251" s="790"/>
      <c r="D251" s="811"/>
      <c r="E251" s="561" t="s">
        <v>112</v>
      </c>
      <c r="F251" s="439">
        <f t="shared" si="134"/>
        <v>0</v>
      </c>
      <c r="G251" s="474">
        <v>0</v>
      </c>
      <c r="H251" s="109">
        <v>0</v>
      </c>
      <c r="I251" s="109">
        <v>0</v>
      </c>
      <c r="J251" s="109">
        <v>0</v>
      </c>
      <c r="K251" s="104">
        <f t="shared" si="128"/>
        <v>0</v>
      </c>
      <c r="L251" s="110"/>
      <c r="M251" s="110"/>
      <c r="N251" s="110"/>
      <c r="O251" s="110"/>
      <c r="P251" s="269">
        <f t="shared" si="125"/>
        <v>0</v>
      </c>
      <c r="Q251" s="110"/>
      <c r="R251" s="110"/>
      <c r="S251" s="110"/>
      <c r="T251" s="365"/>
      <c r="U251" s="269">
        <f t="shared" si="126"/>
        <v>0</v>
      </c>
      <c r="V251" s="220"/>
      <c r="W251" s="220"/>
      <c r="X251" s="220"/>
      <c r="Y251" s="358"/>
      <c r="Z251" s="269">
        <f t="shared" si="127"/>
        <v>0</v>
      </c>
      <c r="AA251" s="499"/>
      <c r="AB251" s="499"/>
      <c r="AC251" s="499"/>
      <c r="AD251" s="513"/>
      <c r="AE251" s="269">
        <f t="shared" si="129"/>
        <v>0</v>
      </c>
      <c r="AF251" s="499"/>
      <c r="AG251" s="499"/>
      <c r="AH251" s="499"/>
      <c r="AI251" s="499"/>
      <c r="AJ251" s="269">
        <f t="shared" si="130"/>
        <v>0</v>
      </c>
      <c r="AK251" s="499"/>
      <c r="AL251" s="499"/>
      <c r="AM251" s="499"/>
      <c r="AN251" s="499"/>
      <c r="AO251" s="255">
        <f t="shared" si="131"/>
        <v>0</v>
      </c>
      <c r="AP251" s="750"/>
      <c r="AQ251" s="750"/>
      <c r="AR251" s="750"/>
      <c r="AS251" s="750"/>
      <c r="AT251" s="255">
        <f t="shared" si="132"/>
        <v>0</v>
      </c>
      <c r="AU251" s="499"/>
      <c r="AV251" s="499"/>
      <c r="AW251" s="499"/>
      <c r="AX251" s="499"/>
      <c r="AY251" s="255">
        <f t="shared" si="133"/>
        <v>0</v>
      </c>
      <c r="AZ251" s="233"/>
      <c r="BA251" s="233"/>
      <c r="BB251" s="233"/>
      <c r="BC251" s="233"/>
      <c r="BD251" s="233"/>
      <c r="BE251" s="233"/>
      <c r="BF251" s="233"/>
      <c r="BG251" s="233"/>
      <c r="BH251" s="233"/>
      <c r="BI251" s="233"/>
      <c r="BJ251" s="233"/>
      <c r="BK251" s="233"/>
      <c r="BL251" s="233"/>
      <c r="BM251" s="233"/>
      <c r="BN251" s="233"/>
      <c r="BO251" s="233"/>
      <c r="BP251" s="233"/>
      <c r="BQ251" s="233"/>
      <c r="BR251" s="233"/>
      <c r="BS251" s="233"/>
      <c r="BT251" s="233"/>
      <c r="BU251" s="233"/>
      <c r="BV251" s="233"/>
      <c r="BW251" s="233"/>
      <c r="BX251" s="233"/>
      <c r="BY251" s="233"/>
      <c r="BZ251" s="233"/>
      <c r="CA251" s="233"/>
      <c r="CB251" s="233"/>
      <c r="CC251" s="233"/>
      <c r="CD251" s="233"/>
      <c r="CE251" s="233"/>
      <c r="CF251" s="233"/>
      <c r="CG251" s="233"/>
      <c r="CH251" s="233"/>
      <c r="CI251" s="233"/>
      <c r="CJ251" s="233"/>
      <c r="CK251" s="233"/>
      <c r="CL251" s="233"/>
      <c r="CM251" s="233"/>
      <c r="CN251" s="233"/>
      <c r="CO251" s="233"/>
      <c r="CP251" s="233"/>
      <c r="CQ251" s="233"/>
      <c r="CR251" s="233"/>
      <c r="CS251" s="233"/>
      <c r="CT251" s="233"/>
      <c r="CU251" s="233"/>
      <c r="CV251" s="233"/>
      <c r="CW251" s="233"/>
      <c r="CX251" s="233"/>
      <c r="CY251" s="233"/>
      <c r="CZ251" s="233"/>
      <c r="DA251" s="233"/>
      <c r="DB251" s="233"/>
      <c r="DC251" s="233"/>
      <c r="DD251" s="233"/>
      <c r="DE251" s="233"/>
    </row>
    <row r="252" spans="1:109" s="26" customFormat="1" ht="16.5" customHeight="1" thickBot="1" x14ac:dyDescent="0.4">
      <c r="B252" s="461"/>
      <c r="C252" s="790"/>
      <c r="D252" s="812"/>
      <c r="E252" s="547" t="s">
        <v>763</v>
      </c>
      <c r="F252" s="439">
        <f t="shared" si="134"/>
        <v>92</v>
      </c>
      <c r="G252" s="475"/>
      <c r="H252" s="443"/>
      <c r="I252" s="443"/>
      <c r="J252" s="443"/>
      <c r="K252" s="104"/>
      <c r="L252" s="442"/>
      <c r="M252" s="442"/>
      <c r="N252" s="442"/>
      <c r="O252" s="442"/>
      <c r="P252" s="269"/>
      <c r="Q252" s="442"/>
      <c r="R252" s="442"/>
      <c r="S252" s="442"/>
      <c r="T252" s="444"/>
      <c r="U252" s="269"/>
      <c r="V252" s="440"/>
      <c r="W252" s="440"/>
      <c r="X252" s="440"/>
      <c r="Y252" s="441"/>
      <c r="Z252" s="269"/>
      <c r="AA252" s="110">
        <v>0</v>
      </c>
      <c r="AB252" s="110">
        <v>4</v>
      </c>
      <c r="AC252" s="110">
        <v>0</v>
      </c>
      <c r="AD252" s="365">
        <v>46</v>
      </c>
      <c r="AE252" s="269">
        <f t="shared" si="129"/>
        <v>50</v>
      </c>
      <c r="AF252" s="110">
        <v>0</v>
      </c>
      <c r="AG252" s="110">
        <v>0</v>
      </c>
      <c r="AH252" s="110">
        <v>0</v>
      </c>
      <c r="AI252" s="110">
        <v>13</v>
      </c>
      <c r="AJ252" s="269">
        <f t="shared" si="130"/>
        <v>13</v>
      </c>
      <c r="AK252" s="110">
        <v>0</v>
      </c>
      <c r="AL252" s="110">
        <v>3</v>
      </c>
      <c r="AM252" s="110">
        <v>1</v>
      </c>
      <c r="AN252" s="110">
        <v>10</v>
      </c>
      <c r="AO252" s="255">
        <f t="shared" si="131"/>
        <v>14</v>
      </c>
      <c r="AP252" s="748">
        <v>0</v>
      </c>
      <c r="AQ252" s="748">
        <v>2</v>
      </c>
      <c r="AR252" s="748">
        <v>0</v>
      </c>
      <c r="AS252" s="748">
        <v>8</v>
      </c>
      <c r="AT252" s="255">
        <f t="shared" si="132"/>
        <v>10</v>
      </c>
      <c r="AU252" s="110">
        <v>0</v>
      </c>
      <c r="AV252" s="110">
        <v>0</v>
      </c>
      <c r="AW252" s="110">
        <v>0</v>
      </c>
      <c r="AX252" s="110">
        <v>5</v>
      </c>
      <c r="AY252" s="255">
        <f t="shared" si="133"/>
        <v>5</v>
      </c>
      <c r="AZ252" s="233"/>
      <c r="BA252" s="233"/>
      <c r="BB252" s="233"/>
      <c r="BC252" s="233"/>
      <c r="BD252" s="233"/>
      <c r="BE252" s="233"/>
      <c r="BF252" s="233"/>
      <c r="BG252" s="233"/>
      <c r="BH252" s="233"/>
      <c r="BI252" s="233"/>
      <c r="BJ252" s="233"/>
      <c r="BK252" s="233"/>
      <c r="BL252" s="233"/>
      <c r="BM252" s="233"/>
      <c r="BN252" s="233"/>
      <c r="BO252" s="233"/>
      <c r="BP252" s="233"/>
      <c r="BQ252" s="233"/>
      <c r="BR252" s="233"/>
      <c r="BS252" s="233"/>
      <c r="BT252" s="233"/>
      <c r="BU252" s="233"/>
      <c r="BV252" s="233"/>
      <c r="BW252" s="233"/>
      <c r="BX252" s="233"/>
      <c r="BY252" s="233"/>
      <c r="BZ252" s="233"/>
      <c r="CA252" s="233"/>
      <c r="CB252" s="233"/>
      <c r="CC252" s="233"/>
      <c r="CD252" s="233"/>
      <c r="CE252" s="233"/>
      <c r="CF252" s="233"/>
      <c r="CG252" s="233"/>
      <c r="CH252" s="233"/>
      <c r="CI252" s="233"/>
      <c r="CJ252" s="233"/>
      <c r="CK252" s="233"/>
      <c r="CL252" s="233"/>
      <c r="CM252" s="233"/>
      <c r="CN252" s="233"/>
      <c r="CO252" s="233"/>
      <c r="CP252" s="233"/>
      <c r="CQ252" s="233"/>
      <c r="CR252" s="233"/>
      <c r="CS252" s="233"/>
      <c r="CT252" s="233"/>
      <c r="CU252" s="233"/>
      <c r="CV252" s="233"/>
      <c r="CW252" s="233"/>
      <c r="CX252" s="233"/>
      <c r="CY252" s="233"/>
      <c r="CZ252" s="233"/>
      <c r="DA252" s="233"/>
      <c r="DB252" s="233"/>
      <c r="DC252" s="233"/>
      <c r="DD252" s="233"/>
      <c r="DE252" s="233"/>
    </row>
    <row r="253" spans="1:109" s="27" customFormat="1" ht="16.5" customHeight="1" x14ac:dyDescent="0.35">
      <c r="A253" s="26"/>
      <c r="B253" s="455"/>
      <c r="C253" s="790"/>
      <c r="D253" s="793" t="s">
        <v>169</v>
      </c>
      <c r="E253" s="794"/>
      <c r="F253" s="439">
        <f t="shared" si="134"/>
        <v>1122</v>
      </c>
      <c r="G253" s="466">
        <f>G167+G172+G177+G182+G186+G190+G195+G200+G205++G210+G215+G219+G224+G229+G234+G237+G240+G243+G246+G249</f>
        <v>65</v>
      </c>
      <c r="H253" s="104">
        <f t="shared" ref="H253:J253" si="135">H167+H172+H177+H182+H186+H190+H195+H200+H205++H210+H215+H219+H224+H229+H234+H237+H240+H243+H246+H249</f>
        <v>1</v>
      </c>
      <c r="I253" s="104">
        <f t="shared" si="135"/>
        <v>4</v>
      </c>
      <c r="J253" s="104">
        <f t="shared" si="135"/>
        <v>0</v>
      </c>
      <c r="K253" s="104">
        <f t="shared" ref="K253:K331" si="136">G253+H253+I253+J253</f>
        <v>70</v>
      </c>
      <c r="L253" s="104">
        <f t="shared" ref="L253:O253" si="137">L167+L172+L177+L182+L186+L190+L195+L200+L205++L210+L215+L219+L224+L229+L234+L237+L240+L243+L246+L249</f>
        <v>63</v>
      </c>
      <c r="M253" s="104">
        <f t="shared" si="137"/>
        <v>1</v>
      </c>
      <c r="N253" s="104">
        <f t="shared" si="137"/>
        <v>7</v>
      </c>
      <c r="O253" s="104">
        <f t="shared" si="137"/>
        <v>0</v>
      </c>
      <c r="P253" s="269">
        <f t="shared" ref="P253:P330" si="138">L253+M253+N253+O253</f>
        <v>71</v>
      </c>
      <c r="Q253" s="104">
        <f t="shared" ref="Q253:T253" si="139">Q167+Q172+Q177+Q182+Q186+Q190+Q195+Q200+Q205++Q210+Q215+Q219+Q224+Q229+Q234+Q237+Q240+Q243+Q246+Q249</f>
        <v>99</v>
      </c>
      <c r="R253" s="104">
        <f t="shared" si="139"/>
        <v>0</v>
      </c>
      <c r="S253" s="104">
        <f t="shared" si="139"/>
        <v>6</v>
      </c>
      <c r="T253" s="104">
        <f t="shared" si="139"/>
        <v>2</v>
      </c>
      <c r="U253" s="269">
        <f t="shared" ref="U253:U330" si="140">Q253+R253+S253+T253</f>
        <v>107</v>
      </c>
      <c r="V253" s="104">
        <f t="shared" ref="V253:Y255" si="141">V249+V246+V243+V240+V237+V234+V229+V224+V219+V215+V210+V205+V200+V195+V190+V186+V182+V177+V172+V167</f>
        <v>1</v>
      </c>
      <c r="W253" s="104">
        <f t="shared" si="141"/>
        <v>3</v>
      </c>
      <c r="X253" s="104">
        <f t="shared" si="141"/>
        <v>0</v>
      </c>
      <c r="Y253" s="356">
        <f t="shared" si="141"/>
        <v>63</v>
      </c>
      <c r="Z253" s="269">
        <f t="shared" si="127"/>
        <v>67</v>
      </c>
      <c r="AA253" s="104">
        <f t="shared" ref="AA253:AD255" si="142">AA249+AA246+AA243+AA240+AA237+AA234+AA229+AA224+AA219+AA215+AA210+AA205+AA200+AA195+AA190+AA186+AA182+AA177+AA172+AA167</f>
        <v>1</v>
      </c>
      <c r="AB253" s="104">
        <f t="shared" si="142"/>
        <v>10</v>
      </c>
      <c r="AC253" s="104">
        <f t="shared" si="142"/>
        <v>1</v>
      </c>
      <c r="AD253" s="356">
        <f t="shared" si="142"/>
        <v>193</v>
      </c>
      <c r="AE253" s="269">
        <f t="shared" si="129"/>
        <v>205</v>
      </c>
      <c r="AF253" s="104">
        <f t="shared" ref="AF253:AI255" si="143">AF249+AF246+AF243+AF240+AF237+AF234+AF229+AF224+AF219+AF215+AF210+AF205+AF200+AF195+AF190+AF186+AF182+AF177+AF172+AF167</f>
        <v>1</v>
      </c>
      <c r="AG253" s="104">
        <f t="shared" si="143"/>
        <v>7</v>
      </c>
      <c r="AH253" s="104">
        <f t="shared" si="143"/>
        <v>1</v>
      </c>
      <c r="AI253" s="104">
        <f t="shared" si="143"/>
        <v>228</v>
      </c>
      <c r="AJ253" s="269">
        <f t="shared" si="130"/>
        <v>237</v>
      </c>
      <c r="AK253" s="104">
        <f t="shared" ref="AK253:AN255" si="144">AK249+AK246+AK243+AK240+AK237+AK234+AK229+AK224+AK219+AK215+AK210+AK205+AK200+AK195+AK190+AK186+AK182+AK177+AK172+AK167</f>
        <v>0</v>
      </c>
      <c r="AL253" s="104">
        <f t="shared" si="144"/>
        <v>12</v>
      </c>
      <c r="AM253" s="104">
        <f t="shared" si="144"/>
        <v>1</v>
      </c>
      <c r="AN253" s="104">
        <f t="shared" si="144"/>
        <v>133</v>
      </c>
      <c r="AO253" s="255">
        <f t="shared" si="131"/>
        <v>146</v>
      </c>
      <c r="AP253" s="738">
        <f t="shared" ref="AP253:AS255" si="145">AP249+AP246+AP243+AP240+AP237+AP234+AP229+AP224+AP219+AP215+AP210+AP205+AP200+AP195+AP190+AP186+AP182+AP177+AP172+AP167</f>
        <v>0</v>
      </c>
      <c r="AQ253" s="738">
        <f t="shared" si="145"/>
        <v>3</v>
      </c>
      <c r="AR253" s="738">
        <f t="shared" si="145"/>
        <v>1</v>
      </c>
      <c r="AS253" s="738">
        <f t="shared" si="145"/>
        <v>131</v>
      </c>
      <c r="AT253" s="255">
        <f t="shared" si="132"/>
        <v>135</v>
      </c>
      <c r="AU253" s="104">
        <f t="shared" ref="AU253:AX255" si="146">AU249+AU246+AU243+AU240+AU237+AU234+AU229+AU224+AU219+AU215+AU210+AU205+AU200+AU195+AU190+AU186+AU182+AU177+AU172+AU167</f>
        <v>1</v>
      </c>
      <c r="AV253" s="104">
        <f t="shared" si="146"/>
        <v>5</v>
      </c>
      <c r="AW253" s="104">
        <f t="shared" si="146"/>
        <v>2</v>
      </c>
      <c r="AX253" s="104">
        <f t="shared" si="146"/>
        <v>76</v>
      </c>
      <c r="AY253" s="255">
        <f t="shared" si="133"/>
        <v>84</v>
      </c>
    </row>
    <row r="254" spans="1:109" s="27" customFormat="1" ht="16.5" customHeight="1" x14ac:dyDescent="0.35">
      <c r="A254" s="26"/>
      <c r="B254" s="455"/>
      <c r="C254" s="790"/>
      <c r="D254" s="826" t="s">
        <v>170</v>
      </c>
      <c r="E254" s="827"/>
      <c r="F254" s="439">
        <f t="shared" si="134"/>
        <v>0</v>
      </c>
      <c r="G254" s="466">
        <f>G168+G173+G178+G183+G187+G191+G196+G201+G206++G211+G216+G220+G225+G230+G235+G238+G241+G244+G247+G250</f>
        <v>0</v>
      </c>
      <c r="H254" s="104">
        <f t="shared" ref="H254:J254" si="147">H168+H173+H178+H183+H187+H191+H196+H201+H206++H211+H216+H220+H225+H230+H235+H238+H241+H244+H247+H250</f>
        <v>0</v>
      </c>
      <c r="I254" s="104">
        <f t="shared" si="147"/>
        <v>0</v>
      </c>
      <c r="J254" s="104">
        <f t="shared" si="147"/>
        <v>0</v>
      </c>
      <c r="K254" s="104">
        <f t="shared" si="136"/>
        <v>0</v>
      </c>
      <c r="L254" s="104">
        <f t="shared" ref="L254:O254" si="148">L168+L173+L178+L183+L187+L191+L196+L201+L206++L211+L216+L220+L225+L230+L235+L238+L241+L244+L247+L250</f>
        <v>0</v>
      </c>
      <c r="M254" s="104">
        <f t="shared" si="148"/>
        <v>0</v>
      </c>
      <c r="N254" s="104">
        <f t="shared" si="148"/>
        <v>0</v>
      </c>
      <c r="O254" s="104">
        <f t="shared" si="148"/>
        <v>0</v>
      </c>
      <c r="P254" s="269">
        <f t="shared" si="138"/>
        <v>0</v>
      </c>
      <c r="Q254" s="104">
        <f t="shared" ref="Q254:T254" si="149">Q168+Q173+Q178+Q183+Q187+Q191+Q196+Q201+Q206++Q211+Q216+Q220+Q225+Q230+Q235+Q238+Q241+Q244+Q247+Q250</f>
        <v>0</v>
      </c>
      <c r="R254" s="104">
        <f t="shared" si="149"/>
        <v>0</v>
      </c>
      <c r="S254" s="104">
        <f t="shared" si="149"/>
        <v>0</v>
      </c>
      <c r="T254" s="104">
        <f t="shared" si="149"/>
        <v>0</v>
      </c>
      <c r="U254" s="269">
        <f t="shared" si="140"/>
        <v>0</v>
      </c>
      <c r="V254" s="104">
        <f t="shared" si="141"/>
        <v>0</v>
      </c>
      <c r="W254" s="104">
        <f t="shared" si="141"/>
        <v>0</v>
      </c>
      <c r="X254" s="104">
        <f t="shared" si="141"/>
        <v>0</v>
      </c>
      <c r="Y254" s="356">
        <f t="shared" si="141"/>
        <v>0</v>
      </c>
      <c r="Z254" s="269">
        <f t="shared" si="127"/>
        <v>0</v>
      </c>
      <c r="AA254" s="104">
        <f t="shared" si="142"/>
        <v>0</v>
      </c>
      <c r="AB254" s="104">
        <f t="shared" si="142"/>
        <v>0</v>
      </c>
      <c r="AC254" s="104">
        <f t="shared" si="142"/>
        <v>0</v>
      </c>
      <c r="AD254" s="356">
        <f t="shared" si="142"/>
        <v>0</v>
      </c>
      <c r="AE254" s="269">
        <f t="shared" si="129"/>
        <v>0</v>
      </c>
      <c r="AF254" s="104">
        <f t="shared" si="143"/>
        <v>0</v>
      </c>
      <c r="AG254" s="104">
        <f t="shared" si="143"/>
        <v>0</v>
      </c>
      <c r="AH254" s="104">
        <f t="shared" si="143"/>
        <v>0</v>
      </c>
      <c r="AI254" s="104">
        <f t="shared" si="143"/>
        <v>0</v>
      </c>
      <c r="AJ254" s="269">
        <f t="shared" si="130"/>
        <v>0</v>
      </c>
      <c r="AK254" s="104">
        <f t="shared" si="144"/>
        <v>0</v>
      </c>
      <c r="AL254" s="104">
        <f t="shared" si="144"/>
        <v>0</v>
      </c>
      <c r="AM254" s="104">
        <f t="shared" si="144"/>
        <v>0</v>
      </c>
      <c r="AN254" s="104">
        <f t="shared" si="144"/>
        <v>0</v>
      </c>
      <c r="AO254" s="255">
        <f t="shared" si="131"/>
        <v>0</v>
      </c>
      <c r="AP254" s="738">
        <f t="shared" si="145"/>
        <v>0</v>
      </c>
      <c r="AQ254" s="738">
        <f t="shared" si="145"/>
        <v>0</v>
      </c>
      <c r="AR254" s="738">
        <f t="shared" si="145"/>
        <v>0</v>
      </c>
      <c r="AS254" s="738">
        <f t="shared" si="145"/>
        <v>0</v>
      </c>
      <c r="AT254" s="255">
        <f t="shared" si="132"/>
        <v>0</v>
      </c>
      <c r="AU254" s="104">
        <f t="shared" si="146"/>
        <v>0</v>
      </c>
      <c r="AV254" s="104">
        <f t="shared" si="146"/>
        <v>0</v>
      </c>
      <c r="AW254" s="104">
        <f t="shared" si="146"/>
        <v>0</v>
      </c>
      <c r="AX254" s="104">
        <f t="shared" si="146"/>
        <v>0</v>
      </c>
      <c r="AY254" s="255">
        <f t="shared" si="133"/>
        <v>0</v>
      </c>
    </row>
    <row r="255" spans="1:109" s="27" customFormat="1" ht="16.5" customHeight="1" thickBot="1" x14ac:dyDescent="0.4">
      <c r="A255" s="26"/>
      <c r="B255" s="456"/>
      <c r="C255" s="790"/>
      <c r="D255" s="826" t="s">
        <v>171</v>
      </c>
      <c r="E255" s="827"/>
      <c r="F255" s="439">
        <f t="shared" si="134"/>
        <v>976</v>
      </c>
      <c r="G255" s="466">
        <f>G169+G174+G179+G184+G188+G192+G197+G202+G207++G212+G217+G221+G226+G231+G236+G239+G242+G245+G248+G251</f>
        <v>43</v>
      </c>
      <c r="H255" s="104">
        <f t="shared" ref="H255:J255" si="150">H169+H174+H179+H184+H188+H192+H197+H202+H207++H212+H217+H221+H226+H231+H236+H239+H242+H245+H248+H251</f>
        <v>3</v>
      </c>
      <c r="I255" s="104">
        <f t="shared" si="150"/>
        <v>2</v>
      </c>
      <c r="J255" s="104">
        <f t="shared" si="150"/>
        <v>0</v>
      </c>
      <c r="K255" s="104">
        <f t="shared" si="136"/>
        <v>48</v>
      </c>
      <c r="L255" s="104">
        <f t="shared" ref="L255:O255" si="151">L169+L174+L179+L184+L188+L192+L197+L202+L207++L212+L217+L221+L226+L231+L236+L239+L242+L245+L248+L251</f>
        <v>44</v>
      </c>
      <c r="M255" s="104">
        <f t="shared" si="151"/>
        <v>0</v>
      </c>
      <c r="N255" s="104">
        <f t="shared" si="151"/>
        <v>4</v>
      </c>
      <c r="O255" s="104">
        <f t="shared" si="151"/>
        <v>0</v>
      </c>
      <c r="P255" s="269">
        <f t="shared" si="138"/>
        <v>48</v>
      </c>
      <c r="Q255" s="104">
        <f t="shared" ref="Q255:T255" si="152">Q169+Q174+Q179+Q184+Q188+Q192+Q197+Q202+Q207++Q212+Q217+Q221+Q226+Q231+Q236+Q239+Q242+Q245+Q248+Q251</f>
        <v>68</v>
      </c>
      <c r="R255" s="104">
        <f t="shared" si="152"/>
        <v>0</v>
      </c>
      <c r="S255" s="104">
        <f t="shared" si="152"/>
        <v>5</v>
      </c>
      <c r="T255" s="104">
        <f t="shared" si="152"/>
        <v>1</v>
      </c>
      <c r="U255" s="269">
        <f t="shared" si="140"/>
        <v>74</v>
      </c>
      <c r="V255" s="104">
        <f t="shared" si="141"/>
        <v>1</v>
      </c>
      <c r="W255" s="104">
        <f t="shared" si="141"/>
        <v>5</v>
      </c>
      <c r="X255" s="104">
        <f t="shared" si="141"/>
        <v>1</v>
      </c>
      <c r="Y255" s="356">
        <f t="shared" si="141"/>
        <v>65</v>
      </c>
      <c r="Z255" s="269">
        <f t="shared" si="127"/>
        <v>72</v>
      </c>
      <c r="AA255" s="104">
        <f t="shared" si="142"/>
        <v>1</v>
      </c>
      <c r="AB255" s="104">
        <f t="shared" si="142"/>
        <v>3</v>
      </c>
      <c r="AC255" s="104">
        <f t="shared" si="142"/>
        <v>0</v>
      </c>
      <c r="AD255" s="356">
        <f t="shared" si="142"/>
        <v>170</v>
      </c>
      <c r="AE255" s="269">
        <f t="shared" si="129"/>
        <v>174</v>
      </c>
      <c r="AF255" s="104">
        <f t="shared" si="143"/>
        <v>1</v>
      </c>
      <c r="AG255" s="104">
        <f t="shared" si="143"/>
        <v>10</v>
      </c>
      <c r="AH255" s="104">
        <f t="shared" si="143"/>
        <v>0</v>
      </c>
      <c r="AI255" s="104">
        <f t="shared" si="143"/>
        <v>212</v>
      </c>
      <c r="AJ255" s="269">
        <f t="shared" si="130"/>
        <v>223</v>
      </c>
      <c r="AK255" s="104">
        <f t="shared" si="144"/>
        <v>1</v>
      </c>
      <c r="AL255" s="104">
        <f t="shared" si="144"/>
        <v>11</v>
      </c>
      <c r="AM255" s="104">
        <f t="shared" si="144"/>
        <v>1</v>
      </c>
      <c r="AN255" s="104">
        <f t="shared" si="144"/>
        <v>128</v>
      </c>
      <c r="AO255" s="255">
        <f t="shared" si="131"/>
        <v>141</v>
      </c>
      <c r="AP255" s="738">
        <f t="shared" si="145"/>
        <v>0</v>
      </c>
      <c r="AQ255" s="738">
        <f t="shared" si="145"/>
        <v>2</v>
      </c>
      <c r="AR255" s="738">
        <f t="shared" si="145"/>
        <v>2</v>
      </c>
      <c r="AS255" s="738">
        <f t="shared" si="145"/>
        <v>117</v>
      </c>
      <c r="AT255" s="255">
        <f t="shared" si="132"/>
        <v>121</v>
      </c>
      <c r="AU255" s="104">
        <f t="shared" si="146"/>
        <v>0</v>
      </c>
      <c r="AV255" s="104">
        <f t="shared" si="146"/>
        <v>9</v>
      </c>
      <c r="AW255" s="104">
        <f t="shared" si="146"/>
        <v>0</v>
      </c>
      <c r="AX255" s="104">
        <f t="shared" si="146"/>
        <v>66</v>
      </c>
      <c r="AY255" s="255">
        <f t="shared" si="133"/>
        <v>75</v>
      </c>
    </row>
    <row r="256" spans="1:109" s="27" customFormat="1" ht="16.5" customHeight="1" x14ac:dyDescent="0.35">
      <c r="A256" s="26"/>
      <c r="B256" s="457"/>
      <c r="C256" s="791"/>
      <c r="D256" s="793" t="s">
        <v>772</v>
      </c>
      <c r="E256" s="794"/>
      <c r="F256" s="439">
        <f t="shared" si="134"/>
        <v>1</v>
      </c>
      <c r="G256" s="466"/>
      <c r="H256" s="104"/>
      <c r="I256" s="104"/>
      <c r="J256" s="104"/>
      <c r="K256" s="104"/>
      <c r="L256" s="104"/>
      <c r="M256" s="104"/>
      <c r="N256" s="104"/>
      <c r="O256" s="104"/>
      <c r="P256" s="269"/>
      <c r="Q256" s="104"/>
      <c r="R256" s="104"/>
      <c r="S256" s="104"/>
      <c r="T256" s="356"/>
      <c r="U256" s="269"/>
      <c r="V256" s="104"/>
      <c r="W256" s="104"/>
      <c r="X256" s="104"/>
      <c r="Y256" s="356"/>
      <c r="Z256" s="269"/>
      <c r="AA256" s="492">
        <f t="shared" ref="AA256:AD256" si="153">AA233+AA228+AA223+AA218+AA214+AA209+AA204+AA199+AA194+AA189+AA181+AA176+AA171</f>
        <v>0</v>
      </c>
      <c r="AB256" s="492">
        <f t="shared" si="153"/>
        <v>0</v>
      </c>
      <c r="AC256" s="492">
        <f t="shared" si="153"/>
        <v>0</v>
      </c>
      <c r="AD256" s="505">
        <f t="shared" si="153"/>
        <v>0</v>
      </c>
      <c r="AE256" s="269">
        <f t="shared" si="129"/>
        <v>0</v>
      </c>
      <c r="AF256" s="492">
        <f t="shared" ref="AF256:AI256" si="154">AF233+AF228+AF223+AF218+AF214+AF209+AF204+AF199+AF194+AF189+AF181+AF176+AF171</f>
        <v>0</v>
      </c>
      <c r="AG256" s="492">
        <f t="shared" si="154"/>
        <v>0</v>
      </c>
      <c r="AH256" s="492">
        <f t="shared" si="154"/>
        <v>0</v>
      </c>
      <c r="AI256" s="492">
        <f t="shared" si="154"/>
        <v>0</v>
      </c>
      <c r="AJ256" s="269">
        <f t="shared" si="130"/>
        <v>0</v>
      </c>
      <c r="AK256" s="492">
        <f t="shared" ref="AK256:AN256" si="155">AK233+AK228+AK223+AK218+AK214+AK209+AK204+AK199+AK194+AK189+AK181+AK176+AK171</f>
        <v>0</v>
      </c>
      <c r="AL256" s="492">
        <f t="shared" si="155"/>
        <v>0</v>
      </c>
      <c r="AM256" s="492">
        <f t="shared" si="155"/>
        <v>0</v>
      </c>
      <c r="AN256" s="492">
        <f t="shared" si="155"/>
        <v>0</v>
      </c>
      <c r="AO256" s="255">
        <f t="shared" si="131"/>
        <v>0</v>
      </c>
      <c r="AP256" s="739">
        <f t="shared" ref="AP256:AS256" si="156">AP233+AP228+AP223+AP218+AP214+AP209+AP204+AP199+AP194+AP189+AP181+AP176+AP171</f>
        <v>0</v>
      </c>
      <c r="AQ256" s="739">
        <f t="shared" si="156"/>
        <v>0</v>
      </c>
      <c r="AR256" s="739">
        <f t="shared" si="156"/>
        <v>0</v>
      </c>
      <c r="AS256" s="739">
        <f t="shared" si="156"/>
        <v>1</v>
      </c>
      <c r="AT256" s="255">
        <f t="shared" si="132"/>
        <v>1</v>
      </c>
      <c r="AU256" s="492">
        <f t="shared" ref="AU256:AX256" si="157">AU233+AU228+AU223+AU218+AU214+AU209+AU204+AU199+AU194+AU189+AU181+AU176+AU171</f>
        <v>0</v>
      </c>
      <c r="AV256" s="492">
        <f t="shared" si="157"/>
        <v>0</v>
      </c>
      <c r="AW256" s="492">
        <f t="shared" si="157"/>
        <v>0</v>
      </c>
      <c r="AX256" s="492">
        <f t="shared" si="157"/>
        <v>0</v>
      </c>
      <c r="AY256" s="255">
        <f t="shared" si="133"/>
        <v>0</v>
      </c>
    </row>
    <row r="257" spans="1:51" s="27" customFormat="1" ht="16.5" customHeight="1" thickBot="1" x14ac:dyDescent="0.4">
      <c r="A257" s="26"/>
      <c r="B257" s="457"/>
      <c r="C257" s="792"/>
      <c r="D257" s="795" t="s">
        <v>773</v>
      </c>
      <c r="E257" s="796"/>
      <c r="F257" s="439">
        <f t="shared" si="134"/>
        <v>121</v>
      </c>
      <c r="G257" s="466"/>
      <c r="H257" s="104"/>
      <c r="I257" s="104"/>
      <c r="J257" s="104"/>
      <c r="K257" s="104"/>
      <c r="L257" s="104"/>
      <c r="M257" s="104"/>
      <c r="N257" s="104"/>
      <c r="O257" s="104"/>
      <c r="P257" s="269"/>
      <c r="Q257" s="104"/>
      <c r="R257" s="104"/>
      <c r="S257" s="104"/>
      <c r="T257" s="356"/>
      <c r="U257" s="269"/>
      <c r="V257" s="104"/>
      <c r="W257" s="104"/>
      <c r="X257" s="104"/>
      <c r="Y257" s="356"/>
      <c r="Z257" s="269"/>
      <c r="AA257" s="493">
        <f t="shared" ref="AA257:AD257" si="158">AA252+AA232+AA227+AA222+AA213+AA208+AA203+AA198+AA193+AA185+AA180+AA175+AA170</f>
        <v>0</v>
      </c>
      <c r="AB257" s="493">
        <f t="shared" si="158"/>
        <v>5</v>
      </c>
      <c r="AC257" s="493">
        <f t="shared" si="158"/>
        <v>0</v>
      </c>
      <c r="AD257" s="506">
        <f t="shared" si="158"/>
        <v>53</v>
      </c>
      <c r="AE257" s="269">
        <f t="shared" si="129"/>
        <v>58</v>
      </c>
      <c r="AF257" s="493">
        <f t="shared" ref="AF257:AI257" si="159">AF252+AF232+AF227+AF222+AF213+AF208+AF203+AF198+AF193+AF185+AF180+AF175+AF170</f>
        <v>0</v>
      </c>
      <c r="AG257" s="493">
        <f t="shared" si="159"/>
        <v>0</v>
      </c>
      <c r="AH257" s="493">
        <f t="shared" si="159"/>
        <v>0</v>
      </c>
      <c r="AI257" s="493">
        <f t="shared" si="159"/>
        <v>19</v>
      </c>
      <c r="AJ257" s="269">
        <f t="shared" si="130"/>
        <v>19</v>
      </c>
      <c r="AK257" s="493">
        <f t="shared" ref="AK257:AM257" si="160">AK252+AK232+AK227+AK222+AK213+AK208+AK203+AK198+AK193+AK185+AK180+AK175+AK170</f>
        <v>0</v>
      </c>
      <c r="AL257" s="493">
        <f t="shared" si="160"/>
        <v>3</v>
      </c>
      <c r="AM257" s="493">
        <f t="shared" si="160"/>
        <v>1</v>
      </c>
      <c r="AN257" s="493">
        <f>AN252+AN232+AN227+AN222+AN213+AN208+AN203+AN198+AN193+AN185+AN180+AN175+AN170</f>
        <v>15</v>
      </c>
      <c r="AO257" s="255">
        <f t="shared" si="131"/>
        <v>19</v>
      </c>
      <c r="AP257" s="740">
        <f t="shared" ref="AP257:AS257" si="161">AP252+AP232+AP227+AP222+AP213+AP208+AP203+AP198+AP193+AP185+AP180+AP175+AP170</f>
        <v>0</v>
      </c>
      <c r="AQ257" s="740">
        <f t="shared" si="161"/>
        <v>2</v>
      </c>
      <c r="AR257" s="740">
        <f t="shared" si="161"/>
        <v>0</v>
      </c>
      <c r="AS257" s="740">
        <f t="shared" si="161"/>
        <v>12</v>
      </c>
      <c r="AT257" s="255">
        <f t="shared" si="132"/>
        <v>14</v>
      </c>
      <c r="AU257" s="493">
        <f t="shared" ref="AU257:AX257" si="162">AU252+AU232+AU227+AU222+AU213+AU208+AU203+AU198+AU193+AU185+AU180+AU175+AU170</f>
        <v>0</v>
      </c>
      <c r="AV257" s="493">
        <f t="shared" si="162"/>
        <v>0</v>
      </c>
      <c r="AW257" s="493">
        <f t="shared" si="162"/>
        <v>0</v>
      </c>
      <c r="AX257" s="493">
        <f t="shared" si="162"/>
        <v>11</v>
      </c>
      <c r="AY257" s="255">
        <f t="shared" si="133"/>
        <v>11</v>
      </c>
    </row>
    <row r="258" spans="1:51" s="27" customFormat="1" ht="16.5" customHeight="1" x14ac:dyDescent="0.35">
      <c r="A258" s="26"/>
      <c r="B258" s="856">
        <v>1</v>
      </c>
      <c r="C258" s="789" t="s">
        <v>8</v>
      </c>
      <c r="D258" s="828" t="s">
        <v>150</v>
      </c>
      <c r="E258" s="546" t="s">
        <v>116</v>
      </c>
      <c r="F258" s="439">
        <f t="shared" si="134"/>
        <v>0</v>
      </c>
      <c r="G258" s="476">
        <v>0</v>
      </c>
      <c r="H258" s="105">
        <v>0</v>
      </c>
      <c r="I258" s="105">
        <v>0</v>
      </c>
      <c r="J258" s="105">
        <v>0</v>
      </c>
      <c r="K258" s="104">
        <f t="shared" si="136"/>
        <v>0</v>
      </c>
      <c r="L258" s="106">
        <v>0</v>
      </c>
      <c r="M258" s="106">
        <v>0</v>
      </c>
      <c r="N258" s="106">
        <v>0</v>
      </c>
      <c r="O258" s="106">
        <v>0</v>
      </c>
      <c r="P258" s="269">
        <f t="shared" si="138"/>
        <v>0</v>
      </c>
      <c r="Q258" s="106">
        <v>0</v>
      </c>
      <c r="R258" s="106">
        <v>0</v>
      </c>
      <c r="S258" s="106">
        <v>0</v>
      </c>
      <c r="T258" s="366">
        <v>0</v>
      </c>
      <c r="U258" s="269">
        <f t="shared" si="140"/>
        <v>0</v>
      </c>
      <c r="V258" s="106">
        <v>0</v>
      </c>
      <c r="W258" s="106">
        <v>0</v>
      </c>
      <c r="X258" s="106">
        <v>0</v>
      </c>
      <c r="Y258" s="366">
        <v>0</v>
      </c>
      <c r="Z258" s="269">
        <f t="shared" si="127"/>
        <v>0</v>
      </c>
      <c r="AA258" s="106">
        <v>0</v>
      </c>
      <c r="AB258" s="106">
        <v>0</v>
      </c>
      <c r="AC258" s="106">
        <v>0</v>
      </c>
      <c r="AD258" s="366">
        <v>0</v>
      </c>
      <c r="AE258" s="269">
        <f t="shared" si="129"/>
        <v>0</v>
      </c>
      <c r="AF258" s="106">
        <v>0</v>
      </c>
      <c r="AG258" s="106">
        <v>0</v>
      </c>
      <c r="AH258" s="106">
        <v>0</v>
      </c>
      <c r="AI258" s="106">
        <v>0</v>
      </c>
      <c r="AJ258" s="269">
        <f t="shared" si="130"/>
        <v>0</v>
      </c>
      <c r="AK258" s="106">
        <v>0</v>
      </c>
      <c r="AL258" s="106">
        <v>0</v>
      </c>
      <c r="AM258" s="106">
        <v>0</v>
      </c>
      <c r="AN258" s="106">
        <v>0</v>
      </c>
      <c r="AO258" s="255">
        <f t="shared" si="131"/>
        <v>0</v>
      </c>
      <c r="AP258" s="746">
        <v>0</v>
      </c>
      <c r="AQ258" s="746">
        <v>0</v>
      </c>
      <c r="AR258" s="746">
        <v>0</v>
      </c>
      <c r="AS258" s="746">
        <v>0</v>
      </c>
      <c r="AT258" s="255">
        <f t="shared" si="132"/>
        <v>0</v>
      </c>
      <c r="AU258" s="106">
        <v>0</v>
      </c>
      <c r="AV258" s="106">
        <v>0</v>
      </c>
      <c r="AW258" s="106">
        <v>0</v>
      </c>
      <c r="AX258" s="106">
        <v>0</v>
      </c>
      <c r="AY258" s="255">
        <f t="shared" si="133"/>
        <v>0</v>
      </c>
    </row>
    <row r="259" spans="1:51" s="27" customFormat="1" ht="16.5" customHeight="1" x14ac:dyDescent="0.35">
      <c r="A259" s="26"/>
      <c r="B259" s="841"/>
      <c r="C259" s="790"/>
      <c r="D259" s="809"/>
      <c r="E259" s="544" t="s">
        <v>203</v>
      </c>
      <c r="F259" s="439">
        <f t="shared" si="134"/>
        <v>0</v>
      </c>
      <c r="G259" s="476">
        <v>0</v>
      </c>
      <c r="H259" s="105">
        <v>0</v>
      </c>
      <c r="I259" s="105">
        <v>0</v>
      </c>
      <c r="J259" s="105">
        <v>0</v>
      </c>
      <c r="K259" s="104">
        <f t="shared" si="136"/>
        <v>0</v>
      </c>
      <c r="L259" s="108">
        <v>0</v>
      </c>
      <c r="M259" s="108">
        <v>0</v>
      </c>
      <c r="N259" s="108">
        <v>0</v>
      </c>
      <c r="O259" s="108">
        <v>0</v>
      </c>
      <c r="P259" s="269">
        <f t="shared" si="138"/>
        <v>0</v>
      </c>
      <c r="Q259" s="106">
        <v>0</v>
      </c>
      <c r="R259" s="106">
        <v>0</v>
      </c>
      <c r="S259" s="106">
        <v>0</v>
      </c>
      <c r="T259" s="366">
        <v>0</v>
      </c>
      <c r="U259" s="269">
        <f t="shared" si="140"/>
        <v>0</v>
      </c>
      <c r="V259" s="106">
        <v>0</v>
      </c>
      <c r="W259" s="106">
        <v>0</v>
      </c>
      <c r="X259" s="106">
        <v>0</v>
      </c>
      <c r="Y259" s="366">
        <v>0</v>
      </c>
      <c r="Z259" s="269">
        <f t="shared" si="127"/>
        <v>0</v>
      </c>
      <c r="AA259" s="106">
        <v>0</v>
      </c>
      <c r="AB259" s="106">
        <v>0</v>
      </c>
      <c r="AC259" s="106">
        <v>0</v>
      </c>
      <c r="AD259" s="366">
        <v>0</v>
      </c>
      <c r="AE259" s="269">
        <f t="shared" si="129"/>
        <v>0</v>
      </c>
      <c r="AF259" s="108">
        <v>0</v>
      </c>
      <c r="AG259" s="108">
        <v>0</v>
      </c>
      <c r="AH259" s="108">
        <v>0</v>
      </c>
      <c r="AI259" s="108">
        <v>0</v>
      </c>
      <c r="AJ259" s="269">
        <f t="shared" si="130"/>
        <v>0</v>
      </c>
      <c r="AK259" s="106">
        <v>0</v>
      </c>
      <c r="AL259" s="106">
        <v>0</v>
      </c>
      <c r="AM259" s="106">
        <v>0</v>
      </c>
      <c r="AN259" s="106">
        <v>0</v>
      </c>
      <c r="AO259" s="255">
        <f t="shared" si="131"/>
        <v>0</v>
      </c>
      <c r="AP259" s="746">
        <v>0</v>
      </c>
      <c r="AQ259" s="746">
        <v>0</v>
      </c>
      <c r="AR259" s="746">
        <v>0</v>
      </c>
      <c r="AS259" s="746">
        <v>0</v>
      </c>
      <c r="AT259" s="255">
        <f t="shared" si="132"/>
        <v>0</v>
      </c>
      <c r="AU259" s="106">
        <v>0</v>
      </c>
      <c r="AV259" s="106">
        <v>0</v>
      </c>
      <c r="AW259" s="106">
        <v>0</v>
      </c>
      <c r="AX259" s="106">
        <v>0</v>
      </c>
      <c r="AY259" s="255">
        <f t="shared" si="133"/>
        <v>0</v>
      </c>
    </row>
    <row r="260" spans="1:51" s="27" customFormat="1" ht="19.899999999999999" customHeight="1" x14ac:dyDescent="0.35">
      <c r="A260" s="26"/>
      <c r="B260" s="841"/>
      <c r="C260" s="790"/>
      <c r="D260" s="809"/>
      <c r="E260" s="544" t="s">
        <v>112</v>
      </c>
      <c r="F260" s="439">
        <f t="shared" si="134"/>
        <v>0</v>
      </c>
      <c r="G260" s="476">
        <v>0</v>
      </c>
      <c r="H260" s="105">
        <v>0</v>
      </c>
      <c r="I260" s="105">
        <v>0</v>
      </c>
      <c r="J260" s="105">
        <v>0</v>
      </c>
      <c r="K260" s="104">
        <f t="shared" si="136"/>
        <v>0</v>
      </c>
      <c r="L260" s="108">
        <v>0</v>
      </c>
      <c r="M260" s="108">
        <v>0</v>
      </c>
      <c r="N260" s="108">
        <v>0</v>
      </c>
      <c r="O260" s="108">
        <v>0</v>
      </c>
      <c r="P260" s="269">
        <f t="shared" si="138"/>
        <v>0</v>
      </c>
      <c r="Q260" s="106">
        <v>0</v>
      </c>
      <c r="R260" s="106">
        <v>0</v>
      </c>
      <c r="S260" s="106">
        <v>0</v>
      </c>
      <c r="T260" s="366">
        <v>0</v>
      </c>
      <c r="U260" s="269">
        <f t="shared" si="140"/>
        <v>0</v>
      </c>
      <c r="V260" s="106">
        <v>0</v>
      </c>
      <c r="W260" s="106">
        <v>0</v>
      </c>
      <c r="X260" s="106">
        <v>0</v>
      </c>
      <c r="Y260" s="366">
        <v>0</v>
      </c>
      <c r="Z260" s="269">
        <f t="shared" si="127"/>
        <v>0</v>
      </c>
      <c r="AA260" s="106">
        <v>0</v>
      </c>
      <c r="AB260" s="106">
        <v>0</v>
      </c>
      <c r="AC260" s="106">
        <v>0</v>
      </c>
      <c r="AD260" s="366">
        <v>0</v>
      </c>
      <c r="AE260" s="269">
        <f t="shared" si="129"/>
        <v>0</v>
      </c>
      <c r="AF260" s="108">
        <v>0</v>
      </c>
      <c r="AG260" s="108">
        <v>0</v>
      </c>
      <c r="AH260" s="108">
        <v>0</v>
      </c>
      <c r="AI260" s="108">
        <v>0</v>
      </c>
      <c r="AJ260" s="269">
        <f t="shared" si="130"/>
        <v>0</v>
      </c>
      <c r="AK260" s="106">
        <v>0</v>
      </c>
      <c r="AL260" s="106">
        <v>0</v>
      </c>
      <c r="AM260" s="106">
        <v>0</v>
      </c>
      <c r="AN260" s="106">
        <v>0</v>
      </c>
      <c r="AO260" s="255">
        <f t="shared" si="131"/>
        <v>0</v>
      </c>
      <c r="AP260" s="746">
        <v>0</v>
      </c>
      <c r="AQ260" s="746">
        <v>0</v>
      </c>
      <c r="AR260" s="746">
        <v>0</v>
      </c>
      <c r="AS260" s="746">
        <v>0</v>
      </c>
      <c r="AT260" s="255">
        <f t="shared" si="132"/>
        <v>0</v>
      </c>
      <c r="AU260" s="106">
        <v>0</v>
      </c>
      <c r="AV260" s="106">
        <v>0</v>
      </c>
      <c r="AW260" s="106">
        <v>0</v>
      </c>
      <c r="AX260" s="106">
        <v>0</v>
      </c>
      <c r="AY260" s="255">
        <f t="shared" si="133"/>
        <v>0</v>
      </c>
    </row>
    <row r="261" spans="1:51" s="27" customFormat="1" ht="19.899999999999999" customHeight="1" thickBot="1" x14ac:dyDescent="0.4">
      <c r="A261" s="26"/>
      <c r="B261" s="454"/>
      <c r="C261" s="790"/>
      <c r="D261" s="833"/>
      <c r="E261" s="549" t="s">
        <v>763</v>
      </c>
      <c r="F261" s="439">
        <f t="shared" si="134"/>
        <v>0</v>
      </c>
      <c r="G261" s="476"/>
      <c r="H261" s="105"/>
      <c r="I261" s="105"/>
      <c r="J261" s="105"/>
      <c r="K261" s="104"/>
      <c r="L261" s="108"/>
      <c r="M261" s="108"/>
      <c r="N261" s="108"/>
      <c r="O261" s="108"/>
      <c r="P261" s="269"/>
      <c r="Q261" s="106"/>
      <c r="R261" s="106"/>
      <c r="S261" s="106"/>
      <c r="T261" s="366"/>
      <c r="U261" s="269"/>
      <c r="V261" s="106"/>
      <c r="W261" s="106"/>
      <c r="X261" s="106"/>
      <c r="Y261" s="366"/>
      <c r="Z261" s="269"/>
      <c r="AA261" s="106">
        <v>0</v>
      </c>
      <c r="AB261" s="106">
        <v>0</v>
      </c>
      <c r="AC261" s="106">
        <v>0</v>
      </c>
      <c r="AD261" s="366">
        <v>0</v>
      </c>
      <c r="AE261" s="269">
        <f t="shared" si="129"/>
        <v>0</v>
      </c>
      <c r="AF261" s="110">
        <v>0</v>
      </c>
      <c r="AG261" s="110">
        <v>0</v>
      </c>
      <c r="AH261" s="110">
        <v>0</v>
      </c>
      <c r="AI261" s="110">
        <v>0</v>
      </c>
      <c r="AJ261" s="269">
        <f t="shared" si="130"/>
        <v>0</v>
      </c>
      <c r="AK261" s="106">
        <v>0</v>
      </c>
      <c r="AL261" s="106">
        <v>0</v>
      </c>
      <c r="AM261" s="106">
        <v>0</v>
      </c>
      <c r="AN261" s="106">
        <v>0</v>
      </c>
      <c r="AO261" s="255">
        <f t="shared" si="131"/>
        <v>0</v>
      </c>
      <c r="AP261" s="746">
        <v>0</v>
      </c>
      <c r="AQ261" s="746">
        <v>0</v>
      </c>
      <c r="AR261" s="746">
        <v>0</v>
      </c>
      <c r="AS261" s="746">
        <v>0</v>
      </c>
      <c r="AT261" s="255">
        <f t="shared" si="132"/>
        <v>0</v>
      </c>
      <c r="AU261" s="106">
        <v>0</v>
      </c>
      <c r="AV261" s="106">
        <v>0</v>
      </c>
      <c r="AW261" s="106">
        <v>0</v>
      </c>
      <c r="AX261" s="106">
        <v>0</v>
      </c>
      <c r="AY261" s="255">
        <f t="shared" si="133"/>
        <v>0</v>
      </c>
    </row>
    <row r="262" spans="1:51" s="27" customFormat="1" ht="22.9" customHeight="1" x14ac:dyDescent="0.35">
      <c r="A262" s="26"/>
      <c r="B262" s="841">
        <v>2</v>
      </c>
      <c r="C262" s="790"/>
      <c r="D262" s="834" t="s">
        <v>661</v>
      </c>
      <c r="E262" s="547" t="s">
        <v>116</v>
      </c>
      <c r="F262" s="439">
        <f t="shared" si="134"/>
        <v>0</v>
      </c>
      <c r="G262" s="476">
        <v>0</v>
      </c>
      <c r="H262" s="105">
        <v>0</v>
      </c>
      <c r="I262" s="105">
        <v>0</v>
      </c>
      <c r="J262" s="105">
        <v>0</v>
      </c>
      <c r="K262" s="104">
        <f t="shared" si="136"/>
        <v>0</v>
      </c>
      <c r="L262" s="108">
        <v>0</v>
      </c>
      <c r="M262" s="108">
        <v>0</v>
      </c>
      <c r="N262" s="108">
        <v>0</v>
      </c>
      <c r="O262" s="108">
        <v>0</v>
      </c>
      <c r="P262" s="269">
        <f t="shared" si="138"/>
        <v>0</v>
      </c>
      <c r="Q262" s="106">
        <v>0</v>
      </c>
      <c r="R262" s="106">
        <v>0</v>
      </c>
      <c r="S262" s="106">
        <v>0</v>
      </c>
      <c r="T262" s="366">
        <v>0</v>
      </c>
      <c r="U262" s="269">
        <f t="shared" si="140"/>
        <v>0</v>
      </c>
      <c r="V262" s="106">
        <v>0</v>
      </c>
      <c r="W262" s="106">
        <v>0</v>
      </c>
      <c r="X262" s="106">
        <v>0</v>
      </c>
      <c r="Y262" s="366">
        <v>0</v>
      </c>
      <c r="Z262" s="269">
        <f t="shared" si="127"/>
        <v>0</v>
      </c>
      <c r="AA262" s="106">
        <v>0</v>
      </c>
      <c r="AB262" s="106">
        <v>0</v>
      </c>
      <c r="AC262" s="106">
        <v>0</v>
      </c>
      <c r="AD262" s="366">
        <v>0</v>
      </c>
      <c r="AE262" s="269">
        <f t="shared" ref="AE262:AE325" si="163">AA262+AB262+AC262+AD262</f>
        <v>0</v>
      </c>
      <c r="AF262" s="106">
        <v>0</v>
      </c>
      <c r="AG262" s="106">
        <v>0</v>
      </c>
      <c r="AH262" s="106">
        <v>0</v>
      </c>
      <c r="AI262" s="106">
        <v>0</v>
      </c>
      <c r="AJ262" s="269">
        <f t="shared" ref="AJ262:AJ325" si="164">AF262+AG262+AH262+AI262</f>
        <v>0</v>
      </c>
      <c r="AK262" s="106">
        <v>0</v>
      </c>
      <c r="AL262" s="106">
        <v>0</v>
      </c>
      <c r="AM262" s="106">
        <v>0</v>
      </c>
      <c r="AN262" s="106">
        <v>0</v>
      </c>
      <c r="AO262" s="255">
        <f t="shared" ref="AO262:AO325" si="165">AK262+AL262+AM262+AN262</f>
        <v>0</v>
      </c>
      <c r="AP262" s="746">
        <v>0</v>
      </c>
      <c r="AQ262" s="746">
        <v>0</v>
      </c>
      <c r="AR262" s="746">
        <v>0</v>
      </c>
      <c r="AS262" s="746">
        <v>0</v>
      </c>
      <c r="AT262" s="255">
        <f t="shared" ref="AT262:AT325" si="166">AP262+AQ262+AR262+AS262</f>
        <v>0</v>
      </c>
      <c r="AU262" s="106">
        <v>0</v>
      </c>
      <c r="AV262" s="106">
        <v>0</v>
      </c>
      <c r="AW262" s="106">
        <v>0</v>
      </c>
      <c r="AX262" s="106">
        <v>0</v>
      </c>
      <c r="AY262" s="255">
        <f t="shared" ref="AY262:AY325" si="167">AU262+AV262+AW262+AX262</f>
        <v>0</v>
      </c>
    </row>
    <row r="263" spans="1:51" s="27" customFormat="1" ht="16.5" customHeight="1" x14ac:dyDescent="0.35">
      <c r="A263" s="26"/>
      <c r="B263" s="841"/>
      <c r="C263" s="790"/>
      <c r="D263" s="835"/>
      <c r="E263" s="544" t="s">
        <v>203</v>
      </c>
      <c r="F263" s="439">
        <f t="shared" si="134"/>
        <v>0</v>
      </c>
      <c r="G263" s="476">
        <v>0</v>
      </c>
      <c r="H263" s="105">
        <v>0</v>
      </c>
      <c r="I263" s="105">
        <v>0</v>
      </c>
      <c r="J263" s="105">
        <v>0</v>
      </c>
      <c r="K263" s="104">
        <f t="shared" si="136"/>
        <v>0</v>
      </c>
      <c r="L263" s="108">
        <v>0</v>
      </c>
      <c r="M263" s="108">
        <v>0</v>
      </c>
      <c r="N263" s="108">
        <v>0</v>
      </c>
      <c r="O263" s="108">
        <v>0</v>
      </c>
      <c r="P263" s="269">
        <f t="shared" si="138"/>
        <v>0</v>
      </c>
      <c r="Q263" s="106">
        <v>0</v>
      </c>
      <c r="R263" s="106">
        <v>0</v>
      </c>
      <c r="S263" s="106">
        <v>0</v>
      </c>
      <c r="T263" s="366">
        <v>0</v>
      </c>
      <c r="U263" s="269">
        <f t="shared" si="140"/>
        <v>0</v>
      </c>
      <c r="V263" s="106">
        <v>0</v>
      </c>
      <c r="W263" s="106">
        <v>0</v>
      </c>
      <c r="X263" s="106">
        <v>0</v>
      </c>
      <c r="Y263" s="366">
        <v>0</v>
      </c>
      <c r="Z263" s="269">
        <f t="shared" si="127"/>
        <v>0</v>
      </c>
      <c r="AA263" s="106">
        <v>0</v>
      </c>
      <c r="AB263" s="106">
        <v>0</v>
      </c>
      <c r="AC263" s="106">
        <v>0</v>
      </c>
      <c r="AD263" s="366">
        <v>0</v>
      </c>
      <c r="AE263" s="269">
        <f t="shared" si="163"/>
        <v>0</v>
      </c>
      <c r="AF263" s="108">
        <v>0</v>
      </c>
      <c r="AG263" s="108">
        <v>0</v>
      </c>
      <c r="AH263" s="108">
        <v>0</v>
      </c>
      <c r="AI263" s="108">
        <v>0</v>
      </c>
      <c r="AJ263" s="269">
        <f t="shared" si="164"/>
        <v>0</v>
      </c>
      <c r="AK263" s="106">
        <v>0</v>
      </c>
      <c r="AL263" s="106">
        <v>0</v>
      </c>
      <c r="AM263" s="106">
        <v>0</v>
      </c>
      <c r="AN263" s="106">
        <v>0</v>
      </c>
      <c r="AO263" s="255">
        <f t="shared" si="165"/>
        <v>0</v>
      </c>
      <c r="AP263" s="746">
        <v>0</v>
      </c>
      <c r="AQ263" s="746">
        <v>0</v>
      </c>
      <c r="AR263" s="746">
        <v>0</v>
      </c>
      <c r="AS263" s="746">
        <v>0</v>
      </c>
      <c r="AT263" s="255">
        <f t="shared" si="166"/>
        <v>0</v>
      </c>
      <c r="AU263" s="106">
        <v>0</v>
      </c>
      <c r="AV263" s="106">
        <v>0</v>
      </c>
      <c r="AW263" s="106">
        <v>0</v>
      </c>
      <c r="AX263" s="106">
        <v>0</v>
      </c>
      <c r="AY263" s="255">
        <f t="shared" si="167"/>
        <v>0</v>
      </c>
    </row>
    <row r="264" spans="1:51" s="27" customFormat="1" ht="16.5" customHeight="1" x14ac:dyDescent="0.35">
      <c r="A264" s="26"/>
      <c r="B264" s="841"/>
      <c r="C264" s="790"/>
      <c r="D264" s="835"/>
      <c r="E264" s="544" t="s">
        <v>112</v>
      </c>
      <c r="F264" s="439">
        <f t="shared" si="134"/>
        <v>0</v>
      </c>
      <c r="G264" s="476">
        <v>0</v>
      </c>
      <c r="H264" s="105">
        <v>0</v>
      </c>
      <c r="I264" s="105">
        <v>0</v>
      </c>
      <c r="J264" s="105">
        <v>0</v>
      </c>
      <c r="K264" s="104">
        <f t="shared" si="136"/>
        <v>0</v>
      </c>
      <c r="L264" s="108">
        <v>0</v>
      </c>
      <c r="M264" s="108">
        <v>0</v>
      </c>
      <c r="N264" s="108">
        <v>0</v>
      </c>
      <c r="O264" s="108">
        <v>0</v>
      </c>
      <c r="P264" s="269">
        <f t="shared" si="138"/>
        <v>0</v>
      </c>
      <c r="Q264" s="106">
        <v>0</v>
      </c>
      <c r="R264" s="106">
        <v>0</v>
      </c>
      <c r="S264" s="106">
        <v>0</v>
      </c>
      <c r="T264" s="366">
        <v>0</v>
      </c>
      <c r="U264" s="269">
        <f t="shared" si="140"/>
        <v>0</v>
      </c>
      <c r="V264" s="106">
        <v>0</v>
      </c>
      <c r="W264" s="106">
        <v>0</v>
      </c>
      <c r="X264" s="106">
        <v>0</v>
      </c>
      <c r="Y264" s="366">
        <v>0</v>
      </c>
      <c r="Z264" s="269">
        <f t="shared" si="127"/>
        <v>0</v>
      </c>
      <c r="AA264" s="106">
        <v>0</v>
      </c>
      <c r="AB264" s="106">
        <v>0</v>
      </c>
      <c r="AC264" s="106">
        <v>0</v>
      </c>
      <c r="AD264" s="366">
        <v>0</v>
      </c>
      <c r="AE264" s="269">
        <f t="shared" si="163"/>
        <v>0</v>
      </c>
      <c r="AF264" s="108">
        <v>0</v>
      </c>
      <c r="AG264" s="108">
        <v>0</v>
      </c>
      <c r="AH264" s="108">
        <v>0</v>
      </c>
      <c r="AI264" s="108">
        <v>0</v>
      </c>
      <c r="AJ264" s="269">
        <f t="shared" si="164"/>
        <v>0</v>
      </c>
      <c r="AK264" s="106">
        <v>0</v>
      </c>
      <c r="AL264" s="106">
        <v>0</v>
      </c>
      <c r="AM264" s="106">
        <v>0</v>
      </c>
      <c r="AN264" s="106">
        <v>0</v>
      </c>
      <c r="AO264" s="255">
        <f t="shared" si="165"/>
        <v>0</v>
      </c>
      <c r="AP264" s="746">
        <v>0</v>
      </c>
      <c r="AQ264" s="746">
        <v>0</v>
      </c>
      <c r="AR264" s="746">
        <v>0</v>
      </c>
      <c r="AS264" s="746">
        <v>0</v>
      </c>
      <c r="AT264" s="255">
        <f t="shared" si="166"/>
        <v>0</v>
      </c>
      <c r="AU264" s="106">
        <v>0</v>
      </c>
      <c r="AV264" s="106">
        <v>0</v>
      </c>
      <c r="AW264" s="106">
        <v>0</v>
      </c>
      <c r="AX264" s="106">
        <v>0</v>
      </c>
      <c r="AY264" s="255">
        <f t="shared" si="167"/>
        <v>0</v>
      </c>
    </row>
    <row r="265" spans="1:51" s="27" customFormat="1" ht="16.5" customHeight="1" thickBot="1" x14ac:dyDescent="0.4">
      <c r="A265" s="26"/>
      <c r="B265" s="454"/>
      <c r="C265" s="790"/>
      <c r="D265" s="833"/>
      <c r="E265" s="550" t="s">
        <v>763</v>
      </c>
      <c r="F265" s="439">
        <f t="shared" si="134"/>
        <v>0</v>
      </c>
      <c r="G265" s="476"/>
      <c r="H265" s="105"/>
      <c r="I265" s="105"/>
      <c r="J265" s="105"/>
      <c r="K265" s="104"/>
      <c r="L265" s="108"/>
      <c r="M265" s="108"/>
      <c r="N265" s="108"/>
      <c r="O265" s="108"/>
      <c r="P265" s="269"/>
      <c r="Q265" s="106"/>
      <c r="R265" s="106"/>
      <c r="S265" s="106"/>
      <c r="T265" s="366"/>
      <c r="U265" s="269"/>
      <c r="V265" s="106"/>
      <c r="W265" s="106"/>
      <c r="X265" s="106"/>
      <c r="Y265" s="366"/>
      <c r="Z265" s="269"/>
      <c r="AA265" s="106">
        <v>0</v>
      </c>
      <c r="AB265" s="106">
        <v>0</v>
      </c>
      <c r="AC265" s="106">
        <v>0</v>
      </c>
      <c r="AD265" s="366">
        <v>0</v>
      </c>
      <c r="AE265" s="269">
        <f t="shared" si="163"/>
        <v>0</v>
      </c>
      <c r="AF265" s="110">
        <v>0</v>
      </c>
      <c r="AG265" s="110">
        <v>0</v>
      </c>
      <c r="AH265" s="110">
        <v>0</v>
      </c>
      <c r="AI265" s="110">
        <v>0</v>
      </c>
      <c r="AJ265" s="269">
        <f t="shared" si="164"/>
        <v>0</v>
      </c>
      <c r="AK265" s="106">
        <v>0</v>
      </c>
      <c r="AL265" s="106">
        <v>0</v>
      </c>
      <c r="AM265" s="106">
        <v>0</v>
      </c>
      <c r="AN265" s="106">
        <v>0</v>
      </c>
      <c r="AO265" s="255">
        <f t="shared" si="165"/>
        <v>0</v>
      </c>
      <c r="AP265" s="746">
        <v>0</v>
      </c>
      <c r="AQ265" s="746">
        <v>0</v>
      </c>
      <c r="AR265" s="746">
        <v>0</v>
      </c>
      <c r="AS265" s="746">
        <v>0</v>
      </c>
      <c r="AT265" s="255">
        <f t="shared" si="166"/>
        <v>0</v>
      </c>
      <c r="AU265" s="106">
        <v>0</v>
      </c>
      <c r="AV265" s="106">
        <v>0</v>
      </c>
      <c r="AW265" s="106">
        <v>0</v>
      </c>
      <c r="AX265" s="106">
        <v>0</v>
      </c>
      <c r="AY265" s="255">
        <f t="shared" si="167"/>
        <v>0</v>
      </c>
    </row>
    <row r="266" spans="1:51" s="27" customFormat="1" ht="16.5" customHeight="1" x14ac:dyDescent="0.35">
      <c r="A266" s="26"/>
      <c r="B266" s="841">
        <v>3</v>
      </c>
      <c r="C266" s="790"/>
      <c r="D266" s="828" t="s">
        <v>152</v>
      </c>
      <c r="E266" s="547" t="s">
        <v>116</v>
      </c>
      <c r="F266" s="439">
        <f t="shared" si="134"/>
        <v>0</v>
      </c>
      <c r="G266" s="476">
        <v>0</v>
      </c>
      <c r="H266" s="105">
        <v>0</v>
      </c>
      <c r="I266" s="105">
        <v>0</v>
      </c>
      <c r="J266" s="105">
        <v>0</v>
      </c>
      <c r="K266" s="104">
        <f t="shared" si="136"/>
        <v>0</v>
      </c>
      <c r="L266" s="108">
        <v>0</v>
      </c>
      <c r="M266" s="108">
        <v>0</v>
      </c>
      <c r="N266" s="108">
        <v>0</v>
      </c>
      <c r="O266" s="108">
        <v>0</v>
      </c>
      <c r="P266" s="269">
        <f t="shared" si="138"/>
        <v>0</v>
      </c>
      <c r="Q266" s="106">
        <v>0</v>
      </c>
      <c r="R266" s="106">
        <v>0</v>
      </c>
      <c r="S266" s="106">
        <v>0</v>
      </c>
      <c r="T266" s="366">
        <v>0</v>
      </c>
      <c r="U266" s="269">
        <f t="shared" si="140"/>
        <v>0</v>
      </c>
      <c r="V266" s="106">
        <v>0</v>
      </c>
      <c r="W266" s="106">
        <v>0</v>
      </c>
      <c r="X266" s="106">
        <v>0</v>
      </c>
      <c r="Y266" s="366">
        <v>0</v>
      </c>
      <c r="Z266" s="269">
        <f t="shared" si="127"/>
        <v>0</v>
      </c>
      <c r="AA266" s="106">
        <v>0</v>
      </c>
      <c r="AB266" s="106">
        <v>0</v>
      </c>
      <c r="AC266" s="106">
        <v>0</v>
      </c>
      <c r="AD266" s="366">
        <v>0</v>
      </c>
      <c r="AE266" s="269">
        <f t="shared" si="163"/>
        <v>0</v>
      </c>
      <c r="AF266" s="106">
        <v>0</v>
      </c>
      <c r="AG266" s="106">
        <v>0</v>
      </c>
      <c r="AH266" s="106">
        <v>0</v>
      </c>
      <c r="AI266" s="106">
        <v>0</v>
      </c>
      <c r="AJ266" s="269">
        <f t="shared" si="164"/>
        <v>0</v>
      </c>
      <c r="AK266" s="106">
        <v>0</v>
      </c>
      <c r="AL266" s="106">
        <v>0</v>
      </c>
      <c r="AM266" s="106">
        <v>0</v>
      </c>
      <c r="AN266" s="106">
        <v>0</v>
      </c>
      <c r="AO266" s="255">
        <f t="shared" si="165"/>
        <v>0</v>
      </c>
      <c r="AP266" s="746">
        <v>0</v>
      </c>
      <c r="AQ266" s="746">
        <v>0</v>
      </c>
      <c r="AR266" s="746">
        <v>0</v>
      </c>
      <c r="AS266" s="746">
        <v>0</v>
      </c>
      <c r="AT266" s="255">
        <f t="shared" si="166"/>
        <v>0</v>
      </c>
      <c r="AU266" s="106">
        <v>0</v>
      </c>
      <c r="AV266" s="106">
        <v>0</v>
      </c>
      <c r="AW266" s="106">
        <v>0</v>
      </c>
      <c r="AX266" s="106">
        <v>0</v>
      </c>
      <c r="AY266" s="255">
        <f t="shared" si="167"/>
        <v>0</v>
      </c>
    </row>
    <row r="267" spans="1:51" s="27" customFormat="1" ht="16.5" customHeight="1" x14ac:dyDescent="0.35">
      <c r="A267" s="26"/>
      <c r="B267" s="841"/>
      <c r="C267" s="790"/>
      <c r="D267" s="809"/>
      <c r="E267" s="544" t="s">
        <v>203</v>
      </c>
      <c r="F267" s="439">
        <f t="shared" si="134"/>
        <v>0</v>
      </c>
      <c r="G267" s="476">
        <v>0</v>
      </c>
      <c r="H267" s="105">
        <v>0</v>
      </c>
      <c r="I267" s="105">
        <v>0</v>
      </c>
      <c r="J267" s="105">
        <v>0</v>
      </c>
      <c r="K267" s="104">
        <f t="shared" si="136"/>
        <v>0</v>
      </c>
      <c r="L267" s="108">
        <v>0</v>
      </c>
      <c r="M267" s="108">
        <v>0</v>
      </c>
      <c r="N267" s="108">
        <v>0</v>
      </c>
      <c r="O267" s="108">
        <v>0</v>
      </c>
      <c r="P267" s="269">
        <f t="shared" si="138"/>
        <v>0</v>
      </c>
      <c r="Q267" s="106">
        <v>0</v>
      </c>
      <c r="R267" s="106">
        <v>0</v>
      </c>
      <c r="S267" s="106">
        <v>0</v>
      </c>
      <c r="T267" s="366">
        <v>0</v>
      </c>
      <c r="U267" s="269">
        <f t="shared" si="140"/>
        <v>0</v>
      </c>
      <c r="V267" s="106">
        <v>0</v>
      </c>
      <c r="W267" s="106">
        <v>0</v>
      </c>
      <c r="X267" s="106">
        <v>0</v>
      </c>
      <c r="Y267" s="366">
        <v>0</v>
      </c>
      <c r="Z267" s="269">
        <f t="shared" si="127"/>
        <v>0</v>
      </c>
      <c r="AA267" s="106">
        <v>0</v>
      </c>
      <c r="AB267" s="106">
        <v>0</v>
      </c>
      <c r="AC267" s="106">
        <v>0</v>
      </c>
      <c r="AD267" s="366">
        <v>0</v>
      </c>
      <c r="AE267" s="269">
        <f t="shared" si="163"/>
        <v>0</v>
      </c>
      <c r="AF267" s="108">
        <v>0</v>
      </c>
      <c r="AG267" s="108">
        <v>0</v>
      </c>
      <c r="AH267" s="108">
        <v>0</v>
      </c>
      <c r="AI267" s="108">
        <v>0</v>
      </c>
      <c r="AJ267" s="269">
        <f t="shared" si="164"/>
        <v>0</v>
      </c>
      <c r="AK267" s="106">
        <v>0</v>
      </c>
      <c r="AL267" s="106">
        <v>0</v>
      </c>
      <c r="AM267" s="106">
        <v>0</v>
      </c>
      <c r="AN267" s="106">
        <v>0</v>
      </c>
      <c r="AO267" s="255">
        <f t="shared" si="165"/>
        <v>0</v>
      </c>
      <c r="AP267" s="746">
        <v>0</v>
      </c>
      <c r="AQ267" s="746">
        <v>0</v>
      </c>
      <c r="AR267" s="746">
        <v>0</v>
      </c>
      <c r="AS267" s="746">
        <v>0</v>
      </c>
      <c r="AT267" s="255">
        <f t="shared" si="166"/>
        <v>0</v>
      </c>
      <c r="AU267" s="106">
        <v>0</v>
      </c>
      <c r="AV267" s="106">
        <v>0</v>
      </c>
      <c r="AW267" s="106">
        <v>0</v>
      </c>
      <c r="AX267" s="106">
        <v>0</v>
      </c>
      <c r="AY267" s="255">
        <f t="shared" si="167"/>
        <v>0</v>
      </c>
    </row>
    <row r="268" spans="1:51" s="27" customFormat="1" ht="16.5" customHeight="1" x14ac:dyDescent="0.35">
      <c r="A268" s="26"/>
      <c r="B268" s="841"/>
      <c r="C268" s="790"/>
      <c r="D268" s="809"/>
      <c r="E268" s="544" t="s">
        <v>112</v>
      </c>
      <c r="F268" s="439">
        <f t="shared" ref="F268:F331" si="168">K268+P268+U268+Z268+AE268+AJ268+AO268+AT268+AY268</f>
        <v>0</v>
      </c>
      <c r="G268" s="476">
        <v>0</v>
      </c>
      <c r="H268" s="105">
        <v>0</v>
      </c>
      <c r="I268" s="105">
        <v>0</v>
      </c>
      <c r="J268" s="105">
        <v>0</v>
      </c>
      <c r="K268" s="104">
        <f t="shared" si="136"/>
        <v>0</v>
      </c>
      <c r="L268" s="108">
        <v>0</v>
      </c>
      <c r="M268" s="108">
        <v>0</v>
      </c>
      <c r="N268" s="108">
        <v>0</v>
      </c>
      <c r="O268" s="108">
        <v>0</v>
      </c>
      <c r="P268" s="269">
        <f t="shared" si="138"/>
        <v>0</v>
      </c>
      <c r="Q268" s="106">
        <v>0</v>
      </c>
      <c r="R268" s="106">
        <v>0</v>
      </c>
      <c r="S268" s="106">
        <v>0</v>
      </c>
      <c r="T268" s="366">
        <v>0</v>
      </c>
      <c r="U268" s="269">
        <f t="shared" si="140"/>
        <v>0</v>
      </c>
      <c r="V268" s="106">
        <v>0</v>
      </c>
      <c r="W268" s="106">
        <v>0</v>
      </c>
      <c r="X268" s="106">
        <v>0</v>
      </c>
      <c r="Y268" s="366">
        <v>0</v>
      </c>
      <c r="Z268" s="269">
        <f t="shared" si="127"/>
        <v>0</v>
      </c>
      <c r="AA268" s="106">
        <v>0</v>
      </c>
      <c r="AB268" s="106">
        <v>0</v>
      </c>
      <c r="AC268" s="106">
        <v>0</v>
      </c>
      <c r="AD268" s="366">
        <v>0</v>
      </c>
      <c r="AE268" s="269">
        <f t="shared" si="163"/>
        <v>0</v>
      </c>
      <c r="AF268" s="108">
        <v>0</v>
      </c>
      <c r="AG268" s="108">
        <v>0</v>
      </c>
      <c r="AH268" s="108">
        <v>0</v>
      </c>
      <c r="AI268" s="108">
        <v>0</v>
      </c>
      <c r="AJ268" s="269">
        <f t="shared" si="164"/>
        <v>0</v>
      </c>
      <c r="AK268" s="106">
        <v>0</v>
      </c>
      <c r="AL268" s="106">
        <v>0</v>
      </c>
      <c r="AM268" s="106">
        <v>0</v>
      </c>
      <c r="AN268" s="106">
        <v>0</v>
      </c>
      <c r="AO268" s="255">
        <f t="shared" si="165"/>
        <v>0</v>
      </c>
      <c r="AP268" s="746">
        <v>0</v>
      </c>
      <c r="AQ268" s="746">
        <v>0</v>
      </c>
      <c r="AR268" s="746">
        <v>0</v>
      </c>
      <c r="AS268" s="746">
        <v>0</v>
      </c>
      <c r="AT268" s="255">
        <f t="shared" si="166"/>
        <v>0</v>
      </c>
      <c r="AU268" s="106">
        <v>0</v>
      </c>
      <c r="AV268" s="106">
        <v>0</v>
      </c>
      <c r="AW268" s="106">
        <v>0</v>
      </c>
      <c r="AX268" s="106">
        <v>0</v>
      </c>
      <c r="AY268" s="255">
        <f t="shared" si="167"/>
        <v>0</v>
      </c>
    </row>
    <row r="269" spans="1:51" s="27" customFormat="1" ht="16.5" customHeight="1" thickBot="1" x14ac:dyDescent="0.4">
      <c r="A269" s="26"/>
      <c r="B269" s="454"/>
      <c r="C269" s="790"/>
      <c r="D269" s="833"/>
      <c r="E269" s="549" t="s">
        <v>763</v>
      </c>
      <c r="F269" s="439">
        <f t="shared" si="168"/>
        <v>0</v>
      </c>
      <c r="G269" s="476"/>
      <c r="H269" s="105"/>
      <c r="I269" s="105"/>
      <c r="J269" s="105"/>
      <c r="K269" s="104"/>
      <c r="L269" s="108"/>
      <c r="M269" s="108"/>
      <c r="N269" s="108"/>
      <c r="O269" s="108"/>
      <c r="P269" s="269"/>
      <c r="Q269" s="106"/>
      <c r="R269" s="106"/>
      <c r="S269" s="106"/>
      <c r="T269" s="366"/>
      <c r="U269" s="269"/>
      <c r="V269" s="106"/>
      <c r="W269" s="106"/>
      <c r="X269" s="106"/>
      <c r="Y269" s="366"/>
      <c r="Z269" s="269"/>
      <c r="AA269" s="106">
        <v>0</v>
      </c>
      <c r="AB269" s="106">
        <v>0</v>
      </c>
      <c r="AC269" s="106">
        <v>0</v>
      </c>
      <c r="AD269" s="366">
        <v>0</v>
      </c>
      <c r="AE269" s="269">
        <f t="shared" si="163"/>
        <v>0</v>
      </c>
      <c r="AF269" s="110">
        <v>0</v>
      </c>
      <c r="AG269" s="110">
        <v>0</v>
      </c>
      <c r="AH269" s="110">
        <v>0</v>
      </c>
      <c r="AI269" s="110">
        <v>0</v>
      </c>
      <c r="AJ269" s="269">
        <f t="shared" si="164"/>
        <v>0</v>
      </c>
      <c r="AK269" s="106">
        <v>0</v>
      </c>
      <c r="AL269" s="106">
        <v>0</v>
      </c>
      <c r="AM269" s="106">
        <v>0</v>
      </c>
      <c r="AN269" s="106">
        <v>0</v>
      </c>
      <c r="AO269" s="255">
        <f t="shared" si="165"/>
        <v>0</v>
      </c>
      <c r="AP269" s="746">
        <v>0</v>
      </c>
      <c r="AQ269" s="746">
        <v>0</v>
      </c>
      <c r="AR269" s="746">
        <v>0</v>
      </c>
      <c r="AS269" s="746">
        <v>0</v>
      </c>
      <c r="AT269" s="255">
        <f t="shared" si="166"/>
        <v>0</v>
      </c>
      <c r="AU269" s="106">
        <v>0</v>
      </c>
      <c r="AV269" s="106">
        <v>0</v>
      </c>
      <c r="AW269" s="106">
        <v>0</v>
      </c>
      <c r="AX269" s="106">
        <v>0</v>
      </c>
      <c r="AY269" s="255">
        <f t="shared" si="167"/>
        <v>0</v>
      </c>
    </row>
    <row r="270" spans="1:51" s="27" customFormat="1" ht="16.5" customHeight="1" x14ac:dyDescent="0.35">
      <c r="A270" s="26"/>
      <c r="B270" s="841">
        <v>4</v>
      </c>
      <c r="C270" s="790"/>
      <c r="D270" s="828" t="s">
        <v>153</v>
      </c>
      <c r="E270" s="547" t="s">
        <v>116</v>
      </c>
      <c r="F270" s="439">
        <f t="shared" si="168"/>
        <v>0</v>
      </c>
      <c r="G270" s="476">
        <v>0</v>
      </c>
      <c r="H270" s="105">
        <v>0</v>
      </c>
      <c r="I270" s="105">
        <v>0</v>
      </c>
      <c r="J270" s="105">
        <v>0</v>
      </c>
      <c r="K270" s="104">
        <f t="shared" si="136"/>
        <v>0</v>
      </c>
      <c r="L270" s="108">
        <v>0</v>
      </c>
      <c r="M270" s="108">
        <v>0</v>
      </c>
      <c r="N270" s="108">
        <v>0</v>
      </c>
      <c r="O270" s="108">
        <v>0</v>
      </c>
      <c r="P270" s="269">
        <f t="shared" si="138"/>
        <v>0</v>
      </c>
      <c r="Q270" s="106">
        <v>0</v>
      </c>
      <c r="R270" s="106">
        <v>0</v>
      </c>
      <c r="S270" s="106">
        <v>0</v>
      </c>
      <c r="T270" s="366">
        <v>0</v>
      </c>
      <c r="U270" s="269">
        <f t="shared" si="140"/>
        <v>0</v>
      </c>
      <c r="V270" s="106">
        <v>0</v>
      </c>
      <c r="W270" s="106">
        <v>0</v>
      </c>
      <c r="X270" s="106">
        <v>0</v>
      </c>
      <c r="Y270" s="366">
        <v>0</v>
      </c>
      <c r="Z270" s="269">
        <f t="shared" si="127"/>
        <v>0</v>
      </c>
      <c r="AA270" s="106">
        <v>0</v>
      </c>
      <c r="AB270" s="106">
        <v>0</v>
      </c>
      <c r="AC270" s="106">
        <v>0</v>
      </c>
      <c r="AD270" s="366">
        <v>0</v>
      </c>
      <c r="AE270" s="269">
        <f t="shared" si="163"/>
        <v>0</v>
      </c>
      <c r="AF270" s="106">
        <v>0</v>
      </c>
      <c r="AG270" s="106">
        <v>0</v>
      </c>
      <c r="AH270" s="106">
        <v>0</v>
      </c>
      <c r="AI270" s="106">
        <v>0</v>
      </c>
      <c r="AJ270" s="269">
        <f t="shared" si="164"/>
        <v>0</v>
      </c>
      <c r="AK270" s="106">
        <v>0</v>
      </c>
      <c r="AL270" s="106">
        <v>0</v>
      </c>
      <c r="AM270" s="106">
        <v>0</v>
      </c>
      <c r="AN270" s="106">
        <v>0</v>
      </c>
      <c r="AO270" s="255">
        <f t="shared" si="165"/>
        <v>0</v>
      </c>
      <c r="AP270" s="746">
        <v>0</v>
      </c>
      <c r="AQ270" s="746">
        <v>0</v>
      </c>
      <c r="AR270" s="746">
        <v>0</v>
      </c>
      <c r="AS270" s="746">
        <v>0</v>
      </c>
      <c r="AT270" s="255">
        <f t="shared" si="166"/>
        <v>0</v>
      </c>
      <c r="AU270" s="106">
        <v>0</v>
      </c>
      <c r="AV270" s="106">
        <v>0</v>
      </c>
      <c r="AW270" s="106">
        <v>0</v>
      </c>
      <c r="AX270" s="106">
        <v>0</v>
      </c>
      <c r="AY270" s="255">
        <f t="shared" si="167"/>
        <v>0</v>
      </c>
    </row>
    <row r="271" spans="1:51" s="27" customFormat="1" ht="16.5" customHeight="1" x14ac:dyDescent="0.35">
      <c r="A271" s="26"/>
      <c r="B271" s="841"/>
      <c r="C271" s="790"/>
      <c r="D271" s="809"/>
      <c r="E271" s="544" t="s">
        <v>203</v>
      </c>
      <c r="F271" s="439">
        <f t="shared" si="168"/>
        <v>0</v>
      </c>
      <c r="G271" s="476">
        <v>0</v>
      </c>
      <c r="H271" s="105">
        <v>0</v>
      </c>
      <c r="I271" s="105">
        <v>0</v>
      </c>
      <c r="J271" s="105">
        <v>0</v>
      </c>
      <c r="K271" s="104">
        <f t="shared" si="136"/>
        <v>0</v>
      </c>
      <c r="L271" s="108">
        <v>0</v>
      </c>
      <c r="M271" s="108">
        <v>0</v>
      </c>
      <c r="N271" s="108">
        <v>0</v>
      </c>
      <c r="O271" s="108">
        <v>0</v>
      </c>
      <c r="P271" s="269">
        <f t="shared" si="138"/>
        <v>0</v>
      </c>
      <c r="Q271" s="106">
        <v>0</v>
      </c>
      <c r="R271" s="106">
        <v>0</v>
      </c>
      <c r="S271" s="106">
        <v>0</v>
      </c>
      <c r="T271" s="366">
        <v>0</v>
      </c>
      <c r="U271" s="269">
        <f t="shared" si="140"/>
        <v>0</v>
      </c>
      <c r="V271" s="106">
        <v>0</v>
      </c>
      <c r="W271" s="106">
        <v>0</v>
      </c>
      <c r="X271" s="106">
        <v>0</v>
      </c>
      <c r="Y271" s="366">
        <v>0</v>
      </c>
      <c r="Z271" s="269">
        <f t="shared" si="127"/>
        <v>0</v>
      </c>
      <c r="AA271" s="106">
        <v>0</v>
      </c>
      <c r="AB271" s="106">
        <v>0</v>
      </c>
      <c r="AC271" s="106">
        <v>0</v>
      </c>
      <c r="AD271" s="366">
        <v>0</v>
      </c>
      <c r="AE271" s="269">
        <f t="shared" si="163"/>
        <v>0</v>
      </c>
      <c r="AF271" s="108">
        <v>0</v>
      </c>
      <c r="AG271" s="108">
        <v>0</v>
      </c>
      <c r="AH271" s="108">
        <v>0</v>
      </c>
      <c r="AI271" s="108">
        <v>0</v>
      </c>
      <c r="AJ271" s="269">
        <f t="shared" si="164"/>
        <v>0</v>
      </c>
      <c r="AK271" s="106">
        <v>0</v>
      </c>
      <c r="AL271" s="106">
        <v>0</v>
      </c>
      <c r="AM271" s="106">
        <v>0</v>
      </c>
      <c r="AN271" s="106">
        <v>0</v>
      </c>
      <c r="AO271" s="255">
        <f t="shared" si="165"/>
        <v>0</v>
      </c>
      <c r="AP271" s="746">
        <v>0</v>
      </c>
      <c r="AQ271" s="746">
        <v>0</v>
      </c>
      <c r="AR271" s="746">
        <v>0</v>
      </c>
      <c r="AS271" s="746">
        <v>0</v>
      </c>
      <c r="AT271" s="255">
        <f t="shared" si="166"/>
        <v>0</v>
      </c>
      <c r="AU271" s="106">
        <v>0</v>
      </c>
      <c r="AV271" s="106">
        <v>0</v>
      </c>
      <c r="AW271" s="106">
        <v>0</v>
      </c>
      <c r="AX271" s="106">
        <v>0</v>
      </c>
      <c r="AY271" s="255">
        <f t="shared" si="167"/>
        <v>0</v>
      </c>
    </row>
    <row r="272" spans="1:51" s="27" customFormat="1" ht="16.5" customHeight="1" x14ac:dyDescent="0.35">
      <c r="A272" s="26"/>
      <c r="B272" s="841"/>
      <c r="C272" s="790"/>
      <c r="D272" s="809"/>
      <c r="E272" s="544" t="s">
        <v>112</v>
      </c>
      <c r="F272" s="439">
        <f t="shared" si="168"/>
        <v>0</v>
      </c>
      <c r="G272" s="476">
        <v>0</v>
      </c>
      <c r="H272" s="105">
        <v>0</v>
      </c>
      <c r="I272" s="105">
        <v>0</v>
      </c>
      <c r="J272" s="105">
        <v>0</v>
      </c>
      <c r="K272" s="104">
        <f t="shared" si="136"/>
        <v>0</v>
      </c>
      <c r="L272" s="108">
        <v>0</v>
      </c>
      <c r="M272" s="108">
        <v>0</v>
      </c>
      <c r="N272" s="108">
        <v>0</v>
      </c>
      <c r="O272" s="108">
        <v>0</v>
      </c>
      <c r="P272" s="269">
        <f t="shared" si="138"/>
        <v>0</v>
      </c>
      <c r="Q272" s="106">
        <v>0</v>
      </c>
      <c r="R272" s="106">
        <v>0</v>
      </c>
      <c r="S272" s="106">
        <v>0</v>
      </c>
      <c r="T272" s="366">
        <v>0</v>
      </c>
      <c r="U272" s="269">
        <f t="shared" si="140"/>
        <v>0</v>
      </c>
      <c r="V272" s="106">
        <v>0</v>
      </c>
      <c r="W272" s="106">
        <v>0</v>
      </c>
      <c r="X272" s="106">
        <v>0</v>
      </c>
      <c r="Y272" s="366">
        <v>0</v>
      </c>
      <c r="Z272" s="269">
        <f t="shared" si="127"/>
        <v>0</v>
      </c>
      <c r="AA272" s="106">
        <v>0</v>
      </c>
      <c r="AB272" s="106">
        <v>0</v>
      </c>
      <c r="AC272" s="106">
        <v>0</v>
      </c>
      <c r="AD272" s="366">
        <v>0</v>
      </c>
      <c r="AE272" s="269">
        <f t="shared" si="163"/>
        <v>0</v>
      </c>
      <c r="AF272" s="108">
        <v>0</v>
      </c>
      <c r="AG272" s="108">
        <v>0</v>
      </c>
      <c r="AH272" s="108">
        <v>0</v>
      </c>
      <c r="AI272" s="108">
        <v>0</v>
      </c>
      <c r="AJ272" s="269">
        <f t="shared" si="164"/>
        <v>0</v>
      </c>
      <c r="AK272" s="106">
        <v>0</v>
      </c>
      <c r="AL272" s="106">
        <v>0</v>
      </c>
      <c r="AM272" s="106">
        <v>0</v>
      </c>
      <c r="AN272" s="106">
        <v>0</v>
      </c>
      <c r="AO272" s="255">
        <f t="shared" si="165"/>
        <v>0</v>
      </c>
      <c r="AP272" s="746">
        <v>0</v>
      </c>
      <c r="AQ272" s="746">
        <v>0</v>
      </c>
      <c r="AR272" s="746">
        <v>0</v>
      </c>
      <c r="AS272" s="746">
        <v>0</v>
      </c>
      <c r="AT272" s="255">
        <f t="shared" si="166"/>
        <v>0</v>
      </c>
      <c r="AU272" s="106">
        <v>0</v>
      </c>
      <c r="AV272" s="106">
        <v>0</v>
      </c>
      <c r="AW272" s="106">
        <v>0</v>
      </c>
      <c r="AX272" s="106">
        <v>0</v>
      </c>
      <c r="AY272" s="255">
        <f t="shared" si="167"/>
        <v>0</v>
      </c>
    </row>
    <row r="273" spans="1:51" s="27" customFormat="1" ht="16.5" customHeight="1" thickBot="1" x14ac:dyDescent="0.4">
      <c r="A273" s="26"/>
      <c r="B273" s="454"/>
      <c r="C273" s="790"/>
      <c r="D273" s="833"/>
      <c r="E273" s="549" t="s">
        <v>763</v>
      </c>
      <c r="F273" s="439">
        <f t="shared" si="168"/>
        <v>0</v>
      </c>
      <c r="G273" s="476"/>
      <c r="H273" s="105"/>
      <c r="I273" s="105"/>
      <c r="J273" s="105"/>
      <c r="K273" s="104"/>
      <c r="L273" s="108"/>
      <c r="M273" s="108"/>
      <c r="N273" s="108"/>
      <c r="O273" s="108"/>
      <c r="P273" s="269"/>
      <c r="Q273" s="106"/>
      <c r="R273" s="106"/>
      <c r="S273" s="106"/>
      <c r="T273" s="366"/>
      <c r="U273" s="269"/>
      <c r="V273" s="106"/>
      <c r="W273" s="106"/>
      <c r="X273" s="106"/>
      <c r="Y273" s="366"/>
      <c r="Z273" s="269"/>
      <c r="AA273" s="106">
        <v>0</v>
      </c>
      <c r="AB273" s="106">
        <v>0</v>
      </c>
      <c r="AC273" s="106">
        <v>0</v>
      </c>
      <c r="AD273" s="366">
        <v>0</v>
      </c>
      <c r="AE273" s="269">
        <f t="shared" si="163"/>
        <v>0</v>
      </c>
      <c r="AF273" s="110">
        <v>0</v>
      </c>
      <c r="AG273" s="110">
        <v>0</v>
      </c>
      <c r="AH273" s="110">
        <v>0</v>
      </c>
      <c r="AI273" s="110">
        <v>0</v>
      </c>
      <c r="AJ273" s="269">
        <f t="shared" si="164"/>
        <v>0</v>
      </c>
      <c r="AK273" s="106">
        <v>0</v>
      </c>
      <c r="AL273" s="106">
        <v>0</v>
      </c>
      <c r="AM273" s="106">
        <v>0</v>
      </c>
      <c r="AN273" s="106">
        <v>0</v>
      </c>
      <c r="AO273" s="255">
        <f t="shared" si="165"/>
        <v>0</v>
      </c>
      <c r="AP273" s="746">
        <v>0</v>
      </c>
      <c r="AQ273" s="746">
        <v>0</v>
      </c>
      <c r="AR273" s="746">
        <v>0</v>
      </c>
      <c r="AS273" s="746">
        <v>0</v>
      </c>
      <c r="AT273" s="255">
        <f t="shared" si="166"/>
        <v>0</v>
      </c>
      <c r="AU273" s="106">
        <v>0</v>
      </c>
      <c r="AV273" s="106">
        <v>0</v>
      </c>
      <c r="AW273" s="106">
        <v>0</v>
      </c>
      <c r="AX273" s="106">
        <v>0</v>
      </c>
      <c r="AY273" s="255">
        <f t="shared" si="167"/>
        <v>0</v>
      </c>
    </row>
    <row r="274" spans="1:51" s="27" customFormat="1" ht="22.5" customHeight="1" x14ac:dyDescent="0.35">
      <c r="A274" s="26"/>
      <c r="B274" s="841">
        <v>5</v>
      </c>
      <c r="C274" s="790"/>
      <c r="D274" s="828" t="s">
        <v>154</v>
      </c>
      <c r="E274" s="547" t="s">
        <v>116</v>
      </c>
      <c r="F274" s="439">
        <f t="shared" si="168"/>
        <v>0</v>
      </c>
      <c r="G274" s="476">
        <v>0</v>
      </c>
      <c r="H274" s="105">
        <v>0</v>
      </c>
      <c r="I274" s="105">
        <v>0</v>
      </c>
      <c r="J274" s="105">
        <v>0</v>
      </c>
      <c r="K274" s="104">
        <f t="shared" si="136"/>
        <v>0</v>
      </c>
      <c r="L274" s="108">
        <v>0</v>
      </c>
      <c r="M274" s="108">
        <v>0</v>
      </c>
      <c r="N274" s="108">
        <v>0</v>
      </c>
      <c r="O274" s="108">
        <v>0</v>
      </c>
      <c r="P274" s="269">
        <f t="shared" si="138"/>
        <v>0</v>
      </c>
      <c r="Q274" s="106">
        <v>0</v>
      </c>
      <c r="R274" s="106">
        <v>0</v>
      </c>
      <c r="S274" s="106">
        <v>0</v>
      </c>
      <c r="T274" s="366">
        <v>0</v>
      </c>
      <c r="U274" s="269">
        <f t="shared" si="140"/>
        <v>0</v>
      </c>
      <c r="V274" s="106">
        <v>0</v>
      </c>
      <c r="W274" s="106">
        <v>0</v>
      </c>
      <c r="X274" s="106">
        <v>0</v>
      </c>
      <c r="Y274" s="366">
        <v>0</v>
      </c>
      <c r="Z274" s="269">
        <f t="shared" si="127"/>
        <v>0</v>
      </c>
      <c r="AA274" s="106">
        <v>0</v>
      </c>
      <c r="AB274" s="106">
        <v>0</v>
      </c>
      <c r="AC274" s="106">
        <v>0</v>
      </c>
      <c r="AD274" s="366">
        <v>0</v>
      </c>
      <c r="AE274" s="269">
        <f t="shared" si="163"/>
        <v>0</v>
      </c>
      <c r="AF274" s="106">
        <v>0</v>
      </c>
      <c r="AG274" s="106">
        <v>0</v>
      </c>
      <c r="AH274" s="106">
        <v>0</v>
      </c>
      <c r="AI274" s="106">
        <v>0</v>
      </c>
      <c r="AJ274" s="269">
        <f t="shared" si="164"/>
        <v>0</v>
      </c>
      <c r="AK274" s="106">
        <v>0</v>
      </c>
      <c r="AL274" s="106">
        <v>0</v>
      </c>
      <c r="AM274" s="106">
        <v>0</v>
      </c>
      <c r="AN274" s="106">
        <v>0</v>
      </c>
      <c r="AO274" s="255">
        <f t="shared" si="165"/>
        <v>0</v>
      </c>
      <c r="AP274" s="746">
        <v>0</v>
      </c>
      <c r="AQ274" s="746">
        <v>0</v>
      </c>
      <c r="AR274" s="746">
        <v>0</v>
      </c>
      <c r="AS274" s="746">
        <v>0</v>
      </c>
      <c r="AT274" s="255">
        <f t="shared" si="166"/>
        <v>0</v>
      </c>
      <c r="AU274" s="106">
        <v>0</v>
      </c>
      <c r="AV274" s="106">
        <v>0</v>
      </c>
      <c r="AW274" s="106">
        <v>0</v>
      </c>
      <c r="AX274" s="106">
        <v>0</v>
      </c>
      <c r="AY274" s="255">
        <f t="shared" si="167"/>
        <v>0</v>
      </c>
    </row>
    <row r="275" spans="1:51" s="27" customFormat="1" ht="24" customHeight="1" x14ac:dyDescent="0.35">
      <c r="A275" s="26"/>
      <c r="B275" s="841"/>
      <c r="C275" s="790"/>
      <c r="D275" s="809"/>
      <c r="E275" s="544" t="s">
        <v>203</v>
      </c>
      <c r="F275" s="439">
        <f t="shared" si="168"/>
        <v>0</v>
      </c>
      <c r="G275" s="476">
        <v>0</v>
      </c>
      <c r="H275" s="105">
        <v>0</v>
      </c>
      <c r="I275" s="105">
        <v>0</v>
      </c>
      <c r="J275" s="105">
        <v>0</v>
      </c>
      <c r="K275" s="104">
        <f t="shared" si="136"/>
        <v>0</v>
      </c>
      <c r="L275" s="108">
        <v>0</v>
      </c>
      <c r="M275" s="108">
        <v>0</v>
      </c>
      <c r="N275" s="108">
        <v>0</v>
      </c>
      <c r="O275" s="108">
        <v>0</v>
      </c>
      <c r="P275" s="269">
        <f t="shared" si="138"/>
        <v>0</v>
      </c>
      <c r="Q275" s="106">
        <v>0</v>
      </c>
      <c r="R275" s="106">
        <v>0</v>
      </c>
      <c r="S275" s="106">
        <v>0</v>
      </c>
      <c r="T275" s="366">
        <v>0</v>
      </c>
      <c r="U275" s="269">
        <f t="shared" si="140"/>
        <v>0</v>
      </c>
      <c r="V275" s="106">
        <v>0</v>
      </c>
      <c r="W275" s="106">
        <v>0</v>
      </c>
      <c r="X275" s="106">
        <v>0</v>
      </c>
      <c r="Y275" s="366">
        <v>0</v>
      </c>
      <c r="Z275" s="269">
        <f t="shared" si="127"/>
        <v>0</v>
      </c>
      <c r="AA275" s="106">
        <v>0</v>
      </c>
      <c r="AB275" s="106">
        <v>0</v>
      </c>
      <c r="AC275" s="106">
        <v>0</v>
      </c>
      <c r="AD275" s="366">
        <v>0</v>
      </c>
      <c r="AE275" s="269">
        <f t="shared" si="163"/>
        <v>0</v>
      </c>
      <c r="AF275" s="108">
        <v>0</v>
      </c>
      <c r="AG275" s="108">
        <v>0</v>
      </c>
      <c r="AH275" s="108">
        <v>0</v>
      </c>
      <c r="AI275" s="108">
        <v>0</v>
      </c>
      <c r="AJ275" s="269">
        <f t="shared" si="164"/>
        <v>0</v>
      </c>
      <c r="AK275" s="106">
        <v>0</v>
      </c>
      <c r="AL275" s="106">
        <v>0</v>
      </c>
      <c r="AM275" s="106">
        <v>0</v>
      </c>
      <c r="AN275" s="106">
        <v>0</v>
      </c>
      <c r="AO275" s="255">
        <f t="shared" si="165"/>
        <v>0</v>
      </c>
      <c r="AP275" s="746">
        <v>0</v>
      </c>
      <c r="AQ275" s="746">
        <v>0</v>
      </c>
      <c r="AR275" s="746">
        <v>0</v>
      </c>
      <c r="AS275" s="746">
        <v>0</v>
      </c>
      <c r="AT275" s="255">
        <f t="shared" si="166"/>
        <v>0</v>
      </c>
      <c r="AU275" s="106">
        <v>0</v>
      </c>
      <c r="AV275" s="106">
        <v>0</v>
      </c>
      <c r="AW275" s="106">
        <v>0</v>
      </c>
      <c r="AX275" s="106">
        <v>0</v>
      </c>
      <c r="AY275" s="255">
        <f t="shared" si="167"/>
        <v>0</v>
      </c>
    </row>
    <row r="276" spans="1:51" s="27" customFormat="1" ht="23.25" customHeight="1" x14ac:dyDescent="0.35">
      <c r="A276" s="26"/>
      <c r="B276" s="841"/>
      <c r="C276" s="790"/>
      <c r="D276" s="809"/>
      <c r="E276" s="544" t="s">
        <v>112</v>
      </c>
      <c r="F276" s="439">
        <f t="shared" si="168"/>
        <v>0</v>
      </c>
      <c r="G276" s="476">
        <v>0</v>
      </c>
      <c r="H276" s="105">
        <v>0</v>
      </c>
      <c r="I276" s="105">
        <v>0</v>
      </c>
      <c r="J276" s="105">
        <v>0</v>
      </c>
      <c r="K276" s="104">
        <f t="shared" si="136"/>
        <v>0</v>
      </c>
      <c r="L276" s="108">
        <v>0</v>
      </c>
      <c r="M276" s="108">
        <v>0</v>
      </c>
      <c r="N276" s="108">
        <v>0</v>
      </c>
      <c r="O276" s="108">
        <v>0</v>
      </c>
      <c r="P276" s="269">
        <f t="shared" si="138"/>
        <v>0</v>
      </c>
      <c r="Q276" s="106">
        <v>0</v>
      </c>
      <c r="R276" s="106">
        <v>0</v>
      </c>
      <c r="S276" s="106">
        <v>0</v>
      </c>
      <c r="T276" s="366">
        <v>0</v>
      </c>
      <c r="U276" s="269">
        <f t="shared" si="140"/>
        <v>0</v>
      </c>
      <c r="V276" s="106">
        <v>0</v>
      </c>
      <c r="W276" s="106">
        <v>0</v>
      </c>
      <c r="X276" s="106">
        <v>0</v>
      </c>
      <c r="Y276" s="366">
        <v>0</v>
      </c>
      <c r="Z276" s="269">
        <f t="shared" si="127"/>
        <v>0</v>
      </c>
      <c r="AA276" s="106">
        <v>0</v>
      </c>
      <c r="AB276" s="106">
        <v>0</v>
      </c>
      <c r="AC276" s="106">
        <v>0</v>
      </c>
      <c r="AD276" s="366">
        <v>0</v>
      </c>
      <c r="AE276" s="269">
        <f t="shared" si="163"/>
        <v>0</v>
      </c>
      <c r="AF276" s="108">
        <v>0</v>
      </c>
      <c r="AG276" s="108">
        <v>0</v>
      </c>
      <c r="AH276" s="108">
        <v>0</v>
      </c>
      <c r="AI276" s="108">
        <v>0</v>
      </c>
      <c r="AJ276" s="269">
        <f t="shared" si="164"/>
        <v>0</v>
      </c>
      <c r="AK276" s="106">
        <v>0</v>
      </c>
      <c r="AL276" s="106">
        <v>0</v>
      </c>
      <c r="AM276" s="106">
        <v>0</v>
      </c>
      <c r="AN276" s="106">
        <v>0</v>
      </c>
      <c r="AO276" s="255">
        <f t="shared" si="165"/>
        <v>0</v>
      </c>
      <c r="AP276" s="746">
        <v>0</v>
      </c>
      <c r="AQ276" s="746">
        <v>0</v>
      </c>
      <c r="AR276" s="746">
        <v>0</v>
      </c>
      <c r="AS276" s="746">
        <v>0</v>
      </c>
      <c r="AT276" s="255">
        <f t="shared" si="166"/>
        <v>0</v>
      </c>
      <c r="AU276" s="106">
        <v>0</v>
      </c>
      <c r="AV276" s="106">
        <v>0</v>
      </c>
      <c r="AW276" s="106">
        <v>0</v>
      </c>
      <c r="AX276" s="106">
        <v>0</v>
      </c>
      <c r="AY276" s="255">
        <f t="shared" si="167"/>
        <v>0</v>
      </c>
    </row>
    <row r="277" spans="1:51" s="27" customFormat="1" ht="24.75" customHeight="1" thickBot="1" x14ac:dyDescent="0.4">
      <c r="A277" s="26"/>
      <c r="B277" s="454"/>
      <c r="C277" s="790"/>
      <c r="D277" s="833"/>
      <c r="E277" s="550" t="s">
        <v>763</v>
      </c>
      <c r="F277" s="439">
        <f t="shared" si="168"/>
        <v>0</v>
      </c>
      <c r="G277" s="476"/>
      <c r="H277" s="105"/>
      <c r="I277" s="105"/>
      <c r="J277" s="105"/>
      <c r="K277" s="104"/>
      <c r="L277" s="108"/>
      <c r="M277" s="108"/>
      <c r="N277" s="108"/>
      <c r="O277" s="108"/>
      <c r="P277" s="269"/>
      <c r="Q277" s="106"/>
      <c r="R277" s="106"/>
      <c r="S277" s="106"/>
      <c r="T277" s="366"/>
      <c r="U277" s="269"/>
      <c r="V277" s="106"/>
      <c r="W277" s="106"/>
      <c r="X277" s="106"/>
      <c r="Y277" s="366"/>
      <c r="Z277" s="269"/>
      <c r="AA277" s="106">
        <v>0</v>
      </c>
      <c r="AB277" s="106">
        <v>0</v>
      </c>
      <c r="AC277" s="106">
        <v>0</v>
      </c>
      <c r="AD277" s="366">
        <v>0</v>
      </c>
      <c r="AE277" s="269">
        <f t="shared" si="163"/>
        <v>0</v>
      </c>
      <c r="AF277" s="110">
        <v>0</v>
      </c>
      <c r="AG277" s="110">
        <v>0</v>
      </c>
      <c r="AH277" s="110">
        <v>0</v>
      </c>
      <c r="AI277" s="110">
        <v>0</v>
      </c>
      <c r="AJ277" s="269">
        <f t="shared" si="164"/>
        <v>0</v>
      </c>
      <c r="AK277" s="106">
        <v>0</v>
      </c>
      <c r="AL277" s="106">
        <v>0</v>
      </c>
      <c r="AM277" s="106">
        <v>0</v>
      </c>
      <c r="AN277" s="106">
        <v>0</v>
      </c>
      <c r="AO277" s="255">
        <f t="shared" si="165"/>
        <v>0</v>
      </c>
      <c r="AP277" s="746">
        <v>0</v>
      </c>
      <c r="AQ277" s="746">
        <v>0</v>
      </c>
      <c r="AR277" s="746">
        <v>0</v>
      </c>
      <c r="AS277" s="746">
        <v>0</v>
      </c>
      <c r="AT277" s="255">
        <f t="shared" si="166"/>
        <v>0</v>
      </c>
      <c r="AU277" s="106">
        <v>0</v>
      </c>
      <c r="AV277" s="106">
        <v>0</v>
      </c>
      <c r="AW277" s="106">
        <v>0</v>
      </c>
      <c r="AX277" s="106">
        <v>0</v>
      </c>
      <c r="AY277" s="255">
        <f t="shared" si="167"/>
        <v>0</v>
      </c>
    </row>
    <row r="278" spans="1:51" s="27" customFormat="1" ht="15.6" customHeight="1" x14ac:dyDescent="0.35">
      <c r="A278" s="26"/>
      <c r="B278" s="841">
        <v>6</v>
      </c>
      <c r="C278" s="790"/>
      <c r="D278" s="836" t="s">
        <v>307</v>
      </c>
      <c r="E278" s="547" t="s">
        <v>116</v>
      </c>
      <c r="F278" s="439">
        <f t="shared" si="168"/>
        <v>146</v>
      </c>
      <c r="G278" s="476">
        <v>11</v>
      </c>
      <c r="H278" s="105">
        <v>0</v>
      </c>
      <c r="I278" s="105">
        <v>0</v>
      </c>
      <c r="J278" s="105">
        <v>0</v>
      </c>
      <c r="K278" s="104">
        <f t="shared" si="136"/>
        <v>11</v>
      </c>
      <c r="L278" s="206">
        <v>16</v>
      </c>
      <c r="M278" s="206">
        <v>0</v>
      </c>
      <c r="N278" s="206">
        <v>1</v>
      </c>
      <c r="O278" s="206">
        <v>0</v>
      </c>
      <c r="P278" s="269">
        <f t="shared" si="138"/>
        <v>17</v>
      </c>
      <c r="Q278" s="106">
        <v>15</v>
      </c>
      <c r="R278" s="106">
        <v>0</v>
      </c>
      <c r="S278" s="106">
        <v>1</v>
      </c>
      <c r="T278" s="366">
        <v>0</v>
      </c>
      <c r="U278" s="269">
        <f t="shared" si="140"/>
        <v>16</v>
      </c>
      <c r="V278" s="106">
        <v>0</v>
      </c>
      <c r="W278" s="106">
        <v>0</v>
      </c>
      <c r="X278" s="106">
        <v>0</v>
      </c>
      <c r="Y278" s="366">
        <v>16</v>
      </c>
      <c r="Z278" s="269">
        <f t="shared" ref="Z278:Z361" si="169">V278+W278+X278+Y278</f>
        <v>16</v>
      </c>
      <c r="AA278" s="106">
        <v>0</v>
      </c>
      <c r="AB278" s="106">
        <v>0</v>
      </c>
      <c r="AC278" s="106">
        <v>1</v>
      </c>
      <c r="AD278" s="366">
        <v>10</v>
      </c>
      <c r="AE278" s="269">
        <f t="shared" si="163"/>
        <v>11</v>
      </c>
      <c r="AF278" s="206">
        <v>1</v>
      </c>
      <c r="AG278" s="206">
        <v>0</v>
      </c>
      <c r="AH278" s="206">
        <v>0</v>
      </c>
      <c r="AI278" s="206">
        <v>16</v>
      </c>
      <c r="AJ278" s="269">
        <f t="shared" si="164"/>
        <v>17</v>
      </c>
      <c r="AK278" s="106">
        <v>0</v>
      </c>
      <c r="AL278" s="106">
        <v>0</v>
      </c>
      <c r="AM278" s="106">
        <v>0</v>
      </c>
      <c r="AN278" s="106">
        <v>20</v>
      </c>
      <c r="AO278" s="255">
        <f t="shared" si="165"/>
        <v>20</v>
      </c>
      <c r="AP278" s="746">
        <v>1</v>
      </c>
      <c r="AQ278" s="746">
        <v>0</v>
      </c>
      <c r="AR278" s="746">
        <v>0</v>
      </c>
      <c r="AS278" s="746">
        <v>22</v>
      </c>
      <c r="AT278" s="255">
        <f t="shared" si="166"/>
        <v>23</v>
      </c>
      <c r="AU278" s="106">
        <v>0</v>
      </c>
      <c r="AV278" s="106">
        <v>0</v>
      </c>
      <c r="AW278" s="106">
        <v>0</v>
      </c>
      <c r="AX278" s="106">
        <v>15</v>
      </c>
      <c r="AY278" s="255">
        <f t="shared" si="167"/>
        <v>15</v>
      </c>
    </row>
    <row r="279" spans="1:51" s="27" customFormat="1" ht="16.5" customHeight="1" x14ac:dyDescent="0.35">
      <c r="A279" s="26"/>
      <c r="B279" s="841"/>
      <c r="C279" s="790"/>
      <c r="D279" s="837"/>
      <c r="E279" s="544" t="s">
        <v>203</v>
      </c>
      <c r="F279" s="439">
        <f t="shared" si="168"/>
        <v>0</v>
      </c>
      <c r="G279" s="476">
        <v>0</v>
      </c>
      <c r="H279" s="105">
        <v>0</v>
      </c>
      <c r="I279" s="105">
        <v>0</v>
      </c>
      <c r="J279" s="105">
        <v>0</v>
      </c>
      <c r="K279" s="104">
        <f t="shared" si="136"/>
        <v>0</v>
      </c>
      <c r="L279" s="206">
        <v>0</v>
      </c>
      <c r="M279" s="206">
        <v>0</v>
      </c>
      <c r="N279" s="206">
        <v>0</v>
      </c>
      <c r="O279" s="206">
        <v>0</v>
      </c>
      <c r="P279" s="269">
        <f t="shared" si="138"/>
        <v>0</v>
      </c>
      <c r="Q279" s="106">
        <v>0</v>
      </c>
      <c r="R279" s="106">
        <v>0</v>
      </c>
      <c r="S279" s="106">
        <v>0</v>
      </c>
      <c r="T279" s="366">
        <v>0</v>
      </c>
      <c r="U279" s="269">
        <f t="shared" si="140"/>
        <v>0</v>
      </c>
      <c r="V279" s="106">
        <v>0</v>
      </c>
      <c r="W279" s="106">
        <v>0</v>
      </c>
      <c r="X279" s="106">
        <v>0</v>
      </c>
      <c r="Y279" s="366">
        <v>0</v>
      </c>
      <c r="Z279" s="269">
        <f t="shared" si="169"/>
        <v>0</v>
      </c>
      <c r="AA279" s="106">
        <v>0</v>
      </c>
      <c r="AB279" s="106">
        <v>0</v>
      </c>
      <c r="AC279" s="106">
        <v>0</v>
      </c>
      <c r="AD279" s="366">
        <v>0</v>
      </c>
      <c r="AE279" s="269">
        <f t="shared" si="163"/>
        <v>0</v>
      </c>
      <c r="AF279" s="206">
        <v>0</v>
      </c>
      <c r="AG279" s="206">
        <v>0</v>
      </c>
      <c r="AH279" s="206">
        <v>0</v>
      </c>
      <c r="AI279" s="206">
        <v>0</v>
      </c>
      <c r="AJ279" s="269">
        <f t="shared" si="164"/>
        <v>0</v>
      </c>
      <c r="AK279" s="106">
        <v>0</v>
      </c>
      <c r="AL279" s="106">
        <v>0</v>
      </c>
      <c r="AM279" s="106">
        <v>0</v>
      </c>
      <c r="AN279" s="106">
        <v>0</v>
      </c>
      <c r="AO279" s="255">
        <f t="shared" si="165"/>
        <v>0</v>
      </c>
      <c r="AP279" s="746">
        <v>0</v>
      </c>
      <c r="AQ279" s="746">
        <v>0</v>
      </c>
      <c r="AR279" s="746">
        <v>0</v>
      </c>
      <c r="AS279" s="746">
        <v>0</v>
      </c>
      <c r="AT279" s="255">
        <f t="shared" si="166"/>
        <v>0</v>
      </c>
      <c r="AU279" s="106">
        <v>0</v>
      </c>
      <c r="AV279" s="106">
        <v>0</v>
      </c>
      <c r="AW279" s="106">
        <v>0</v>
      </c>
      <c r="AX279" s="106">
        <v>0</v>
      </c>
      <c r="AY279" s="255">
        <f t="shared" si="167"/>
        <v>0</v>
      </c>
    </row>
    <row r="280" spans="1:51" s="27" customFormat="1" ht="16.5" customHeight="1" x14ac:dyDescent="0.35">
      <c r="A280" s="26"/>
      <c r="B280" s="841"/>
      <c r="C280" s="790"/>
      <c r="D280" s="837"/>
      <c r="E280" s="544" t="s">
        <v>112</v>
      </c>
      <c r="F280" s="439">
        <f t="shared" si="168"/>
        <v>55</v>
      </c>
      <c r="G280" s="476">
        <v>3</v>
      </c>
      <c r="H280" s="105">
        <v>0</v>
      </c>
      <c r="I280" s="105">
        <v>0</v>
      </c>
      <c r="J280" s="105">
        <v>0</v>
      </c>
      <c r="K280" s="104">
        <f t="shared" si="136"/>
        <v>3</v>
      </c>
      <c r="L280" s="206">
        <v>5</v>
      </c>
      <c r="M280" s="206">
        <v>0</v>
      </c>
      <c r="N280" s="206">
        <v>1</v>
      </c>
      <c r="O280" s="206">
        <v>0</v>
      </c>
      <c r="P280" s="269">
        <f t="shared" si="138"/>
        <v>6</v>
      </c>
      <c r="Q280" s="106">
        <v>2</v>
      </c>
      <c r="R280" s="106">
        <v>0</v>
      </c>
      <c r="S280" s="106">
        <v>1</v>
      </c>
      <c r="T280" s="366">
        <v>0</v>
      </c>
      <c r="U280" s="269">
        <f t="shared" si="140"/>
        <v>3</v>
      </c>
      <c r="V280" s="106">
        <v>0</v>
      </c>
      <c r="W280" s="106">
        <v>1</v>
      </c>
      <c r="X280" s="106">
        <v>0</v>
      </c>
      <c r="Y280" s="366">
        <v>2</v>
      </c>
      <c r="Z280" s="269">
        <f t="shared" si="169"/>
        <v>3</v>
      </c>
      <c r="AA280" s="106">
        <v>2</v>
      </c>
      <c r="AB280" s="106">
        <v>0</v>
      </c>
      <c r="AC280" s="106">
        <v>1</v>
      </c>
      <c r="AD280" s="366">
        <v>4</v>
      </c>
      <c r="AE280" s="269">
        <f t="shared" si="163"/>
        <v>7</v>
      </c>
      <c r="AF280" s="206">
        <v>0</v>
      </c>
      <c r="AG280" s="206">
        <v>1</v>
      </c>
      <c r="AH280" s="206">
        <v>0</v>
      </c>
      <c r="AI280" s="206">
        <v>4</v>
      </c>
      <c r="AJ280" s="269">
        <f t="shared" si="164"/>
        <v>5</v>
      </c>
      <c r="AK280" s="106">
        <v>0</v>
      </c>
      <c r="AL280" s="106">
        <v>0</v>
      </c>
      <c r="AM280" s="106">
        <v>0</v>
      </c>
      <c r="AN280" s="106">
        <v>2</v>
      </c>
      <c r="AO280" s="255">
        <f t="shared" si="165"/>
        <v>2</v>
      </c>
      <c r="AP280" s="746">
        <v>0</v>
      </c>
      <c r="AQ280" s="746">
        <v>0</v>
      </c>
      <c r="AR280" s="746">
        <v>0</v>
      </c>
      <c r="AS280" s="746">
        <v>5</v>
      </c>
      <c r="AT280" s="255">
        <f t="shared" si="166"/>
        <v>5</v>
      </c>
      <c r="AU280" s="106">
        <v>0</v>
      </c>
      <c r="AV280" s="106">
        <v>1</v>
      </c>
      <c r="AW280" s="106">
        <v>0</v>
      </c>
      <c r="AX280" s="106">
        <v>20</v>
      </c>
      <c r="AY280" s="255">
        <f t="shared" si="167"/>
        <v>21</v>
      </c>
    </row>
    <row r="281" spans="1:51" s="27" customFormat="1" ht="16.5" customHeight="1" thickBot="1" x14ac:dyDescent="0.4">
      <c r="A281" s="26"/>
      <c r="B281" s="454"/>
      <c r="C281" s="790"/>
      <c r="D281" s="838"/>
      <c r="E281" s="549" t="s">
        <v>763</v>
      </c>
      <c r="F281" s="439">
        <f t="shared" si="168"/>
        <v>8</v>
      </c>
      <c r="G281" s="476"/>
      <c r="H281" s="105"/>
      <c r="I281" s="105"/>
      <c r="J281" s="105"/>
      <c r="K281" s="104"/>
      <c r="L281" s="206"/>
      <c r="M281" s="206"/>
      <c r="N281" s="206"/>
      <c r="O281" s="206"/>
      <c r="P281" s="269"/>
      <c r="Q281" s="106"/>
      <c r="R281" s="106"/>
      <c r="S281" s="106"/>
      <c r="T281" s="366"/>
      <c r="U281" s="269"/>
      <c r="V281" s="106"/>
      <c r="W281" s="106"/>
      <c r="X281" s="106"/>
      <c r="Y281" s="366"/>
      <c r="Z281" s="269"/>
      <c r="AA281" s="106">
        <v>0</v>
      </c>
      <c r="AB281" s="106">
        <v>2</v>
      </c>
      <c r="AC281" s="106">
        <v>0</v>
      </c>
      <c r="AD281" s="366">
        <v>3</v>
      </c>
      <c r="AE281" s="269">
        <f t="shared" si="163"/>
        <v>5</v>
      </c>
      <c r="AF281" s="207">
        <v>0</v>
      </c>
      <c r="AG281" s="207">
        <v>0</v>
      </c>
      <c r="AH281" s="207">
        <v>0</v>
      </c>
      <c r="AI281" s="207">
        <v>0</v>
      </c>
      <c r="AJ281" s="269">
        <f t="shared" si="164"/>
        <v>0</v>
      </c>
      <c r="AK281" s="106">
        <v>0</v>
      </c>
      <c r="AL281" s="106">
        <v>0</v>
      </c>
      <c r="AM281" s="106">
        <v>0</v>
      </c>
      <c r="AN281" s="106">
        <v>2</v>
      </c>
      <c r="AO281" s="255">
        <f t="shared" si="165"/>
        <v>2</v>
      </c>
      <c r="AP281" s="746">
        <v>0</v>
      </c>
      <c r="AQ281" s="746">
        <v>0</v>
      </c>
      <c r="AR281" s="746">
        <v>0</v>
      </c>
      <c r="AS281" s="746">
        <v>1</v>
      </c>
      <c r="AT281" s="255">
        <f t="shared" si="166"/>
        <v>1</v>
      </c>
      <c r="AU281" s="106">
        <v>0</v>
      </c>
      <c r="AV281" s="106">
        <v>0</v>
      </c>
      <c r="AW281" s="106">
        <v>0</v>
      </c>
      <c r="AX281" s="106">
        <v>0</v>
      </c>
      <c r="AY281" s="255">
        <f t="shared" si="167"/>
        <v>0</v>
      </c>
    </row>
    <row r="282" spans="1:51" s="27" customFormat="1" ht="20.45" customHeight="1" x14ac:dyDescent="0.35">
      <c r="A282" s="26"/>
      <c r="B282" s="841">
        <v>7</v>
      </c>
      <c r="C282" s="790"/>
      <c r="D282" s="828" t="s">
        <v>398</v>
      </c>
      <c r="E282" s="547" t="s">
        <v>116</v>
      </c>
      <c r="F282" s="439">
        <f t="shared" si="168"/>
        <v>0</v>
      </c>
      <c r="G282" s="476">
        <v>0</v>
      </c>
      <c r="H282" s="105">
        <v>0</v>
      </c>
      <c r="I282" s="105">
        <v>0</v>
      </c>
      <c r="J282" s="105">
        <v>0</v>
      </c>
      <c r="K282" s="104">
        <f t="shared" si="136"/>
        <v>0</v>
      </c>
      <c r="L282" s="108"/>
      <c r="M282" s="108"/>
      <c r="N282" s="108"/>
      <c r="O282" s="108"/>
      <c r="P282" s="269">
        <f t="shared" si="138"/>
        <v>0</v>
      </c>
      <c r="Q282" s="106">
        <v>0</v>
      </c>
      <c r="R282" s="106">
        <v>0</v>
      </c>
      <c r="S282" s="106">
        <v>0</v>
      </c>
      <c r="T282" s="366">
        <v>0</v>
      </c>
      <c r="U282" s="269">
        <f t="shared" si="140"/>
        <v>0</v>
      </c>
      <c r="V282" s="106">
        <v>0</v>
      </c>
      <c r="W282" s="106">
        <v>0</v>
      </c>
      <c r="X282" s="106">
        <v>0</v>
      </c>
      <c r="Y282" s="366">
        <v>0</v>
      </c>
      <c r="Z282" s="269">
        <f t="shared" si="169"/>
        <v>0</v>
      </c>
      <c r="AA282" s="106">
        <v>0</v>
      </c>
      <c r="AB282" s="106">
        <v>0</v>
      </c>
      <c r="AC282" s="106">
        <v>0</v>
      </c>
      <c r="AD282" s="366">
        <v>0</v>
      </c>
      <c r="AE282" s="269">
        <f t="shared" si="163"/>
        <v>0</v>
      </c>
      <c r="AF282" s="108">
        <v>0</v>
      </c>
      <c r="AG282" s="108">
        <v>0</v>
      </c>
      <c r="AH282" s="108">
        <v>0</v>
      </c>
      <c r="AI282" s="108">
        <v>0</v>
      </c>
      <c r="AJ282" s="269">
        <f t="shared" si="164"/>
        <v>0</v>
      </c>
      <c r="AK282" s="106">
        <v>0</v>
      </c>
      <c r="AL282" s="106">
        <v>0</v>
      </c>
      <c r="AM282" s="106">
        <v>0</v>
      </c>
      <c r="AN282" s="106">
        <v>0</v>
      </c>
      <c r="AO282" s="255">
        <f t="shared" si="165"/>
        <v>0</v>
      </c>
      <c r="AP282" s="746">
        <v>0</v>
      </c>
      <c r="AQ282" s="746">
        <v>0</v>
      </c>
      <c r="AR282" s="746">
        <v>0</v>
      </c>
      <c r="AS282" s="746">
        <v>0</v>
      </c>
      <c r="AT282" s="255">
        <f t="shared" si="166"/>
        <v>0</v>
      </c>
      <c r="AU282" s="106">
        <v>0</v>
      </c>
      <c r="AV282" s="106">
        <v>0</v>
      </c>
      <c r="AW282" s="106">
        <v>0</v>
      </c>
      <c r="AX282" s="106">
        <v>0</v>
      </c>
      <c r="AY282" s="255">
        <f t="shared" si="167"/>
        <v>0</v>
      </c>
    </row>
    <row r="283" spans="1:51" s="27" customFormat="1" ht="18" customHeight="1" x14ac:dyDescent="0.35">
      <c r="A283" s="26"/>
      <c r="B283" s="841"/>
      <c r="C283" s="790"/>
      <c r="D283" s="809"/>
      <c r="E283" s="544" t="s">
        <v>203</v>
      </c>
      <c r="F283" s="439">
        <f t="shared" si="168"/>
        <v>0</v>
      </c>
      <c r="G283" s="476">
        <v>0</v>
      </c>
      <c r="H283" s="105">
        <v>0</v>
      </c>
      <c r="I283" s="105">
        <v>0</v>
      </c>
      <c r="J283" s="105">
        <v>0</v>
      </c>
      <c r="K283" s="104">
        <f t="shared" si="136"/>
        <v>0</v>
      </c>
      <c r="L283" s="108"/>
      <c r="M283" s="108"/>
      <c r="N283" s="108"/>
      <c r="O283" s="108"/>
      <c r="P283" s="269">
        <f t="shared" si="138"/>
        <v>0</v>
      </c>
      <c r="Q283" s="106">
        <v>0</v>
      </c>
      <c r="R283" s="106">
        <v>0</v>
      </c>
      <c r="S283" s="106">
        <v>0</v>
      </c>
      <c r="T283" s="366">
        <v>0</v>
      </c>
      <c r="U283" s="269">
        <f t="shared" si="140"/>
        <v>0</v>
      </c>
      <c r="V283" s="106">
        <v>0</v>
      </c>
      <c r="W283" s="106">
        <v>0</v>
      </c>
      <c r="X283" s="106">
        <v>0</v>
      </c>
      <c r="Y283" s="366">
        <v>0</v>
      </c>
      <c r="Z283" s="269">
        <f t="shared" si="169"/>
        <v>0</v>
      </c>
      <c r="AA283" s="106">
        <v>0</v>
      </c>
      <c r="AB283" s="106">
        <v>0</v>
      </c>
      <c r="AC283" s="106">
        <v>0</v>
      </c>
      <c r="AD283" s="366">
        <v>0</v>
      </c>
      <c r="AE283" s="269">
        <f t="shared" si="163"/>
        <v>0</v>
      </c>
      <c r="AF283" s="108">
        <v>0</v>
      </c>
      <c r="AG283" s="108">
        <v>0</v>
      </c>
      <c r="AH283" s="108">
        <v>0</v>
      </c>
      <c r="AI283" s="108">
        <v>0</v>
      </c>
      <c r="AJ283" s="269">
        <f t="shared" si="164"/>
        <v>0</v>
      </c>
      <c r="AK283" s="106">
        <v>0</v>
      </c>
      <c r="AL283" s="106">
        <v>0</v>
      </c>
      <c r="AM283" s="106">
        <v>0</v>
      </c>
      <c r="AN283" s="106">
        <v>0</v>
      </c>
      <c r="AO283" s="255">
        <f t="shared" si="165"/>
        <v>0</v>
      </c>
      <c r="AP283" s="746">
        <v>0</v>
      </c>
      <c r="AQ283" s="746">
        <v>0</v>
      </c>
      <c r="AR283" s="746">
        <v>0</v>
      </c>
      <c r="AS283" s="746">
        <v>0</v>
      </c>
      <c r="AT283" s="255">
        <f t="shared" si="166"/>
        <v>0</v>
      </c>
      <c r="AU283" s="106">
        <v>0</v>
      </c>
      <c r="AV283" s="106">
        <v>0</v>
      </c>
      <c r="AW283" s="106">
        <v>0</v>
      </c>
      <c r="AX283" s="106">
        <v>0</v>
      </c>
      <c r="AY283" s="255">
        <f t="shared" si="167"/>
        <v>0</v>
      </c>
    </row>
    <row r="284" spans="1:51" s="27" customFormat="1" ht="19.5" customHeight="1" thickBot="1" x14ac:dyDescent="0.4">
      <c r="A284" s="26"/>
      <c r="B284" s="841"/>
      <c r="C284" s="790"/>
      <c r="D284" s="809"/>
      <c r="E284" s="544" t="s">
        <v>112</v>
      </c>
      <c r="F284" s="439">
        <f t="shared" si="168"/>
        <v>0</v>
      </c>
      <c r="G284" s="476">
        <v>0</v>
      </c>
      <c r="H284" s="105">
        <v>0</v>
      </c>
      <c r="I284" s="105">
        <v>0</v>
      </c>
      <c r="J284" s="105">
        <v>0</v>
      </c>
      <c r="K284" s="104">
        <f t="shared" si="136"/>
        <v>0</v>
      </c>
      <c r="L284" s="110"/>
      <c r="M284" s="110"/>
      <c r="N284" s="110"/>
      <c r="O284" s="110"/>
      <c r="P284" s="269">
        <f t="shared" si="138"/>
        <v>0</v>
      </c>
      <c r="Q284" s="106">
        <v>0</v>
      </c>
      <c r="R284" s="106">
        <v>0</v>
      </c>
      <c r="S284" s="106">
        <v>0</v>
      </c>
      <c r="T284" s="366">
        <v>0</v>
      </c>
      <c r="U284" s="269">
        <f t="shared" si="140"/>
        <v>0</v>
      </c>
      <c r="V284" s="106">
        <v>0</v>
      </c>
      <c r="W284" s="106">
        <v>0</v>
      </c>
      <c r="X284" s="106">
        <v>0</v>
      </c>
      <c r="Y284" s="366">
        <v>0</v>
      </c>
      <c r="Z284" s="269">
        <f t="shared" si="169"/>
        <v>0</v>
      </c>
      <c r="AA284" s="106">
        <v>0</v>
      </c>
      <c r="AB284" s="106">
        <v>0</v>
      </c>
      <c r="AC284" s="106">
        <v>0</v>
      </c>
      <c r="AD284" s="366">
        <v>0</v>
      </c>
      <c r="AE284" s="269">
        <f t="shared" si="163"/>
        <v>0</v>
      </c>
      <c r="AF284" s="108">
        <v>0</v>
      </c>
      <c r="AG284" s="108">
        <v>0</v>
      </c>
      <c r="AH284" s="108">
        <v>0</v>
      </c>
      <c r="AI284" s="108">
        <v>0</v>
      </c>
      <c r="AJ284" s="269">
        <f t="shared" si="164"/>
        <v>0</v>
      </c>
      <c r="AK284" s="106">
        <v>0</v>
      </c>
      <c r="AL284" s="106">
        <v>0</v>
      </c>
      <c r="AM284" s="106">
        <v>0</v>
      </c>
      <c r="AN284" s="106">
        <v>0</v>
      </c>
      <c r="AO284" s="255">
        <f t="shared" si="165"/>
        <v>0</v>
      </c>
      <c r="AP284" s="746">
        <v>0</v>
      </c>
      <c r="AQ284" s="746">
        <v>0</v>
      </c>
      <c r="AR284" s="746">
        <v>0</v>
      </c>
      <c r="AS284" s="746">
        <v>0</v>
      </c>
      <c r="AT284" s="255">
        <f t="shared" si="166"/>
        <v>0</v>
      </c>
      <c r="AU284" s="106">
        <v>0</v>
      </c>
      <c r="AV284" s="106">
        <v>0</v>
      </c>
      <c r="AW284" s="106">
        <v>0</v>
      </c>
      <c r="AX284" s="106">
        <v>0</v>
      </c>
      <c r="AY284" s="255">
        <f t="shared" si="167"/>
        <v>0</v>
      </c>
    </row>
    <row r="285" spans="1:51" s="27" customFormat="1" ht="17.25" customHeight="1" thickBot="1" x14ac:dyDescent="0.4">
      <c r="A285" s="26"/>
      <c r="B285" s="454"/>
      <c r="C285" s="790"/>
      <c r="D285" s="799"/>
      <c r="E285" s="547" t="s">
        <v>763</v>
      </c>
      <c r="F285" s="439">
        <f t="shared" si="168"/>
        <v>0</v>
      </c>
      <c r="G285" s="476"/>
      <c r="H285" s="105"/>
      <c r="I285" s="105"/>
      <c r="J285" s="105"/>
      <c r="K285" s="104"/>
      <c r="L285" s="442"/>
      <c r="M285" s="442"/>
      <c r="N285" s="442"/>
      <c r="O285" s="442"/>
      <c r="P285" s="269"/>
      <c r="Q285" s="106"/>
      <c r="R285" s="106"/>
      <c r="S285" s="106"/>
      <c r="T285" s="366"/>
      <c r="U285" s="269"/>
      <c r="V285" s="106"/>
      <c r="W285" s="106"/>
      <c r="X285" s="106"/>
      <c r="Y285" s="366"/>
      <c r="Z285" s="269"/>
      <c r="AA285" s="106">
        <v>0</v>
      </c>
      <c r="AB285" s="106">
        <v>0</v>
      </c>
      <c r="AC285" s="106">
        <v>0</v>
      </c>
      <c r="AD285" s="366">
        <v>0</v>
      </c>
      <c r="AE285" s="269">
        <f t="shared" si="163"/>
        <v>0</v>
      </c>
      <c r="AF285" s="110">
        <v>0</v>
      </c>
      <c r="AG285" s="110">
        <v>0</v>
      </c>
      <c r="AH285" s="110">
        <v>0</v>
      </c>
      <c r="AI285" s="110">
        <v>0</v>
      </c>
      <c r="AJ285" s="269">
        <f t="shared" si="164"/>
        <v>0</v>
      </c>
      <c r="AK285" s="106">
        <v>0</v>
      </c>
      <c r="AL285" s="106">
        <v>0</v>
      </c>
      <c r="AM285" s="106">
        <v>0</v>
      </c>
      <c r="AN285" s="106">
        <v>0</v>
      </c>
      <c r="AO285" s="255">
        <f t="shared" si="165"/>
        <v>0</v>
      </c>
      <c r="AP285" s="746">
        <v>0</v>
      </c>
      <c r="AQ285" s="746">
        <v>0</v>
      </c>
      <c r="AR285" s="746">
        <v>0</v>
      </c>
      <c r="AS285" s="746">
        <v>0</v>
      </c>
      <c r="AT285" s="255">
        <f t="shared" si="166"/>
        <v>0</v>
      </c>
      <c r="AU285" s="106">
        <v>0</v>
      </c>
      <c r="AV285" s="106">
        <v>0</v>
      </c>
      <c r="AW285" s="106">
        <v>0</v>
      </c>
      <c r="AX285" s="106">
        <v>0</v>
      </c>
      <c r="AY285" s="255">
        <f t="shared" si="167"/>
        <v>0</v>
      </c>
    </row>
    <row r="286" spans="1:51" s="27" customFormat="1" ht="16.5" customHeight="1" x14ac:dyDescent="0.35">
      <c r="A286" s="26"/>
      <c r="B286" s="455"/>
      <c r="C286" s="790"/>
      <c r="D286" s="831" t="s">
        <v>172</v>
      </c>
      <c r="E286" s="832"/>
      <c r="F286" s="439">
        <f t="shared" si="168"/>
        <v>146</v>
      </c>
      <c r="G286" s="466">
        <f t="shared" ref="G286:J288" si="170">G258+G262+G266+G270+G274+G278+G282</f>
        <v>11</v>
      </c>
      <c r="H286" s="104">
        <f t="shared" si="170"/>
        <v>0</v>
      </c>
      <c r="I286" s="104">
        <f t="shared" si="170"/>
        <v>0</v>
      </c>
      <c r="J286" s="104">
        <f t="shared" si="170"/>
        <v>0</v>
      </c>
      <c r="K286" s="104">
        <f t="shared" si="136"/>
        <v>11</v>
      </c>
      <c r="L286" s="104">
        <f t="shared" ref="L286:O288" si="171">L258+L262+L266+L270+L274+L278+L282</f>
        <v>16</v>
      </c>
      <c r="M286" s="104">
        <f t="shared" si="171"/>
        <v>0</v>
      </c>
      <c r="N286" s="104">
        <f t="shared" si="171"/>
        <v>1</v>
      </c>
      <c r="O286" s="104">
        <f t="shared" si="171"/>
        <v>0</v>
      </c>
      <c r="P286" s="269">
        <f t="shared" si="138"/>
        <v>17</v>
      </c>
      <c r="Q286" s="104">
        <f t="shared" ref="Q286:T288" si="172">Q258+Q262+Q266+Q270+Q274+Q278+Q282</f>
        <v>15</v>
      </c>
      <c r="R286" s="104">
        <f t="shared" si="172"/>
        <v>0</v>
      </c>
      <c r="S286" s="104">
        <f t="shared" si="172"/>
        <v>1</v>
      </c>
      <c r="T286" s="356">
        <f t="shared" si="172"/>
        <v>0</v>
      </c>
      <c r="U286" s="269">
        <f t="shared" si="140"/>
        <v>16</v>
      </c>
      <c r="V286" s="104">
        <f t="shared" ref="V286:Y288" si="173">V258+V262+V266+V270+V274+V278+V282</f>
        <v>0</v>
      </c>
      <c r="W286" s="104">
        <f t="shared" si="173"/>
        <v>0</v>
      </c>
      <c r="X286" s="104">
        <f t="shared" si="173"/>
        <v>0</v>
      </c>
      <c r="Y286" s="356">
        <f t="shared" si="173"/>
        <v>16</v>
      </c>
      <c r="Z286" s="269">
        <f t="shared" si="169"/>
        <v>16</v>
      </c>
      <c r="AA286" s="104">
        <f t="shared" ref="AA286:AD289" si="174">AA258+AA266+AA270+AA274+AA278+AA282+AA262</f>
        <v>0</v>
      </c>
      <c r="AB286" s="104">
        <f t="shared" si="174"/>
        <v>0</v>
      </c>
      <c r="AC286" s="104">
        <f t="shared" si="174"/>
        <v>1</v>
      </c>
      <c r="AD286" s="356">
        <f t="shared" si="174"/>
        <v>10</v>
      </c>
      <c r="AE286" s="269">
        <f t="shared" si="163"/>
        <v>11</v>
      </c>
      <c r="AF286" s="104">
        <f t="shared" ref="AF286:AI289" si="175">AF258+AF266+AF270+AF274+AF278+AF282+AF262</f>
        <v>1</v>
      </c>
      <c r="AG286" s="104">
        <f t="shared" si="175"/>
        <v>0</v>
      </c>
      <c r="AH286" s="104">
        <f t="shared" si="175"/>
        <v>0</v>
      </c>
      <c r="AI286" s="104">
        <f t="shared" si="175"/>
        <v>16</v>
      </c>
      <c r="AJ286" s="269">
        <f t="shared" si="164"/>
        <v>17</v>
      </c>
      <c r="AK286" s="104">
        <f t="shared" ref="AK286:AN289" si="176">AK258+AK266+AK270+AK274+AK278+AK282+AK262</f>
        <v>0</v>
      </c>
      <c r="AL286" s="104">
        <f t="shared" si="176"/>
        <v>0</v>
      </c>
      <c r="AM286" s="104">
        <f t="shared" si="176"/>
        <v>0</v>
      </c>
      <c r="AN286" s="104">
        <f t="shared" si="176"/>
        <v>20</v>
      </c>
      <c r="AO286" s="255">
        <f t="shared" si="165"/>
        <v>20</v>
      </c>
      <c r="AP286" s="738">
        <f t="shared" ref="AP286:AS289" si="177">AP258+AP266+AP270+AP274+AP278+AP282+AP262</f>
        <v>1</v>
      </c>
      <c r="AQ286" s="738">
        <f t="shared" si="177"/>
        <v>0</v>
      </c>
      <c r="AR286" s="738">
        <f t="shared" si="177"/>
        <v>0</v>
      </c>
      <c r="AS286" s="738">
        <f t="shared" si="177"/>
        <v>22</v>
      </c>
      <c r="AT286" s="255">
        <f t="shared" si="166"/>
        <v>23</v>
      </c>
      <c r="AU286" s="104">
        <f t="shared" ref="AU286:AX289" si="178">AU258+AU266+AU270+AU274+AU278+AU282+AU262</f>
        <v>0</v>
      </c>
      <c r="AV286" s="104">
        <f t="shared" si="178"/>
        <v>0</v>
      </c>
      <c r="AW286" s="104">
        <f t="shared" si="178"/>
        <v>0</v>
      </c>
      <c r="AX286" s="104">
        <f t="shared" si="178"/>
        <v>15</v>
      </c>
      <c r="AY286" s="255">
        <f t="shared" si="167"/>
        <v>15</v>
      </c>
    </row>
    <row r="287" spans="1:51" s="27" customFormat="1" ht="16.5" customHeight="1" x14ac:dyDescent="0.35">
      <c r="A287" s="26"/>
      <c r="B287" s="455"/>
      <c r="C287" s="790"/>
      <c r="D287" s="829" t="s">
        <v>173</v>
      </c>
      <c r="E287" s="830"/>
      <c r="F287" s="439">
        <f t="shared" si="168"/>
        <v>0</v>
      </c>
      <c r="G287" s="466">
        <f t="shared" si="170"/>
        <v>0</v>
      </c>
      <c r="H287" s="104">
        <f t="shared" si="170"/>
        <v>0</v>
      </c>
      <c r="I287" s="104">
        <f t="shared" si="170"/>
        <v>0</v>
      </c>
      <c r="J287" s="104">
        <f t="shared" si="170"/>
        <v>0</v>
      </c>
      <c r="K287" s="104">
        <f t="shared" si="136"/>
        <v>0</v>
      </c>
      <c r="L287" s="104">
        <f t="shared" si="171"/>
        <v>0</v>
      </c>
      <c r="M287" s="104">
        <f t="shared" si="171"/>
        <v>0</v>
      </c>
      <c r="N287" s="104">
        <f t="shared" si="171"/>
        <v>0</v>
      </c>
      <c r="O287" s="104">
        <f t="shared" si="171"/>
        <v>0</v>
      </c>
      <c r="P287" s="269">
        <f t="shared" si="138"/>
        <v>0</v>
      </c>
      <c r="Q287" s="104">
        <f t="shared" si="172"/>
        <v>0</v>
      </c>
      <c r="R287" s="104">
        <f t="shared" si="172"/>
        <v>0</v>
      </c>
      <c r="S287" s="104">
        <f t="shared" si="172"/>
        <v>0</v>
      </c>
      <c r="T287" s="356">
        <f t="shared" si="172"/>
        <v>0</v>
      </c>
      <c r="U287" s="269">
        <f t="shared" si="140"/>
        <v>0</v>
      </c>
      <c r="V287" s="104">
        <f t="shared" si="173"/>
        <v>0</v>
      </c>
      <c r="W287" s="104">
        <f t="shared" si="173"/>
        <v>0</v>
      </c>
      <c r="X287" s="104">
        <f t="shared" si="173"/>
        <v>0</v>
      </c>
      <c r="Y287" s="356">
        <f t="shared" si="173"/>
        <v>0</v>
      </c>
      <c r="Z287" s="269">
        <f t="shared" si="169"/>
        <v>0</v>
      </c>
      <c r="AA287" s="104">
        <f t="shared" si="174"/>
        <v>0</v>
      </c>
      <c r="AB287" s="104">
        <f t="shared" si="174"/>
        <v>0</v>
      </c>
      <c r="AC287" s="104">
        <f t="shared" si="174"/>
        <v>0</v>
      </c>
      <c r="AD287" s="356">
        <f t="shared" si="174"/>
        <v>0</v>
      </c>
      <c r="AE287" s="269">
        <f t="shared" si="163"/>
        <v>0</v>
      </c>
      <c r="AF287" s="104">
        <f t="shared" si="175"/>
        <v>0</v>
      </c>
      <c r="AG287" s="104">
        <f t="shared" si="175"/>
        <v>0</v>
      </c>
      <c r="AH287" s="104">
        <f t="shared" si="175"/>
        <v>0</v>
      </c>
      <c r="AI287" s="104">
        <f t="shared" si="175"/>
        <v>0</v>
      </c>
      <c r="AJ287" s="269">
        <f t="shared" si="164"/>
        <v>0</v>
      </c>
      <c r="AK287" s="104">
        <f t="shared" si="176"/>
        <v>0</v>
      </c>
      <c r="AL287" s="104">
        <f t="shared" si="176"/>
        <v>0</v>
      </c>
      <c r="AM287" s="104">
        <f t="shared" si="176"/>
        <v>0</v>
      </c>
      <c r="AN287" s="104">
        <f t="shared" si="176"/>
        <v>0</v>
      </c>
      <c r="AO287" s="255">
        <f t="shared" si="165"/>
        <v>0</v>
      </c>
      <c r="AP287" s="738">
        <f t="shared" si="177"/>
        <v>0</v>
      </c>
      <c r="AQ287" s="738">
        <f t="shared" si="177"/>
        <v>0</v>
      </c>
      <c r="AR287" s="738">
        <f t="shared" si="177"/>
        <v>0</v>
      </c>
      <c r="AS287" s="738">
        <f t="shared" si="177"/>
        <v>0</v>
      </c>
      <c r="AT287" s="255">
        <f t="shared" si="166"/>
        <v>0</v>
      </c>
      <c r="AU287" s="104">
        <f t="shared" si="178"/>
        <v>0</v>
      </c>
      <c r="AV287" s="104">
        <f t="shared" si="178"/>
        <v>0</v>
      </c>
      <c r="AW287" s="104">
        <f t="shared" si="178"/>
        <v>0</v>
      </c>
      <c r="AX287" s="104">
        <f t="shared" si="178"/>
        <v>0</v>
      </c>
      <c r="AY287" s="255">
        <f t="shared" si="167"/>
        <v>0</v>
      </c>
    </row>
    <row r="288" spans="1:51" s="27" customFormat="1" ht="16.5" customHeight="1" thickBot="1" x14ac:dyDescent="0.4">
      <c r="A288" s="26"/>
      <c r="B288" s="456"/>
      <c r="C288" s="790"/>
      <c r="D288" s="829" t="s">
        <v>174</v>
      </c>
      <c r="E288" s="830"/>
      <c r="F288" s="439">
        <f t="shared" si="168"/>
        <v>55</v>
      </c>
      <c r="G288" s="466">
        <f t="shared" si="170"/>
        <v>3</v>
      </c>
      <c r="H288" s="104">
        <f t="shared" si="170"/>
        <v>0</v>
      </c>
      <c r="I288" s="104">
        <f t="shared" si="170"/>
        <v>0</v>
      </c>
      <c r="J288" s="104">
        <f t="shared" si="170"/>
        <v>0</v>
      </c>
      <c r="K288" s="104">
        <f t="shared" si="136"/>
        <v>3</v>
      </c>
      <c r="L288" s="104">
        <f t="shared" si="171"/>
        <v>5</v>
      </c>
      <c r="M288" s="104">
        <f t="shared" si="171"/>
        <v>0</v>
      </c>
      <c r="N288" s="104">
        <f t="shared" si="171"/>
        <v>1</v>
      </c>
      <c r="O288" s="104">
        <f t="shared" si="171"/>
        <v>0</v>
      </c>
      <c r="P288" s="269">
        <f t="shared" si="138"/>
        <v>6</v>
      </c>
      <c r="Q288" s="104">
        <f t="shared" si="172"/>
        <v>2</v>
      </c>
      <c r="R288" s="104">
        <f t="shared" si="172"/>
        <v>0</v>
      </c>
      <c r="S288" s="104">
        <f t="shared" si="172"/>
        <v>1</v>
      </c>
      <c r="T288" s="356">
        <f t="shared" si="172"/>
        <v>0</v>
      </c>
      <c r="U288" s="269">
        <f t="shared" si="140"/>
        <v>3</v>
      </c>
      <c r="V288" s="104">
        <f t="shared" si="173"/>
        <v>0</v>
      </c>
      <c r="W288" s="104">
        <f t="shared" si="173"/>
        <v>1</v>
      </c>
      <c r="X288" s="104">
        <f t="shared" si="173"/>
        <v>0</v>
      </c>
      <c r="Y288" s="356">
        <f t="shared" si="173"/>
        <v>2</v>
      </c>
      <c r="Z288" s="269">
        <f t="shared" si="169"/>
        <v>3</v>
      </c>
      <c r="AA288" s="104">
        <f t="shared" si="174"/>
        <v>2</v>
      </c>
      <c r="AB288" s="104">
        <f t="shared" si="174"/>
        <v>0</v>
      </c>
      <c r="AC288" s="104">
        <f t="shared" si="174"/>
        <v>1</v>
      </c>
      <c r="AD288" s="356">
        <f t="shared" si="174"/>
        <v>4</v>
      </c>
      <c r="AE288" s="269">
        <f t="shared" si="163"/>
        <v>7</v>
      </c>
      <c r="AF288" s="104">
        <f t="shared" si="175"/>
        <v>0</v>
      </c>
      <c r="AG288" s="104">
        <f t="shared" si="175"/>
        <v>1</v>
      </c>
      <c r="AH288" s="104">
        <f t="shared" si="175"/>
        <v>0</v>
      </c>
      <c r="AI288" s="104">
        <f t="shared" si="175"/>
        <v>4</v>
      </c>
      <c r="AJ288" s="269">
        <f t="shared" si="164"/>
        <v>5</v>
      </c>
      <c r="AK288" s="104">
        <f t="shared" si="176"/>
        <v>0</v>
      </c>
      <c r="AL288" s="104">
        <f t="shared" si="176"/>
        <v>0</v>
      </c>
      <c r="AM288" s="104">
        <f t="shared" si="176"/>
        <v>0</v>
      </c>
      <c r="AN288" s="104">
        <f t="shared" si="176"/>
        <v>2</v>
      </c>
      <c r="AO288" s="255">
        <f t="shared" si="165"/>
        <v>2</v>
      </c>
      <c r="AP288" s="738">
        <f t="shared" si="177"/>
        <v>0</v>
      </c>
      <c r="AQ288" s="738">
        <f t="shared" si="177"/>
        <v>0</v>
      </c>
      <c r="AR288" s="738">
        <f t="shared" si="177"/>
        <v>0</v>
      </c>
      <c r="AS288" s="738">
        <f t="shared" si="177"/>
        <v>5</v>
      </c>
      <c r="AT288" s="255">
        <f t="shared" si="166"/>
        <v>5</v>
      </c>
      <c r="AU288" s="104">
        <f t="shared" si="178"/>
        <v>0</v>
      </c>
      <c r="AV288" s="104">
        <f t="shared" si="178"/>
        <v>1</v>
      </c>
      <c r="AW288" s="104">
        <f t="shared" si="178"/>
        <v>0</v>
      </c>
      <c r="AX288" s="104">
        <f t="shared" si="178"/>
        <v>20</v>
      </c>
      <c r="AY288" s="255">
        <f t="shared" si="167"/>
        <v>21</v>
      </c>
    </row>
    <row r="289" spans="1:51" s="27" customFormat="1" ht="16.5" customHeight="1" thickBot="1" x14ac:dyDescent="0.4">
      <c r="A289" s="26"/>
      <c r="B289" s="458"/>
      <c r="C289" s="792"/>
      <c r="D289" s="795" t="s">
        <v>774</v>
      </c>
      <c r="E289" s="796"/>
      <c r="F289" s="439">
        <f t="shared" si="168"/>
        <v>8</v>
      </c>
      <c r="G289" s="466"/>
      <c r="H289" s="104"/>
      <c r="I289" s="104"/>
      <c r="J289" s="104"/>
      <c r="K289" s="104"/>
      <c r="L289" s="104"/>
      <c r="M289" s="104"/>
      <c r="N289" s="104"/>
      <c r="O289" s="104"/>
      <c r="P289" s="269"/>
      <c r="Q289" s="104"/>
      <c r="R289" s="104"/>
      <c r="S289" s="104"/>
      <c r="T289" s="356"/>
      <c r="U289" s="269"/>
      <c r="V289" s="104"/>
      <c r="W289" s="104"/>
      <c r="X289" s="104"/>
      <c r="Y289" s="356"/>
      <c r="Z289" s="269"/>
      <c r="AA289" s="493">
        <f t="shared" si="174"/>
        <v>0</v>
      </c>
      <c r="AB289" s="493">
        <f t="shared" si="174"/>
        <v>2</v>
      </c>
      <c r="AC289" s="493">
        <f t="shared" si="174"/>
        <v>0</v>
      </c>
      <c r="AD289" s="506">
        <f t="shared" si="174"/>
        <v>3</v>
      </c>
      <c r="AE289" s="269">
        <f t="shared" si="163"/>
        <v>5</v>
      </c>
      <c r="AF289" s="493">
        <f t="shared" si="175"/>
        <v>0</v>
      </c>
      <c r="AG289" s="493">
        <f t="shared" si="175"/>
        <v>0</v>
      </c>
      <c r="AH289" s="493">
        <f t="shared" si="175"/>
        <v>0</v>
      </c>
      <c r="AI289" s="493">
        <f t="shared" si="175"/>
        <v>0</v>
      </c>
      <c r="AJ289" s="269">
        <f t="shared" si="164"/>
        <v>0</v>
      </c>
      <c r="AK289" s="493">
        <f t="shared" si="176"/>
        <v>0</v>
      </c>
      <c r="AL289" s="493">
        <f t="shared" si="176"/>
        <v>0</v>
      </c>
      <c r="AM289" s="493">
        <f t="shared" si="176"/>
        <v>0</v>
      </c>
      <c r="AN289" s="493">
        <f t="shared" si="176"/>
        <v>2</v>
      </c>
      <c r="AO289" s="255">
        <f t="shared" si="165"/>
        <v>2</v>
      </c>
      <c r="AP289" s="740">
        <f t="shared" si="177"/>
        <v>0</v>
      </c>
      <c r="AQ289" s="740">
        <f t="shared" si="177"/>
        <v>0</v>
      </c>
      <c r="AR289" s="740">
        <f t="shared" si="177"/>
        <v>0</v>
      </c>
      <c r="AS289" s="740">
        <f t="shared" si="177"/>
        <v>1</v>
      </c>
      <c r="AT289" s="255">
        <f t="shared" si="166"/>
        <v>1</v>
      </c>
      <c r="AU289" s="493">
        <f t="shared" si="178"/>
        <v>0</v>
      </c>
      <c r="AV289" s="493">
        <f t="shared" si="178"/>
        <v>0</v>
      </c>
      <c r="AW289" s="493">
        <f t="shared" si="178"/>
        <v>0</v>
      </c>
      <c r="AX289" s="493">
        <f t="shared" si="178"/>
        <v>0</v>
      </c>
      <c r="AY289" s="255">
        <f t="shared" si="167"/>
        <v>0</v>
      </c>
    </row>
    <row r="290" spans="1:51" s="27" customFormat="1" ht="16.5" customHeight="1" thickBot="1" x14ac:dyDescent="0.4">
      <c r="A290" s="26"/>
      <c r="B290" s="841">
        <v>1</v>
      </c>
      <c r="C290" s="789" t="s">
        <v>50</v>
      </c>
      <c r="D290" s="828" t="s">
        <v>134</v>
      </c>
      <c r="E290" s="546" t="s">
        <v>116</v>
      </c>
      <c r="F290" s="439">
        <f t="shared" si="168"/>
        <v>0</v>
      </c>
      <c r="G290" s="477">
        <v>0</v>
      </c>
      <c r="H290" s="105">
        <v>0</v>
      </c>
      <c r="I290" s="105">
        <v>0</v>
      </c>
      <c r="J290" s="105">
        <v>0</v>
      </c>
      <c r="K290" s="104">
        <f t="shared" si="136"/>
        <v>0</v>
      </c>
      <c r="L290" s="112">
        <v>0</v>
      </c>
      <c r="M290" s="112">
        <v>0</v>
      </c>
      <c r="N290" s="112">
        <v>0</v>
      </c>
      <c r="O290" s="112">
        <v>0</v>
      </c>
      <c r="P290" s="269">
        <f t="shared" si="138"/>
        <v>0</v>
      </c>
      <c r="Q290" s="112">
        <v>0</v>
      </c>
      <c r="R290" s="112">
        <v>0</v>
      </c>
      <c r="S290" s="112">
        <v>0</v>
      </c>
      <c r="T290" s="367">
        <v>0</v>
      </c>
      <c r="U290" s="269">
        <f t="shared" si="140"/>
        <v>0</v>
      </c>
      <c r="V290" s="112">
        <v>0</v>
      </c>
      <c r="W290" s="112">
        <v>0</v>
      </c>
      <c r="X290" s="112">
        <v>0</v>
      </c>
      <c r="Y290" s="367">
        <v>0</v>
      </c>
      <c r="Z290" s="269">
        <f t="shared" si="169"/>
        <v>0</v>
      </c>
      <c r="AA290" s="114">
        <v>0</v>
      </c>
      <c r="AB290" s="114">
        <v>0</v>
      </c>
      <c r="AC290" s="114">
        <v>0</v>
      </c>
      <c r="AD290" s="370">
        <v>0</v>
      </c>
      <c r="AE290" s="269">
        <f t="shared" si="163"/>
        <v>0</v>
      </c>
      <c r="AF290" s="114">
        <v>0</v>
      </c>
      <c r="AG290" s="114">
        <v>0</v>
      </c>
      <c r="AH290" s="114">
        <v>0</v>
      </c>
      <c r="AI290" s="114">
        <v>0</v>
      </c>
      <c r="AJ290" s="269">
        <f t="shared" si="164"/>
        <v>0</v>
      </c>
      <c r="AK290" s="114">
        <v>0</v>
      </c>
      <c r="AL290" s="114">
        <v>0</v>
      </c>
      <c r="AM290" s="114">
        <v>0</v>
      </c>
      <c r="AN290" s="114">
        <v>0</v>
      </c>
      <c r="AO290" s="255">
        <f t="shared" si="165"/>
        <v>0</v>
      </c>
      <c r="AP290" s="751">
        <v>0</v>
      </c>
      <c r="AQ290" s="751">
        <v>0</v>
      </c>
      <c r="AR290" s="751">
        <v>0</v>
      </c>
      <c r="AS290" s="751">
        <v>0</v>
      </c>
      <c r="AT290" s="255">
        <f t="shared" si="166"/>
        <v>0</v>
      </c>
      <c r="AU290" s="114">
        <v>0</v>
      </c>
      <c r="AV290" s="114">
        <v>0</v>
      </c>
      <c r="AW290" s="114">
        <v>0</v>
      </c>
      <c r="AX290" s="114">
        <v>0</v>
      </c>
      <c r="AY290" s="255">
        <f t="shared" si="167"/>
        <v>0</v>
      </c>
    </row>
    <row r="291" spans="1:51" s="27" customFormat="1" ht="16.5" customHeight="1" thickBot="1" x14ac:dyDescent="0.4">
      <c r="A291" s="26"/>
      <c r="B291" s="841"/>
      <c r="C291" s="790"/>
      <c r="D291" s="809"/>
      <c r="E291" s="544" t="s">
        <v>203</v>
      </c>
      <c r="F291" s="439">
        <f t="shared" si="168"/>
        <v>0</v>
      </c>
      <c r="G291" s="477">
        <v>0</v>
      </c>
      <c r="H291" s="105">
        <v>0</v>
      </c>
      <c r="I291" s="105">
        <v>0</v>
      </c>
      <c r="J291" s="105">
        <v>0</v>
      </c>
      <c r="K291" s="104">
        <f t="shared" si="136"/>
        <v>0</v>
      </c>
      <c r="L291" s="113">
        <v>0</v>
      </c>
      <c r="M291" s="113">
        <v>0</v>
      </c>
      <c r="N291" s="113">
        <v>0</v>
      </c>
      <c r="O291" s="113">
        <v>0</v>
      </c>
      <c r="P291" s="269">
        <f t="shared" si="138"/>
        <v>0</v>
      </c>
      <c r="Q291" s="113">
        <v>0</v>
      </c>
      <c r="R291" s="113">
        <v>0</v>
      </c>
      <c r="S291" s="113">
        <v>0</v>
      </c>
      <c r="T291" s="368">
        <v>0</v>
      </c>
      <c r="U291" s="269">
        <f t="shared" si="140"/>
        <v>0</v>
      </c>
      <c r="V291" s="113">
        <v>0</v>
      </c>
      <c r="W291" s="113">
        <v>0</v>
      </c>
      <c r="X291" s="113">
        <v>0</v>
      </c>
      <c r="Y291" s="368">
        <v>0</v>
      </c>
      <c r="Z291" s="269">
        <f t="shared" si="169"/>
        <v>0</v>
      </c>
      <c r="AA291" s="114">
        <v>0</v>
      </c>
      <c r="AB291" s="114">
        <v>0</v>
      </c>
      <c r="AC291" s="114">
        <v>0</v>
      </c>
      <c r="AD291" s="370">
        <v>0</v>
      </c>
      <c r="AE291" s="269">
        <f t="shared" si="163"/>
        <v>0</v>
      </c>
      <c r="AF291" s="113">
        <v>0</v>
      </c>
      <c r="AG291" s="113">
        <v>0</v>
      </c>
      <c r="AH291" s="113">
        <v>0</v>
      </c>
      <c r="AI291" s="113">
        <v>0</v>
      </c>
      <c r="AJ291" s="269">
        <f t="shared" si="164"/>
        <v>0</v>
      </c>
      <c r="AK291" s="113">
        <v>0</v>
      </c>
      <c r="AL291" s="113">
        <v>0</v>
      </c>
      <c r="AM291" s="113">
        <v>0</v>
      </c>
      <c r="AN291" s="113">
        <v>0</v>
      </c>
      <c r="AO291" s="255">
        <f t="shared" si="165"/>
        <v>0</v>
      </c>
      <c r="AP291" s="751">
        <v>0</v>
      </c>
      <c r="AQ291" s="751">
        <v>0</v>
      </c>
      <c r="AR291" s="751">
        <v>0</v>
      </c>
      <c r="AS291" s="751">
        <v>0</v>
      </c>
      <c r="AT291" s="255">
        <f t="shared" si="166"/>
        <v>0</v>
      </c>
      <c r="AU291" s="113">
        <v>0</v>
      </c>
      <c r="AV291" s="113">
        <v>0</v>
      </c>
      <c r="AW291" s="113">
        <v>0</v>
      </c>
      <c r="AX291" s="113">
        <v>0</v>
      </c>
      <c r="AY291" s="255">
        <f t="shared" si="167"/>
        <v>0</v>
      </c>
    </row>
    <row r="292" spans="1:51" s="27" customFormat="1" ht="16.5" customHeight="1" thickBot="1" x14ac:dyDescent="0.4">
      <c r="A292" s="26"/>
      <c r="B292" s="841"/>
      <c r="C292" s="790"/>
      <c r="D292" s="809"/>
      <c r="E292" s="544" t="s">
        <v>112</v>
      </c>
      <c r="F292" s="439">
        <f t="shared" si="168"/>
        <v>0</v>
      </c>
      <c r="G292" s="477">
        <v>0</v>
      </c>
      <c r="H292" s="105">
        <v>0</v>
      </c>
      <c r="I292" s="105">
        <v>0</v>
      </c>
      <c r="J292" s="105">
        <v>0</v>
      </c>
      <c r="K292" s="104">
        <f t="shared" si="136"/>
        <v>0</v>
      </c>
      <c r="L292" s="111">
        <v>0</v>
      </c>
      <c r="M292" s="111">
        <v>0</v>
      </c>
      <c r="N292" s="111">
        <v>0</v>
      </c>
      <c r="O292" s="111">
        <v>0</v>
      </c>
      <c r="P292" s="269">
        <f t="shared" si="138"/>
        <v>0</v>
      </c>
      <c r="Q292" s="111">
        <v>0</v>
      </c>
      <c r="R292" s="111">
        <v>0</v>
      </c>
      <c r="S292" s="111">
        <v>0</v>
      </c>
      <c r="T292" s="369">
        <v>0</v>
      </c>
      <c r="U292" s="269">
        <f t="shared" si="140"/>
        <v>0</v>
      </c>
      <c r="V292" s="111">
        <v>0</v>
      </c>
      <c r="W292" s="111">
        <v>0</v>
      </c>
      <c r="X292" s="111">
        <v>0</v>
      </c>
      <c r="Y292" s="369">
        <v>0</v>
      </c>
      <c r="Z292" s="269">
        <f t="shared" si="169"/>
        <v>0</v>
      </c>
      <c r="AA292" s="114">
        <v>0</v>
      </c>
      <c r="AB292" s="114">
        <v>0</v>
      </c>
      <c r="AC292" s="114">
        <v>0</v>
      </c>
      <c r="AD292" s="370">
        <v>0</v>
      </c>
      <c r="AE292" s="269">
        <f t="shared" si="163"/>
        <v>0</v>
      </c>
      <c r="AF292" s="113">
        <v>0</v>
      </c>
      <c r="AG292" s="113">
        <v>0</v>
      </c>
      <c r="AH292" s="113">
        <v>0</v>
      </c>
      <c r="AI292" s="113">
        <v>0</v>
      </c>
      <c r="AJ292" s="269">
        <f t="shared" si="164"/>
        <v>0</v>
      </c>
      <c r="AK292" s="113">
        <v>0</v>
      </c>
      <c r="AL292" s="113">
        <v>0</v>
      </c>
      <c r="AM292" s="113">
        <v>0</v>
      </c>
      <c r="AN292" s="113">
        <v>0</v>
      </c>
      <c r="AO292" s="255">
        <f t="shared" si="165"/>
        <v>0</v>
      </c>
      <c r="AP292" s="751">
        <v>0</v>
      </c>
      <c r="AQ292" s="751">
        <v>0</v>
      </c>
      <c r="AR292" s="751">
        <v>0</v>
      </c>
      <c r="AS292" s="751">
        <v>0</v>
      </c>
      <c r="AT292" s="255">
        <f t="shared" si="166"/>
        <v>0</v>
      </c>
      <c r="AU292" s="113">
        <v>0</v>
      </c>
      <c r="AV292" s="113">
        <v>0</v>
      </c>
      <c r="AW292" s="113">
        <v>0</v>
      </c>
      <c r="AX292" s="113">
        <v>0</v>
      </c>
      <c r="AY292" s="255">
        <f t="shared" si="167"/>
        <v>0</v>
      </c>
    </row>
    <row r="293" spans="1:51" s="27" customFormat="1" ht="16.5" customHeight="1" thickBot="1" x14ac:dyDescent="0.4">
      <c r="A293" s="26"/>
      <c r="B293" s="454"/>
      <c r="C293" s="790"/>
      <c r="D293" s="800"/>
      <c r="E293" s="549" t="s">
        <v>763</v>
      </c>
      <c r="F293" s="439">
        <f t="shared" si="168"/>
        <v>0</v>
      </c>
      <c r="G293" s="477"/>
      <c r="H293" s="105"/>
      <c r="I293" s="105"/>
      <c r="J293" s="105"/>
      <c r="K293" s="104"/>
      <c r="L293" s="446"/>
      <c r="M293" s="446"/>
      <c r="N293" s="446"/>
      <c r="O293" s="446"/>
      <c r="P293" s="269"/>
      <c r="Q293" s="446"/>
      <c r="R293" s="446"/>
      <c r="S293" s="446"/>
      <c r="T293" s="447"/>
      <c r="U293" s="269"/>
      <c r="V293" s="446"/>
      <c r="W293" s="446"/>
      <c r="X293" s="446"/>
      <c r="Y293" s="447"/>
      <c r="Z293" s="269"/>
      <c r="AA293" s="114">
        <v>0</v>
      </c>
      <c r="AB293" s="114">
        <v>0</v>
      </c>
      <c r="AC293" s="114">
        <v>0</v>
      </c>
      <c r="AD293" s="370">
        <v>0</v>
      </c>
      <c r="AE293" s="269">
        <f t="shared" si="163"/>
        <v>0</v>
      </c>
      <c r="AF293" s="111">
        <v>0</v>
      </c>
      <c r="AG293" s="111">
        <v>0</v>
      </c>
      <c r="AH293" s="111">
        <v>0</v>
      </c>
      <c r="AI293" s="111">
        <v>0</v>
      </c>
      <c r="AJ293" s="269">
        <f t="shared" si="164"/>
        <v>0</v>
      </c>
      <c r="AK293" s="111">
        <v>0</v>
      </c>
      <c r="AL293" s="111">
        <v>0</v>
      </c>
      <c r="AM293" s="111">
        <v>0</v>
      </c>
      <c r="AN293" s="111">
        <v>0</v>
      </c>
      <c r="AO293" s="255">
        <f t="shared" si="165"/>
        <v>0</v>
      </c>
      <c r="AP293" s="751">
        <v>0</v>
      </c>
      <c r="AQ293" s="751">
        <v>0</v>
      </c>
      <c r="AR293" s="751">
        <v>0</v>
      </c>
      <c r="AS293" s="751">
        <v>0</v>
      </c>
      <c r="AT293" s="255">
        <f t="shared" si="166"/>
        <v>0</v>
      </c>
      <c r="AU293" s="111">
        <v>0</v>
      </c>
      <c r="AV293" s="111">
        <v>0</v>
      </c>
      <c r="AW293" s="111">
        <v>0</v>
      </c>
      <c r="AX293" s="111">
        <v>0</v>
      </c>
      <c r="AY293" s="255">
        <f t="shared" si="167"/>
        <v>0</v>
      </c>
    </row>
    <row r="294" spans="1:51" s="27" customFormat="1" ht="16.5" customHeight="1" thickBot="1" x14ac:dyDescent="0.4">
      <c r="A294" s="26"/>
      <c r="B294" s="841">
        <v>2</v>
      </c>
      <c r="C294" s="790"/>
      <c r="D294" s="816" t="s">
        <v>302</v>
      </c>
      <c r="E294" s="547" t="s">
        <v>116</v>
      </c>
      <c r="F294" s="439">
        <f t="shared" si="168"/>
        <v>0</v>
      </c>
      <c r="G294" s="477">
        <v>0</v>
      </c>
      <c r="H294" s="105">
        <v>0</v>
      </c>
      <c r="I294" s="105">
        <v>0</v>
      </c>
      <c r="J294" s="105">
        <v>0</v>
      </c>
      <c r="K294" s="104">
        <f t="shared" si="136"/>
        <v>0</v>
      </c>
      <c r="L294" s="112">
        <v>0</v>
      </c>
      <c r="M294" s="112">
        <v>0</v>
      </c>
      <c r="N294" s="112">
        <v>0</v>
      </c>
      <c r="O294" s="112">
        <v>0</v>
      </c>
      <c r="P294" s="269">
        <f t="shared" si="138"/>
        <v>0</v>
      </c>
      <c r="Q294" s="112">
        <v>0</v>
      </c>
      <c r="R294" s="112">
        <v>0</v>
      </c>
      <c r="S294" s="112">
        <v>0</v>
      </c>
      <c r="T294" s="367">
        <v>0</v>
      </c>
      <c r="U294" s="269">
        <f t="shared" si="140"/>
        <v>0</v>
      </c>
      <c r="V294" s="112">
        <v>0</v>
      </c>
      <c r="W294" s="112">
        <v>0</v>
      </c>
      <c r="X294" s="112">
        <v>0</v>
      </c>
      <c r="Y294" s="367">
        <v>0</v>
      </c>
      <c r="Z294" s="269">
        <f t="shared" si="169"/>
        <v>0</v>
      </c>
      <c r="AA294" s="114">
        <v>0</v>
      </c>
      <c r="AB294" s="114">
        <v>0</v>
      </c>
      <c r="AC294" s="114">
        <v>0</v>
      </c>
      <c r="AD294" s="370">
        <v>0</v>
      </c>
      <c r="AE294" s="269">
        <f t="shared" si="163"/>
        <v>0</v>
      </c>
      <c r="AF294" s="112">
        <v>0</v>
      </c>
      <c r="AG294" s="112">
        <v>0</v>
      </c>
      <c r="AH294" s="112">
        <v>0</v>
      </c>
      <c r="AI294" s="112">
        <v>0</v>
      </c>
      <c r="AJ294" s="269">
        <f t="shared" si="164"/>
        <v>0</v>
      </c>
      <c r="AK294" s="112">
        <v>0</v>
      </c>
      <c r="AL294" s="112">
        <v>0</v>
      </c>
      <c r="AM294" s="112">
        <v>0</v>
      </c>
      <c r="AN294" s="112">
        <v>0</v>
      </c>
      <c r="AO294" s="255">
        <f t="shared" si="165"/>
        <v>0</v>
      </c>
      <c r="AP294" s="751">
        <v>0</v>
      </c>
      <c r="AQ294" s="751">
        <v>0</v>
      </c>
      <c r="AR294" s="751">
        <v>0</v>
      </c>
      <c r="AS294" s="751">
        <v>0</v>
      </c>
      <c r="AT294" s="255">
        <f t="shared" si="166"/>
        <v>0</v>
      </c>
      <c r="AU294" s="112">
        <v>0</v>
      </c>
      <c r="AV294" s="112">
        <v>0</v>
      </c>
      <c r="AW294" s="112">
        <v>0</v>
      </c>
      <c r="AX294" s="112">
        <v>0</v>
      </c>
      <c r="AY294" s="255">
        <f t="shared" si="167"/>
        <v>0</v>
      </c>
    </row>
    <row r="295" spans="1:51" s="27" customFormat="1" ht="16.5" customHeight="1" thickBot="1" x14ac:dyDescent="0.4">
      <c r="A295" s="26"/>
      <c r="B295" s="841"/>
      <c r="C295" s="790"/>
      <c r="D295" s="816"/>
      <c r="E295" s="544" t="s">
        <v>203</v>
      </c>
      <c r="F295" s="439">
        <f t="shared" si="168"/>
        <v>0</v>
      </c>
      <c r="G295" s="477">
        <v>0</v>
      </c>
      <c r="H295" s="105">
        <v>0</v>
      </c>
      <c r="I295" s="105">
        <v>0</v>
      </c>
      <c r="J295" s="105">
        <v>0</v>
      </c>
      <c r="K295" s="104">
        <f t="shared" si="136"/>
        <v>0</v>
      </c>
      <c r="L295" s="113">
        <v>0</v>
      </c>
      <c r="M295" s="113">
        <v>0</v>
      </c>
      <c r="N295" s="113">
        <v>0</v>
      </c>
      <c r="O295" s="113">
        <v>0</v>
      </c>
      <c r="P295" s="269">
        <f t="shared" si="138"/>
        <v>0</v>
      </c>
      <c r="Q295" s="113">
        <v>0</v>
      </c>
      <c r="R295" s="113">
        <v>0</v>
      </c>
      <c r="S295" s="113">
        <v>0</v>
      </c>
      <c r="T295" s="368">
        <v>0</v>
      </c>
      <c r="U295" s="269">
        <f t="shared" si="140"/>
        <v>0</v>
      </c>
      <c r="V295" s="112">
        <v>0</v>
      </c>
      <c r="W295" s="112">
        <v>0</v>
      </c>
      <c r="X295" s="112">
        <v>0</v>
      </c>
      <c r="Y295" s="367">
        <v>0</v>
      </c>
      <c r="Z295" s="269">
        <f t="shared" si="169"/>
        <v>0</v>
      </c>
      <c r="AA295" s="114">
        <v>0</v>
      </c>
      <c r="AB295" s="114">
        <v>0</v>
      </c>
      <c r="AC295" s="114">
        <v>0</v>
      </c>
      <c r="AD295" s="370">
        <v>0</v>
      </c>
      <c r="AE295" s="269">
        <f t="shared" si="163"/>
        <v>0</v>
      </c>
      <c r="AF295" s="113">
        <v>0</v>
      </c>
      <c r="AG295" s="113">
        <v>0</v>
      </c>
      <c r="AH295" s="113">
        <v>0</v>
      </c>
      <c r="AI295" s="113">
        <v>0</v>
      </c>
      <c r="AJ295" s="269">
        <f t="shared" si="164"/>
        <v>0</v>
      </c>
      <c r="AK295" s="113">
        <v>0</v>
      </c>
      <c r="AL295" s="113">
        <v>0</v>
      </c>
      <c r="AM295" s="113">
        <v>0</v>
      </c>
      <c r="AN295" s="113">
        <v>0</v>
      </c>
      <c r="AO295" s="255">
        <f t="shared" si="165"/>
        <v>0</v>
      </c>
      <c r="AP295" s="751">
        <v>0</v>
      </c>
      <c r="AQ295" s="751">
        <v>0</v>
      </c>
      <c r="AR295" s="751">
        <v>0</v>
      </c>
      <c r="AS295" s="751">
        <v>0</v>
      </c>
      <c r="AT295" s="255">
        <f t="shared" si="166"/>
        <v>0</v>
      </c>
      <c r="AU295" s="113">
        <v>0</v>
      </c>
      <c r="AV295" s="113">
        <v>0</v>
      </c>
      <c r="AW295" s="113">
        <v>0</v>
      </c>
      <c r="AX295" s="113">
        <v>0</v>
      </c>
      <c r="AY295" s="255">
        <f t="shared" si="167"/>
        <v>0</v>
      </c>
    </row>
    <row r="296" spans="1:51" s="27" customFormat="1" ht="16.5" customHeight="1" thickBot="1" x14ac:dyDescent="0.4">
      <c r="A296" s="26"/>
      <c r="B296" s="841"/>
      <c r="C296" s="790"/>
      <c r="D296" s="816"/>
      <c r="E296" s="544" t="s">
        <v>112</v>
      </c>
      <c r="F296" s="439">
        <f t="shared" si="168"/>
        <v>0</v>
      </c>
      <c r="G296" s="477">
        <v>0</v>
      </c>
      <c r="H296" s="105">
        <v>0</v>
      </c>
      <c r="I296" s="105">
        <v>0</v>
      </c>
      <c r="J296" s="105">
        <v>0</v>
      </c>
      <c r="K296" s="104">
        <f t="shared" si="136"/>
        <v>0</v>
      </c>
      <c r="L296" s="111">
        <v>0</v>
      </c>
      <c r="M296" s="111">
        <v>0</v>
      </c>
      <c r="N296" s="111">
        <v>0</v>
      </c>
      <c r="O296" s="111">
        <v>0</v>
      </c>
      <c r="P296" s="269">
        <f t="shared" si="138"/>
        <v>0</v>
      </c>
      <c r="Q296" s="111">
        <v>0</v>
      </c>
      <c r="R296" s="111">
        <v>0</v>
      </c>
      <c r="S296" s="111">
        <v>0</v>
      </c>
      <c r="T296" s="369">
        <v>0</v>
      </c>
      <c r="U296" s="269">
        <f t="shared" si="140"/>
        <v>0</v>
      </c>
      <c r="V296" s="112">
        <v>0</v>
      </c>
      <c r="W296" s="112">
        <v>0</v>
      </c>
      <c r="X296" s="112">
        <v>0</v>
      </c>
      <c r="Y296" s="367">
        <v>0</v>
      </c>
      <c r="Z296" s="269">
        <f t="shared" si="169"/>
        <v>0</v>
      </c>
      <c r="AA296" s="114">
        <v>0</v>
      </c>
      <c r="AB296" s="114">
        <v>0</v>
      </c>
      <c r="AC296" s="114">
        <v>0</v>
      </c>
      <c r="AD296" s="370">
        <v>0</v>
      </c>
      <c r="AE296" s="269">
        <f t="shared" si="163"/>
        <v>0</v>
      </c>
      <c r="AF296" s="111">
        <v>0</v>
      </c>
      <c r="AG296" s="111">
        <v>0</v>
      </c>
      <c r="AH296" s="111">
        <v>0</v>
      </c>
      <c r="AI296" s="111">
        <v>0</v>
      </c>
      <c r="AJ296" s="269">
        <f t="shared" si="164"/>
        <v>0</v>
      </c>
      <c r="AK296" s="111">
        <v>0</v>
      </c>
      <c r="AL296" s="111">
        <v>0</v>
      </c>
      <c r="AM296" s="111">
        <v>0</v>
      </c>
      <c r="AN296" s="111">
        <v>0</v>
      </c>
      <c r="AO296" s="255">
        <f t="shared" si="165"/>
        <v>0</v>
      </c>
      <c r="AP296" s="751">
        <v>0</v>
      </c>
      <c r="AQ296" s="751">
        <v>0</v>
      </c>
      <c r="AR296" s="751">
        <v>0</v>
      </c>
      <c r="AS296" s="751">
        <v>0</v>
      </c>
      <c r="AT296" s="255">
        <f t="shared" si="166"/>
        <v>0</v>
      </c>
      <c r="AU296" s="111">
        <v>0</v>
      </c>
      <c r="AV296" s="111">
        <v>0</v>
      </c>
      <c r="AW296" s="111">
        <v>0</v>
      </c>
      <c r="AX296" s="111">
        <v>0</v>
      </c>
      <c r="AY296" s="255">
        <f t="shared" si="167"/>
        <v>0</v>
      </c>
    </row>
    <row r="297" spans="1:51" s="27" customFormat="1" ht="16.5" customHeight="1" x14ac:dyDescent="0.35">
      <c r="A297" s="26"/>
      <c r="B297" s="455"/>
      <c r="C297" s="790"/>
      <c r="D297" s="839" t="s">
        <v>144</v>
      </c>
      <c r="E297" s="840"/>
      <c r="F297" s="439">
        <f t="shared" si="168"/>
        <v>0</v>
      </c>
      <c r="G297" s="466">
        <f t="shared" ref="G297:J299" si="179">G290+G294</f>
        <v>0</v>
      </c>
      <c r="H297" s="104">
        <f t="shared" si="179"/>
        <v>0</v>
      </c>
      <c r="I297" s="104">
        <f t="shared" si="179"/>
        <v>0</v>
      </c>
      <c r="J297" s="104">
        <f t="shared" si="179"/>
        <v>0</v>
      </c>
      <c r="K297" s="104">
        <f t="shared" si="136"/>
        <v>0</v>
      </c>
      <c r="L297" s="104">
        <f t="shared" ref="L297:O299" si="180">L290+L294</f>
        <v>0</v>
      </c>
      <c r="M297" s="104">
        <f t="shared" si="180"/>
        <v>0</v>
      </c>
      <c r="N297" s="104">
        <f t="shared" si="180"/>
        <v>0</v>
      </c>
      <c r="O297" s="104">
        <f t="shared" si="180"/>
        <v>0</v>
      </c>
      <c r="P297" s="269">
        <f t="shared" si="138"/>
        <v>0</v>
      </c>
      <c r="Q297" s="104">
        <f t="shared" ref="Q297:T299" si="181">Q290+Q294</f>
        <v>0</v>
      </c>
      <c r="R297" s="104">
        <f t="shared" si="181"/>
        <v>0</v>
      </c>
      <c r="S297" s="104">
        <f t="shared" si="181"/>
        <v>0</v>
      </c>
      <c r="T297" s="356">
        <f t="shared" si="181"/>
        <v>0</v>
      </c>
      <c r="U297" s="269">
        <f t="shared" si="140"/>
        <v>0</v>
      </c>
      <c r="V297" s="104">
        <f t="shared" ref="V297:Y299" si="182">V290+V294</f>
        <v>0</v>
      </c>
      <c r="W297" s="104">
        <f t="shared" si="182"/>
        <v>0</v>
      </c>
      <c r="X297" s="104">
        <f t="shared" si="182"/>
        <v>0</v>
      </c>
      <c r="Y297" s="356">
        <f t="shared" si="182"/>
        <v>0</v>
      </c>
      <c r="Z297" s="269">
        <f t="shared" si="169"/>
        <v>0</v>
      </c>
      <c r="AA297" s="104">
        <f t="shared" ref="AA297:AD298" si="183">AA294+AA290</f>
        <v>0</v>
      </c>
      <c r="AB297" s="104">
        <f t="shared" si="183"/>
        <v>0</v>
      </c>
      <c r="AC297" s="104">
        <f t="shared" si="183"/>
        <v>0</v>
      </c>
      <c r="AD297" s="356">
        <f t="shared" si="183"/>
        <v>0</v>
      </c>
      <c r="AE297" s="269">
        <f t="shared" si="163"/>
        <v>0</v>
      </c>
      <c r="AF297" s="104">
        <f t="shared" ref="AF297:AI298" si="184">AF294+AF290</f>
        <v>0</v>
      </c>
      <c r="AG297" s="104">
        <f t="shared" si="184"/>
        <v>0</v>
      </c>
      <c r="AH297" s="104">
        <f t="shared" si="184"/>
        <v>0</v>
      </c>
      <c r="AI297" s="104">
        <f t="shared" si="184"/>
        <v>0</v>
      </c>
      <c r="AJ297" s="269">
        <f t="shared" si="164"/>
        <v>0</v>
      </c>
      <c r="AK297" s="104">
        <f t="shared" ref="AK297:AN298" si="185">AK294+AK290</f>
        <v>0</v>
      </c>
      <c r="AL297" s="104">
        <f t="shared" si="185"/>
        <v>0</v>
      </c>
      <c r="AM297" s="104">
        <f t="shared" si="185"/>
        <v>0</v>
      </c>
      <c r="AN297" s="104">
        <f t="shared" si="185"/>
        <v>0</v>
      </c>
      <c r="AO297" s="255">
        <f t="shared" si="165"/>
        <v>0</v>
      </c>
      <c r="AP297" s="738">
        <f t="shared" ref="AP297:AS298" si="186">AP294+AP290</f>
        <v>0</v>
      </c>
      <c r="AQ297" s="738">
        <f t="shared" si="186"/>
        <v>0</v>
      </c>
      <c r="AR297" s="738">
        <f t="shared" si="186"/>
        <v>0</v>
      </c>
      <c r="AS297" s="738">
        <f t="shared" si="186"/>
        <v>0</v>
      </c>
      <c r="AT297" s="255">
        <f t="shared" si="166"/>
        <v>0</v>
      </c>
      <c r="AU297" s="104">
        <f t="shared" ref="AU297:AX298" si="187">AU294+AU290</f>
        <v>0</v>
      </c>
      <c r="AV297" s="104">
        <f t="shared" si="187"/>
        <v>0</v>
      </c>
      <c r="AW297" s="104">
        <f t="shared" si="187"/>
        <v>0</v>
      </c>
      <c r="AX297" s="104">
        <f t="shared" si="187"/>
        <v>0</v>
      </c>
      <c r="AY297" s="255">
        <f t="shared" si="167"/>
        <v>0</v>
      </c>
    </row>
    <row r="298" spans="1:51" s="27" customFormat="1" ht="16.5" customHeight="1" x14ac:dyDescent="0.35">
      <c r="A298" s="26"/>
      <c r="B298" s="455"/>
      <c r="C298" s="790"/>
      <c r="D298" s="825" t="s">
        <v>145</v>
      </c>
      <c r="E298" s="802"/>
      <c r="F298" s="439">
        <f t="shared" si="168"/>
        <v>0</v>
      </c>
      <c r="G298" s="466">
        <f t="shared" si="179"/>
        <v>0</v>
      </c>
      <c r="H298" s="104">
        <f t="shared" si="179"/>
        <v>0</v>
      </c>
      <c r="I298" s="104">
        <f t="shared" si="179"/>
        <v>0</v>
      </c>
      <c r="J298" s="104">
        <f t="shared" si="179"/>
        <v>0</v>
      </c>
      <c r="K298" s="104">
        <f t="shared" si="136"/>
        <v>0</v>
      </c>
      <c r="L298" s="104">
        <f t="shared" si="180"/>
        <v>0</v>
      </c>
      <c r="M298" s="104">
        <f t="shared" si="180"/>
        <v>0</v>
      </c>
      <c r="N298" s="104">
        <f t="shared" si="180"/>
        <v>0</v>
      </c>
      <c r="O298" s="104">
        <f t="shared" si="180"/>
        <v>0</v>
      </c>
      <c r="P298" s="269">
        <f t="shared" si="138"/>
        <v>0</v>
      </c>
      <c r="Q298" s="104">
        <f t="shared" si="181"/>
        <v>0</v>
      </c>
      <c r="R298" s="104">
        <f t="shared" si="181"/>
        <v>0</v>
      </c>
      <c r="S298" s="104">
        <f t="shared" si="181"/>
        <v>0</v>
      </c>
      <c r="T298" s="356">
        <f t="shared" si="181"/>
        <v>0</v>
      </c>
      <c r="U298" s="269">
        <f t="shared" si="140"/>
        <v>0</v>
      </c>
      <c r="V298" s="104">
        <f t="shared" si="182"/>
        <v>0</v>
      </c>
      <c r="W298" s="104">
        <f t="shared" si="182"/>
        <v>0</v>
      </c>
      <c r="X298" s="104">
        <f t="shared" si="182"/>
        <v>0</v>
      </c>
      <c r="Y298" s="356">
        <f t="shared" si="182"/>
        <v>0</v>
      </c>
      <c r="Z298" s="269">
        <f t="shared" si="169"/>
        <v>0</v>
      </c>
      <c r="AA298" s="492">
        <f t="shared" si="183"/>
        <v>0</v>
      </c>
      <c r="AB298" s="492">
        <f t="shared" si="183"/>
        <v>0</v>
      </c>
      <c r="AC298" s="492">
        <f t="shared" si="183"/>
        <v>0</v>
      </c>
      <c r="AD298" s="505">
        <f t="shared" si="183"/>
        <v>0</v>
      </c>
      <c r="AE298" s="269">
        <f t="shared" si="163"/>
        <v>0</v>
      </c>
      <c r="AF298" s="492">
        <f t="shared" si="184"/>
        <v>0</v>
      </c>
      <c r="AG298" s="492">
        <f t="shared" si="184"/>
        <v>0</v>
      </c>
      <c r="AH298" s="492">
        <f t="shared" si="184"/>
        <v>0</v>
      </c>
      <c r="AI298" s="492">
        <f t="shared" si="184"/>
        <v>0</v>
      </c>
      <c r="AJ298" s="269">
        <f t="shared" si="164"/>
        <v>0</v>
      </c>
      <c r="AK298" s="492">
        <f t="shared" si="185"/>
        <v>0</v>
      </c>
      <c r="AL298" s="492">
        <f t="shared" si="185"/>
        <v>0</v>
      </c>
      <c r="AM298" s="492">
        <f t="shared" si="185"/>
        <v>0</v>
      </c>
      <c r="AN298" s="492">
        <f t="shared" si="185"/>
        <v>0</v>
      </c>
      <c r="AO298" s="255">
        <f t="shared" si="165"/>
        <v>0</v>
      </c>
      <c r="AP298" s="739">
        <f t="shared" si="186"/>
        <v>0</v>
      </c>
      <c r="AQ298" s="739">
        <f t="shared" si="186"/>
        <v>0</v>
      </c>
      <c r="AR298" s="739">
        <f t="shared" si="186"/>
        <v>0</v>
      </c>
      <c r="AS298" s="739">
        <f t="shared" si="186"/>
        <v>0</v>
      </c>
      <c r="AT298" s="255">
        <f t="shared" si="166"/>
        <v>0</v>
      </c>
      <c r="AU298" s="492">
        <f t="shared" si="187"/>
        <v>0</v>
      </c>
      <c r="AV298" s="492">
        <f t="shared" si="187"/>
        <v>0</v>
      </c>
      <c r="AW298" s="492">
        <f t="shared" si="187"/>
        <v>0</v>
      </c>
      <c r="AX298" s="492">
        <f t="shared" si="187"/>
        <v>0</v>
      </c>
      <c r="AY298" s="255">
        <f t="shared" si="167"/>
        <v>0</v>
      </c>
    </row>
    <row r="299" spans="1:51" s="27" customFormat="1" ht="16.5" customHeight="1" thickBot="1" x14ac:dyDescent="0.4">
      <c r="A299" s="26"/>
      <c r="B299" s="456"/>
      <c r="C299" s="790"/>
      <c r="D299" s="825" t="s">
        <v>146</v>
      </c>
      <c r="E299" s="802"/>
      <c r="F299" s="439">
        <f t="shared" si="168"/>
        <v>0</v>
      </c>
      <c r="G299" s="466">
        <f t="shared" si="179"/>
        <v>0</v>
      </c>
      <c r="H299" s="104">
        <f t="shared" si="179"/>
        <v>0</v>
      </c>
      <c r="I299" s="104">
        <f t="shared" si="179"/>
        <v>0</v>
      </c>
      <c r="J299" s="104">
        <f t="shared" si="179"/>
        <v>0</v>
      </c>
      <c r="K299" s="104">
        <f t="shared" si="136"/>
        <v>0</v>
      </c>
      <c r="L299" s="104">
        <f t="shared" si="180"/>
        <v>0</v>
      </c>
      <c r="M299" s="104">
        <f t="shared" si="180"/>
        <v>0</v>
      </c>
      <c r="N299" s="104">
        <f t="shared" si="180"/>
        <v>0</v>
      </c>
      <c r="O299" s="104">
        <f t="shared" si="180"/>
        <v>0</v>
      </c>
      <c r="P299" s="269">
        <f t="shared" si="138"/>
        <v>0</v>
      </c>
      <c r="Q299" s="104">
        <f t="shared" si="181"/>
        <v>0</v>
      </c>
      <c r="R299" s="104">
        <f t="shared" si="181"/>
        <v>0</v>
      </c>
      <c r="S299" s="104">
        <f t="shared" si="181"/>
        <v>0</v>
      </c>
      <c r="T299" s="356">
        <f t="shared" si="181"/>
        <v>0</v>
      </c>
      <c r="U299" s="269">
        <f t="shared" si="140"/>
        <v>0</v>
      </c>
      <c r="V299" s="104">
        <f t="shared" si="182"/>
        <v>0</v>
      </c>
      <c r="W299" s="104">
        <f t="shared" si="182"/>
        <v>0</v>
      </c>
      <c r="X299" s="104">
        <f t="shared" si="182"/>
        <v>0</v>
      </c>
      <c r="Y299" s="356">
        <f t="shared" si="182"/>
        <v>0</v>
      </c>
      <c r="Z299" s="269">
        <f t="shared" si="169"/>
        <v>0</v>
      </c>
      <c r="AA299" s="492">
        <f t="shared" ref="AA299:AD299" si="188">AA292+AA296</f>
        <v>0</v>
      </c>
      <c r="AB299" s="492">
        <f t="shared" si="188"/>
        <v>0</v>
      </c>
      <c r="AC299" s="492">
        <f t="shared" si="188"/>
        <v>0</v>
      </c>
      <c r="AD299" s="505">
        <f t="shared" si="188"/>
        <v>0</v>
      </c>
      <c r="AE299" s="269">
        <f t="shared" si="163"/>
        <v>0</v>
      </c>
      <c r="AF299" s="492">
        <f t="shared" ref="AF299:AI299" si="189">AF292+AF296</f>
        <v>0</v>
      </c>
      <c r="AG299" s="492">
        <f t="shared" si="189"/>
        <v>0</v>
      </c>
      <c r="AH299" s="492">
        <f t="shared" si="189"/>
        <v>0</v>
      </c>
      <c r="AI299" s="492">
        <f t="shared" si="189"/>
        <v>0</v>
      </c>
      <c r="AJ299" s="269">
        <f t="shared" si="164"/>
        <v>0</v>
      </c>
      <c r="AK299" s="492">
        <f t="shared" ref="AK299:AN299" si="190">AK292+AK296</f>
        <v>0</v>
      </c>
      <c r="AL299" s="492">
        <f t="shared" si="190"/>
        <v>0</v>
      </c>
      <c r="AM299" s="492">
        <f t="shared" si="190"/>
        <v>0</v>
      </c>
      <c r="AN299" s="492">
        <f t="shared" si="190"/>
        <v>0</v>
      </c>
      <c r="AO299" s="255">
        <f t="shared" si="165"/>
        <v>0</v>
      </c>
      <c r="AP299" s="739">
        <f t="shared" ref="AP299:AS299" si="191">AP292+AP296</f>
        <v>0</v>
      </c>
      <c r="AQ299" s="739">
        <f t="shared" si="191"/>
        <v>0</v>
      </c>
      <c r="AR299" s="739">
        <f t="shared" si="191"/>
        <v>0</v>
      </c>
      <c r="AS299" s="739">
        <f t="shared" si="191"/>
        <v>0</v>
      </c>
      <c r="AT299" s="255">
        <f t="shared" si="166"/>
        <v>0</v>
      </c>
      <c r="AU299" s="492">
        <f t="shared" ref="AU299:AX299" si="192">AU292+AU296</f>
        <v>0</v>
      </c>
      <c r="AV299" s="492">
        <f t="shared" si="192"/>
        <v>0</v>
      </c>
      <c r="AW299" s="492">
        <f t="shared" si="192"/>
        <v>0</v>
      </c>
      <c r="AX299" s="492">
        <f t="shared" si="192"/>
        <v>0</v>
      </c>
      <c r="AY299" s="255">
        <f t="shared" si="167"/>
        <v>0</v>
      </c>
    </row>
    <row r="300" spans="1:51" s="27" customFormat="1" ht="16.5" customHeight="1" thickBot="1" x14ac:dyDescent="0.4">
      <c r="A300" s="26"/>
      <c r="B300" s="457"/>
      <c r="C300" s="792"/>
      <c r="D300" s="795" t="s">
        <v>775</v>
      </c>
      <c r="E300" s="796"/>
      <c r="F300" s="439">
        <f t="shared" si="168"/>
        <v>0</v>
      </c>
      <c r="G300" s="466"/>
      <c r="H300" s="104"/>
      <c r="I300" s="104"/>
      <c r="J300" s="104"/>
      <c r="K300" s="104"/>
      <c r="L300" s="104"/>
      <c r="M300" s="104"/>
      <c r="N300" s="104"/>
      <c r="O300" s="104"/>
      <c r="P300" s="269"/>
      <c r="Q300" s="104"/>
      <c r="R300" s="104"/>
      <c r="S300" s="104"/>
      <c r="T300" s="356"/>
      <c r="U300" s="269"/>
      <c r="V300" s="104"/>
      <c r="W300" s="104"/>
      <c r="X300" s="104"/>
      <c r="Y300" s="356"/>
      <c r="Z300" s="269"/>
      <c r="AA300" s="493">
        <f t="shared" ref="AA300:AD300" si="193">AA293</f>
        <v>0</v>
      </c>
      <c r="AB300" s="493">
        <f t="shared" si="193"/>
        <v>0</v>
      </c>
      <c r="AC300" s="493">
        <f t="shared" si="193"/>
        <v>0</v>
      </c>
      <c r="AD300" s="506">
        <f t="shared" si="193"/>
        <v>0</v>
      </c>
      <c r="AE300" s="269">
        <f t="shared" si="163"/>
        <v>0</v>
      </c>
      <c r="AF300" s="493">
        <f t="shared" ref="AF300:AI300" si="194">AF293</f>
        <v>0</v>
      </c>
      <c r="AG300" s="493">
        <f t="shared" si="194"/>
        <v>0</v>
      </c>
      <c r="AH300" s="493">
        <f t="shared" si="194"/>
        <v>0</v>
      </c>
      <c r="AI300" s="493">
        <f t="shared" si="194"/>
        <v>0</v>
      </c>
      <c r="AJ300" s="269">
        <f t="shared" si="164"/>
        <v>0</v>
      </c>
      <c r="AK300" s="493">
        <f t="shared" ref="AK300:AN300" si="195">AK293</f>
        <v>0</v>
      </c>
      <c r="AL300" s="493">
        <f t="shared" si="195"/>
        <v>0</v>
      </c>
      <c r="AM300" s="493">
        <f t="shared" si="195"/>
        <v>0</v>
      </c>
      <c r="AN300" s="493">
        <f t="shared" si="195"/>
        <v>0</v>
      </c>
      <c r="AO300" s="255">
        <f t="shared" si="165"/>
        <v>0</v>
      </c>
      <c r="AP300" s="740">
        <f t="shared" ref="AP300:AS300" si="196">AP293</f>
        <v>0</v>
      </c>
      <c r="AQ300" s="740">
        <f t="shared" si="196"/>
        <v>0</v>
      </c>
      <c r="AR300" s="740">
        <f t="shared" si="196"/>
        <v>0</v>
      </c>
      <c r="AS300" s="740">
        <f t="shared" si="196"/>
        <v>0</v>
      </c>
      <c r="AT300" s="255">
        <f t="shared" si="166"/>
        <v>0</v>
      </c>
      <c r="AU300" s="493">
        <f t="shared" ref="AU300:AX300" si="197">AU293</f>
        <v>0</v>
      </c>
      <c r="AV300" s="493">
        <f t="shared" si="197"/>
        <v>0</v>
      </c>
      <c r="AW300" s="493">
        <f t="shared" si="197"/>
        <v>0</v>
      </c>
      <c r="AX300" s="493">
        <f t="shared" si="197"/>
        <v>0</v>
      </c>
      <c r="AY300" s="255">
        <f t="shared" si="167"/>
        <v>0</v>
      </c>
    </row>
    <row r="301" spans="1:51" s="27" customFormat="1" ht="21" customHeight="1" x14ac:dyDescent="0.35">
      <c r="A301" s="26"/>
      <c r="B301" s="856">
        <v>1</v>
      </c>
      <c r="C301" s="789" t="s">
        <v>51</v>
      </c>
      <c r="D301" s="828" t="s">
        <v>175</v>
      </c>
      <c r="E301" s="546" t="s">
        <v>116</v>
      </c>
      <c r="F301" s="439">
        <f t="shared" si="168"/>
        <v>0</v>
      </c>
      <c r="G301" s="480">
        <v>0</v>
      </c>
      <c r="H301" s="243">
        <v>0</v>
      </c>
      <c r="I301" s="243">
        <v>0</v>
      </c>
      <c r="J301" s="243">
        <v>0</v>
      </c>
      <c r="K301" s="104">
        <f t="shared" si="136"/>
        <v>0</v>
      </c>
      <c r="L301" s="114">
        <v>0</v>
      </c>
      <c r="M301" s="114">
        <v>0</v>
      </c>
      <c r="N301" s="114">
        <v>0</v>
      </c>
      <c r="O301" s="114">
        <v>0</v>
      </c>
      <c r="P301" s="269">
        <f t="shared" si="138"/>
        <v>0</v>
      </c>
      <c r="Q301" s="114">
        <v>0</v>
      </c>
      <c r="R301" s="114">
        <v>0</v>
      </c>
      <c r="S301" s="114">
        <v>0</v>
      </c>
      <c r="T301" s="370">
        <v>0</v>
      </c>
      <c r="U301" s="269">
        <f t="shared" si="140"/>
        <v>0</v>
      </c>
      <c r="V301" s="114">
        <v>0</v>
      </c>
      <c r="W301" s="114">
        <v>0</v>
      </c>
      <c r="X301" s="114">
        <v>0</v>
      </c>
      <c r="Y301" s="370">
        <v>0</v>
      </c>
      <c r="Z301" s="269">
        <f t="shared" si="169"/>
        <v>0</v>
      </c>
      <c r="AA301" s="114">
        <v>0</v>
      </c>
      <c r="AB301" s="114">
        <v>0</v>
      </c>
      <c r="AC301" s="114">
        <v>0</v>
      </c>
      <c r="AD301" s="370">
        <v>0</v>
      </c>
      <c r="AE301" s="269">
        <f t="shared" si="163"/>
        <v>0</v>
      </c>
      <c r="AF301" s="114">
        <v>0</v>
      </c>
      <c r="AG301" s="114">
        <v>0</v>
      </c>
      <c r="AH301" s="114">
        <v>0</v>
      </c>
      <c r="AI301" s="114">
        <v>0</v>
      </c>
      <c r="AJ301" s="269">
        <f t="shared" si="164"/>
        <v>0</v>
      </c>
      <c r="AK301" s="114">
        <v>0</v>
      </c>
      <c r="AL301" s="114">
        <v>0</v>
      </c>
      <c r="AM301" s="114">
        <v>0</v>
      </c>
      <c r="AN301" s="114">
        <v>0</v>
      </c>
      <c r="AO301" s="255">
        <f t="shared" si="165"/>
        <v>0</v>
      </c>
      <c r="AP301" s="751">
        <v>0</v>
      </c>
      <c r="AQ301" s="751">
        <v>0</v>
      </c>
      <c r="AR301" s="751">
        <v>0</v>
      </c>
      <c r="AS301" s="751">
        <v>0</v>
      </c>
      <c r="AT301" s="255">
        <f t="shared" si="166"/>
        <v>0</v>
      </c>
      <c r="AU301" s="114">
        <v>0</v>
      </c>
      <c r="AV301" s="114">
        <v>0</v>
      </c>
      <c r="AW301" s="114">
        <v>0</v>
      </c>
      <c r="AX301" s="114">
        <v>0</v>
      </c>
      <c r="AY301" s="255">
        <f t="shared" si="167"/>
        <v>0</v>
      </c>
    </row>
    <row r="302" spans="1:51" s="27" customFormat="1" ht="20.25" customHeight="1" x14ac:dyDescent="0.35">
      <c r="A302" s="26"/>
      <c r="B302" s="841"/>
      <c r="C302" s="790"/>
      <c r="D302" s="809"/>
      <c r="E302" s="544" t="s">
        <v>203</v>
      </c>
      <c r="F302" s="439">
        <f t="shared" si="168"/>
        <v>0</v>
      </c>
      <c r="G302" s="478">
        <v>0</v>
      </c>
      <c r="H302" s="107">
        <v>0</v>
      </c>
      <c r="I302" s="107">
        <v>0</v>
      </c>
      <c r="J302" s="107">
        <v>0</v>
      </c>
      <c r="K302" s="104">
        <f t="shared" si="136"/>
        <v>0</v>
      </c>
      <c r="L302" s="113">
        <v>0</v>
      </c>
      <c r="M302" s="113">
        <v>0</v>
      </c>
      <c r="N302" s="113">
        <v>0</v>
      </c>
      <c r="O302" s="113">
        <v>0</v>
      </c>
      <c r="P302" s="269">
        <f t="shared" si="138"/>
        <v>0</v>
      </c>
      <c r="Q302" s="113">
        <v>0</v>
      </c>
      <c r="R302" s="113">
        <v>0</v>
      </c>
      <c r="S302" s="113">
        <v>0</v>
      </c>
      <c r="T302" s="368">
        <v>0</v>
      </c>
      <c r="U302" s="269">
        <f t="shared" si="140"/>
        <v>0</v>
      </c>
      <c r="V302" s="113">
        <v>0</v>
      </c>
      <c r="W302" s="113">
        <v>0</v>
      </c>
      <c r="X302" s="113">
        <v>0</v>
      </c>
      <c r="Y302" s="368">
        <v>0</v>
      </c>
      <c r="Z302" s="269">
        <f t="shared" si="169"/>
        <v>0</v>
      </c>
      <c r="AA302" s="113">
        <v>0</v>
      </c>
      <c r="AB302" s="113">
        <v>0</v>
      </c>
      <c r="AC302" s="113">
        <v>0</v>
      </c>
      <c r="AD302" s="368">
        <v>0</v>
      </c>
      <c r="AE302" s="269">
        <f t="shared" si="163"/>
        <v>0</v>
      </c>
      <c r="AF302" s="113">
        <v>0</v>
      </c>
      <c r="AG302" s="113">
        <v>0</v>
      </c>
      <c r="AH302" s="113">
        <v>0</v>
      </c>
      <c r="AI302" s="113">
        <v>0</v>
      </c>
      <c r="AJ302" s="269">
        <f t="shared" si="164"/>
        <v>0</v>
      </c>
      <c r="AK302" s="113">
        <v>0</v>
      </c>
      <c r="AL302" s="113">
        <v>0</v>
      </c>
      <c r="AM302" s="113">
        <v>0</v>
      </c>
      <c r="AN302" s="113">
        <v>0</v>
      </c>
      <c r="AO302" s="255">
        <f t="shared" si="165"/>
        <v>0</v>
      </c>
      <c r="AP302" s="752">
        <v>0</v>
      </c>
      <c r="AQ302" s="752">
        <v>0</v>
      </c>
      <c r="AR302" s="752">
        <v>0</v>
      </c>
      <c r="AS302" s="752">
        <v>0</v>
      </c>
      <c r="AT302" s="255">
        <f t="shared" si="166"/>
        <v>0</v>
      </c>
      <c r="AU302" s="113">
        <v>0</v>
      </c>
      <c r="AV302" s="113">
        <v>0</v>
      </c>
      <c r="AW302" s="113">
        <v>0</v>
      </c>
      <c r="AX302" s="113">
        <v>0</v>
      </c>
      <c r="AY302" s="255">
        <f t="shared" si="167"/>
        <v>0</v>
      </c>
    </row>
    <row r="303" spans="1:51" s="27" customFormat="1" ht="21" customHeight="1" thickBot="1" x14ac:dyDescent="0.4">
      <c r="A303" s="26"/>
      <c r="B303" s="841"/>
      <c r="C303" s="790"/>
      <c r="D303" s="809"/>
      <c r="E303" s="561" t="s">
        <v>112</v>
      </c>
      <c r="F303" s="439">
        <f t="shared" si="168"/>
        <v>0</v>
      </c>
      <c r="G303" s="468"/>
      <c r="H303" s="220"/>
      <c r="I303" s="220"/>
      <c r="J303" s="220"/>
      <c r="K303" s="104">
        <f t="shared" si="136"/>
        <v>0</v>
      </c>
      <c r="L303" s="220"/>
      <c r="M303" s="220"/>
      <c r="N303" s="220"/>
      <c r="O303" s="220"/>
      <c r="P303" s="269">
        <f t="shared" si="138"/>
        <v>0</v>
      </c>
      <c r="Q303" s="220"/>
      <c r="R303" s="220"/>
      <c r="S303" s="220"/>
      <c r="T303" s="358"/>
      <c r="U303" s="269">
        <f t="shared" si="140"/>
        <v>0</v>
      </c>
      <c r="V303" s="220"/>
      <c r="W303" s="220"/>
      <c r="X303" s="220"/>
      <c r="Y303" s="358"/>
      <c r="Z303" s="269">
        <f t="shared" si="169"/>
        <v>0</v>
      </c>
      <c r="AA303" s="496"/>
      <c r="AB303" s="496"/>
      <c r="AC303" s="496"/>
      <c r="AD303" s="509"/>
      <c r="AE303" s="269">
        <f t="shared" si="163"/>
        <v>0</v>
      </c>
      <c r="AF303" s="496"/>
      <c r="AG303" s="496"/>
      <c r="AH303" s="496"/>
      <c r="AI303" s="496"/>
      <c r="AJ303" s="269">
        <f t="shared" si="164"/>
        <v>0</v>
      </c>
      <c r="AK303" s="496"/>
      <c r="AL303" s="496"/>
      <c r="AM303" s="496"/>
      <c r="AN303" s="496"/>
      <c r="AO303" s="255">
        <f t="shared" si="165"/>
        <v>0</v>
      </c>
      <c r="AP303" s="745"/>
      <c r="AQ303" s="745"/>
      <c r="AR303" s="745"/>
      <c r="AS303" s="745"/>
      <c r="AT303" s="255">
        <f t="shared" si="166"/>
        <v>0</v>
      </c>
      <c r="AU303" s="496"/>
      <c r="AV303" s="496"/>
      <c r="AW303" s="496"/>
      <c r="AX303" s="496"/>
      <c r="AY303" s="255">
        <f t="shared" si="167"/>
        <v>0</v>
      </c>
    </row>
    <row r="304" spans="1:51" s="27" customFormat="1" ht="21.75" customHeight="1" thickBot="1" x14ac:dyDescent="0.4">
      <c r="A304" s="26"/>
      <c r="B304" s="454"/>
      <c r="C304" s="790"/>
      <c r="D304" s="799"/>
      <c r="E304" s="547" t="s">
        <v>763</v>
      </c>
      <c r="F304" s="439">
        <f t="shared" si="168"/>
        <v>0</v>
      </c>
      <c r="G304" s="471"/>
      <c r="H304" s="440"/>
      <c r="I304" s="440"/>
      <c r="J304" s="440"/>
      <c r="K304" s="104"/>
      <c r="L304" s="440"/>
      <c r="M304" s="440"/>
      <c r="N304" s="440"/>
      <c r="O304" s="440"/>
      <c r="P304" s="269"/>
      <c r="Q304" s="440"/>
      <c r="R304" s="440"/>
      <c r="S304" s="440"/>
      <c r="T304" s="441"/>
      <c r="U304" s="269"/>
      <c r="V304" s="440"/>
      <c r="W304" s="440"/>
      <c r="X304" s="440"/>
      <c r="Y304" s="441"/>
      <c r="Z304" s="269"/>
      <c r="AA304" s="111">
        <v>0</v>
      </c>
      <c r="AB304" s="111">
        <v>0</v>
      </c>
      <c r="AC304" s="111">
        <v>0</v>
      </c>
      <c r="AD304" s="369">
        <v>0</v>
      </c>
      <c r="AE304" s="269">
        <f t="shared" si="163"/>
        <v>0</v>
      </c>
      <c r="AF304" s="111">
        <v>0</v>
      </c>
      <c r="AG304" s="111">
        <v>0</v>
      </c>
      <c r="AH304" s="111">
        <v>0</v>
      </c>
      <c r="AI304" s="111">
        <v>0</v>
      </c>
      <c r="AJ304" s="269">
        <f t="shared" si="164"/>
        <v>0</v>
      </c>
      <c r="AK304" s="111">
        <v>0</v>
      </c>
      <c r="AL304" s="111">
        <v>0</v>
      </c>
      <c r="AM304" s="111">
        <v>0</v>
      </c>
      <c r="AN304" s="111">
        <v>0</v>
      </c>
      <c r="AO304" s="255">
        <f t="shared" si="165"/>
        <v>0</v>
      </c>
      <c r="AP304" s="753">
        <v>0</v>
      </c>
      <c r="AQ304" s="753">
        <v>0</v>
      </c>
      <c r="AR304" s="753">
        <v>0</v>
      </c>
      <c r="AS304" s="753">
        <v>0</v>
      </c>
      <c r="AT304" s="255">
        <f t="shared" si="166"/>
        <v>0</v>
      </c>
      <c r="AU304" s="111">
        <v>0</v>
      </c>
      <c r="AV304" s="111">
        <v>0</v>
      </c>
      <c r="AW304" s="111">
        <v>0</v>
      </c>
      <c r="AX304" s="111">
        <v>0</v>
      </c>
      <c r="AY304" s="255">
        <f t="shared" si="167"/>
        <v>0</v>
      </c>
    </row>
    <row r="305" spans="1:51" s="27" customFormat="1" ht="16.5" customHeight="1" x14ac:dyDescent="0.35">
      <c r="A305" s="26"/>
      <c r="B305" s="455"/>
      <c r="C305" s="790"/>
      <c r="D305" s="839" t="s">
        <v>160</v>
      </c>
      <c r="E305" s="840"/>
      <c r="F305" s="439">
        <f t="shared" si="168"/>
        <v>0</v>
      </c>
      <c r="G305" s="466">
        <f t="shared" ref="G305:J307" si="198">G301</f>
        <v>0</v>
      </c>
      <c r="H305" s="104">
        <f t="shared" si="198"/>
        <v>0</v>
      </c>
      <c r="I305" s="104">
        <f t="shared" si="198"/>
        <v>0</v>
      </c>
      <c r="J305" s="104">
        <f t="shared" si="198"/>
        <v>0</v>
      </c>
      <c r="K305" s="104">
        <f t="shared" si="136"/>
        <v>0</v>
      </c>
      <c r="L305" s="104">
        <f t="shared" ref="L305:O307" si="199">L301</f>
        <v>0</v>
      </c>
      <c r="M305" s="104">
        <f t="shared" si="199"/>
        <v>0</v>
      </c>
      <c r="N305" s="104">
        <f t="shared" si="199"/>
        <v>0</v>
      </c>
      <c r="O305" s="104">
        <f t="shared" si="199"/>
        <v>0</v>
      </c>
      <c r="P305" s="269">
        <f t="shared" si="138"/>
        <v>0</v>
      </c>
      <c r="Q305" s="104">
        <f t="shared" ref="Q305:T307" si="200">Q301</f>
        <v>0</v>
      </c>
      <c r="R305" s="104">
        <f t="shared" si="200"/>
        <v>0</v>
      </c>
      <c r="S305" s="104">
        <f t="shared" si="200"/>
        <v>0</v>
      </c>
      <c r="T305" s="356">
        <f t="shared" si="200"/>
        <v>0</v>
      </c>
      <c r="U305" s="269">
        <f t="shared" si="140"/>
        <v>0</v>
      </c>
      <c r="V305" s="104">
        <f t="shared" ref="V305:Y307" si="201">V301</f>
        <v>0</v>
      </c>
      <c r="W305" s="104">
        <f t="shared" si="201"/>
        <v>0</v>
      </c>
      <c r="X305" s="104">
        <f t="shared" si="201"/>
        <v>0</v>
      </c>
      <c r="Y305" s="356">
        <f t="shared" si="201"/>
        <v>0</v>
      </c>
      <c r="Z305" s="269">
        <f t="shared" si="169"/>
        <v>0</v>
      </c>
      <c r="AA305" s="104">
        <f t="shared" ref="AA305:AD308" si="202">AA301</f>
        <v>0</v>
      </c>
      <c r="AB305" s="104">
        <f t="shared" si="202"/>
        <v>0</v>
      </c>
      <c r="AC305" s="104">
        <f t="shared" si="202"/>
        <v>0</v>
      </c>
      <c r="AD305" s="356">
        <f t="shared" si="202"/>
        <v>0</v>
      </c>
      <c r="AE305" s="269">
        <f t="shared" si="163"/>
        <v>0</v>
      </c>
      <c r="AF305" s="104">
        <f t="shared" ref="AF305:AI308" si="203">AF301</f>
        <v>0</v>
      </c>
      <c r="AG305" s="104">
        <f t="shared" si="203"/>
        <v>0</v>
      </c>
      <c r="AH305" s="104">
        <f t="shared" si="203"/>
        <v>0</v>
      </c>
      <c r="AI305" s="104">
        <f t="shared" si="203"/>
        <v>0</v>
      </c>
      <c r="AJ305" s="269">
        <f t="shared" si="164"/>
        <v>0</v>
      </c>
      <c r="AK305" s="104">
        <f t="shared" ref="AK305:AN308" si="204">AK301</f>
        <v>0</v>
      </c>
      <c r="AL305" s="104">
        <f t="shared" si="204"/>
        <v>0</v>
      </c>
      <c r="AM305" s="104">
        <f t="shared" si="204"/>
        <v>0</v>
      </c>
      <c r="AN305" s="104">
        <f t="shared" si="204"/>
        <v>0</v>
      </c>
      <c r="AO305" s="255">
        <f t="shared" si="165"/>
        <v>0</v>
      </c>
      <c r="AP305" s="738">
        <f t="shared" ref="AP305:AS308" si="205">AP301</f>
        <v>0</v>
      </c>
      <c r="AQ305" s="738">
        <f t="shared" si="205"/>
        <v>0</v>
      </c>
      <c r="AR305" s="738">
        <f t="shared" si="205"/>
        <v>0</v>
      </c>
      <c r="AS305" s="738">
        <f t="shared" si="205"/>
        <v>0</v>
      </c>
      <c r="AT305" s="255">
        <f t="shared" si="166"/>
        <v>0</v>
      </c>
      <c r="AU305" s="104">
        <f t="shared" ref="AU305:AX308" si="206">AU301</f>
        <v>0</v>
      </c>
      <c r="AV305" s="104">
        <f t="shared" si="206"/>
        <v>0</v>
      </c>
      <c r="AW305" s="104">
        <f t="shared" si="206"/>
        <v>0</v>
      </c>
      <c r="AX305" s="104">
        <f t="shared" si="206"/>
        <v>0</v>
      </c>
      <c r="AY305" s="255">
        <f t="shared" si="167"/>
        <v>0</v>
      </c>
    </row>
    <row r="306" spans="1:51" s="27" customFormat="1" ht="16.5" customHeight="1" x14ac:dyDescent="0.35">
      <c r="A306" s="26"/>
      <c r="B306" s="455"/>
      <c r="C306" s="790"/>
      <c r="D306" s="825" t="s">
        <v>161</v>
      </c>
      <c r="E306" s="802"/>
      <c r="F306" s="439">
        <f t="shared" si="168"/>
        <v>0</v>
      </c>
      <c r="G306" s="466">
        <f t="shared" si="198"/>
        <v>0</v>
      </c>
      <c r="H306" s="104">
        <f t="shared" si="198"/>
        <v>0</v>
      </c>
      <c r="I306" s="104">
        <f t="shared" si="198"/>
        <v>0</v>
      </c>
      <c r="J306" s="104">
        <f t="shared" si="198"/>
        <v>0</v>
      </c>
      <c r="K306" s="104">
        <f t="shared" si="136"/>
        <v>0</v>
      </c>
      <c r="L306" s="104">
        <f t="shared" si="199"/>
        <v>0</v>
      </c>
      <c r="M306" s="104">
        <f t="shared" si="199"/>
        <v>0</v>
      </c>
      <c r="N306" s="104">
        <f t="shared" si="199"/>
        <v>0</v>
      </c>
      <c r="O306" s="104">
        <f t="shared" si="199"/>
        <v>0</v>
      </c>
      <c r="P306" s="269">
        <f t="shared" si="138"/>
        <v>0</v>
      </c>
      <c r="Q306" s="104">
        <f t="shared" si="200"/>
        <v>0</v>
      </c>
      <c r="R306" s="104">
        <f t="shared" si="200"/>
        <v>0</v>
      </c>
      <c r="S306" s="104">
        <f t="shared" si="200"/>
        <v>0</v>
      </c>
      <c r="T306" s="356">
        <f t="shared" si="200"/>
        <v>0</v>
      </c>
      <c r="U306" s="269">
        <f t="shared" si="140"/>
        <v>0</v>
      </c>
      <c r="V306" s="104">
        <f t="shared" si="201"/>
        <v>0</v>
      </c>
      <c r="W306" s="104">
        <f t="shared" si="201"/>
        <v>0</v>
      </c>
      <c r="X306" s="104">
        <f t="shared" si="201"/>
        <v>0</v>
      </c>
      <c r="Y306" s="356">
        <f t="shared" si="201"/>
        <v>0</v>
      </c>
      <c r="Z306" s="269">
        <f t="shared" si="169"/>
        <v>0</v>
      </c>
      <c r="AA306" s="104">
        <f t="shared" si="202"/>
        <v>0</v>
      </c>
      <c r="AB306" s="104">
        <f t="shared" si="202"/>
        <v>0</v>
      </c>
      <c r="AC306" s="104">
        <f t="shared" si="202"/>
        <v>0</v>
      </c>
      <c r="AD306" s="356">
        <f t="shared" si="202"/>
        <v>0</v>
      </c>
      <c r="AE306" s="269">
        <f t="shared" si="163"/>
        <v>0</v>
      </c>
      <c r="AF306" s="104">
        <f t="shared" si="203"/>
        <v>0</v>
      </c>
      <c r="AG306" s="104">
        <f t="shared" si="203"/>
        <v>0</v>
      </c>
      <c r="AH306" s="104">
        <f t="shared" si="203"/>
        <v>0</v>
      </c>
      <c r="AI306" s="104">
        <f t="shared" si="203"/>
        <v>0</v>
      </c>
      <c r="AJ306" s="269">
        <f t="shared" si="164"/>
        <v>0</v>
      </c>
      <c r="AK306" s="104">
        <f t="shared" si="204"/>
        <v>0</v>
      </c>
      <c r="AL306" s="104">
        <f t="shared" si="204"/>
        <v>0</v>
      </c>
      <c r="AM306" s="104">
        <f t="shared" si="204"/>
        <v>0</v>
      </c>
      <c r="AN306" s="104">
        <f t="shared" si="204"/>
        <v>0</v>
      </c>
      <c r="AO306" s="255">
        <f t="shared" si="165"/>
        <v>0</v>
      </c>
      <c r="AP306" s="738">
        <f t="shared" si="205"/>
        <v>0</v>
      </c>
      <c r="AQ306" s="738">
        <f t="shared" si="205"/>
        <v>0</v>
      </c>
      <c r="AR306" s="738">
        <f t="shared" si="205"/>
        <v>0</v>
      </c>
      <c r="AS306" s="738">
        <f t="shared" si="205"/>
        <v>0</v>
      </c>
      <c r="AT306" s="255">
        <f t="shared" si="166"/>
        <v>0</v>
      </c>
      <c r="AU306" s="104">
        <f t="shared" si="206"/>
        <v>0</v>
      </c>
      <c r="AV306" s="104">
        <f t="shared" si="206"/>
        <v>0</v>
      </c>
      <c r="AW306" s="104">
        <f t="shared" si="206"/>
        <v>0</v>
      </c>
      <c r="AX306" s="104">
        <f t="shared" si="206"/>
        <v>0</v>
      </c>
      <c r="AY306" s="255">
        <f t="shared" si="167"/>
        <v>0</v>
      </c>
    </row>
    <row r="307" spans="1:51" s="27" customFormat="1" ht="16.5" customHeight="1" thickBot="1" x14ac:dyDescent="0.4">
      <c r="A307" s="26"/>
      <c r="B307" s="456"/>
      <c r="C307" s="790"/>
      <c r="D307" s="825" t="s">
        <v>162</v>
      </c>
      <c r="E307" s="802"/>
      <c r="F307" s="439">
        <f t="shared" si="168"/>
        <v>0</v>
      </c>
      <c r="G307" s="466">
        <f t="shared" si="198"/>
        <v>0</v>
      </c>
      <c r="H307" s="104">
        <f t="shared" si="198"/>
        <v>0</v>
      </c>
      <c r="I307" s="104">
        <f t="shared" si="198"/>
        <v>0</v>
      </c>
      <c r="J307" s="104">
        <f t="shared" si="198"/>
        <v>0</v>
      </c>
      <c r="K307" s="104">
        <f t="shared" si="136"/>
        <v>0</v>
      </c>
      <c r="L307" s="104">
        <f t="shared" si="199"/>
        <v>0</v>
      </c>
      <c r="M307" s="104">
        <f t="shared" si="199"/>
        <v>0</v>
      </c>
      <c r="N307" s="104">
        <f t="shared" si="199"/>
        <v>0</v>
      </c>
      <c r="O307" s="104">
        <f t="shared" si="199"/>
        <v>0</v>
      </c>
      <c r="P307" s="269">
        <f t="shared" si="138"/>
        <v>0</v>
      </c>
      <c r="Q307" s="104">
        <f t="shared" si="200"/>
        <v>0</v>
      </c>
      <c r="R307" s="104">
        <f t="shared" si="200"/>
        <v>0</v>
      </c>
      <c r="S307" s="104">
        <f t="shared" si="200"/>
        <v>0</v>
      </c>
      <c r="T307" s="356">
        <f t="shared" si="200"/>
        <v>0</v>
      </c>
      <c r="U307" s="269">
        <f t="shared" si="140"/>
        <v>0</v>
      </c>
      <c r="V307" s="104">
        <f t="shared" si="201"/>
        <v>0</v>
      </c>
      <c r="W307" s="104">
        <f t="shared" si="201"/>
        <v>0</v>
      </c>
      <c r="X307" s="104">
        <f t="shared" si="201"/>
        <v>0</v>
      </c>
      <c r="Y307" s="356">
        <f t="shared" si="201"/>
        <v>0</v>
      </c>
      <c r="Z307" s="269">
        <f t="shared" si="169"/>
        <v>0</v>
      </c>
      <c r="AA307" s="104">
        <f t="shared" si="202"/>
        <v>0</v>
      </c>
      <c r="AB307" s="104">
        <f t="shared" si="202"/>
        <v>0</v>
      </c>
      <c r="AC307" s="104">
        <f t="shared" si="202"/>
        <v>0</v>
      </c>
      <c r="AD307" s="356">
        <f t="shared" si="202"/>
        <v>0</v>
      </c>
      <c r="AE307" s="269">
        <f t="shared" si="163"/>
        <v>0</v>
      </c>
      <c r="AF307" s="104">
        <f t="shared" si="203"/>
        <v>0</v>
      </c>
      <c r="AG307" s="104">
        <f t="shared" si="203"/>
        <v>0</v>
      </c>
      <c r="AH307" s="104">
        <f t="shared" si="203"/>
        <v>0</v>
      </c>
      <c r="AI307" s="104">
        <f t="shared" si="203"/>
        <v>0</v>
      </c>
      <c r="AJ307" s="269">
        <f t="shared" si="164"/>
        <v>0</v>
      </c>
      <c r="AK307" s="104">
        <f t="shared" si="204"/>
        <v>0</v>
      </c>
      <c r="AL307" s="104">
        <f t="shared" si="204"/>
        <v>0</v>
      </c>
      <c r="AM307" s="104">
        <f t="shared" si="204"/>
        <v>0</v>
      </c>
      <c r="AN307" s="104">
        <f t="shared" si="204"/>
        <v>0</v>
      </c>
      <c r="AO307" s="255">
        <f t="shared" si="165"/>
        <v>0</v>
      </c>
      <c r="AP307" s="738">
        <f t="shared" si="205"/>
        <v>0</v>
      </c>
      <c r="AQ307" s="738">
        <f t="shared" si="205"/>
        <v>0</v>
      </c>
      <c r="AR307" s="738">
        <f t="shared" si="205"/>
        <v>0</v>
      </c>
      <c r="AS307" s="738">
        <f t="shared" si="205"/>
        <v>0</v>
      </c>
      <c r="AT307" s="255">
        <f t="shared" si="166"/>
        <v>0</v>
      </c>
      <c r="AU307" s="104">
        <f t="shared" si="206"/>
        <v>0</v>
      </c>
      <c r="AV307" s="104">
        <f t="shared" si="206"/>
        <v>0</v>
      </c>
      <c r="AW307" s="104">
        <f t="shared" si="206"/>
        <v>0</v>
      </c>
      <c r="AX307" s="104">
        <f t="shared" si="206"/>
        <v>0</v>
      </c>
      <c r="AY307" s="255">
        <f t="shared" si="167"/>
        <v>0</v>
      </c>
    </row>
    <row r="308" spans="1:51" s="27" customFormat="1" ht="16.5" customHeight="1" thickBot="1" x14ac:dyDescent="0.4">
      <c r="A308" s="26"/>
      <c r="B308" s="457"/>
      <c r="C308" s="792"/>
      <c r="D308" s="795" t="s">
        <v>776</v>
      </c>
      <c r="E308" s="796"/>
      <c r="F308" s="439">
        <f t="shared" si="168"/>
        <v>0</v>
      </c>
      <c r="G308" s="466"/>
      <c r="H308" s="104"/>
      <c r="I308" s="104"/>
      <c r="J308" s="104"/>
      <c r="K308" s="104"/>
      <c r="L308" s="104"/>
      <c r="M308" s="104"/>
      <c r="N308" s="104"/>
      <c r="O308" s="104"/>
      <c r="P308" s="269"/>
      <c r="Q308" s="104"/>
      <c r="R308" s="104"/>
      <c r="S308" s="104"/>
      <c r="T308" s="356"/>
      <c r="U308" s="269"/>
      <c r="V308" s="104"/>
      <c r="W308" s="104"/>
      <c r="X308" s="104"/>
      <c r="Y308" s="356"/>
      <c r="Z308" s="269"/>
      <c r="AA308" s="493">
        <f t="shared" si="202"/>
        <v>0</v>
      </c>
      <c r="AB308" s="493">
        <f t="shared" si="202"/>
        <v>0</v>
      </c>
      <c r="AC308" s="493">
        <f t="shared" si="202"/>
        <v>0</v>
      </c>
      <c r="AD308" s="506">
        <f t="shared" si="202"/>
        <v>0</v>
      </c>
      <c r="AE308" s="269">
        <f t="shared" si="163"/>
        <v>0</v>
      </c>
      <c r="AF308" s="493">
        <f t="shared" si="203"/>
        <v>0</v>
      </c>
      <c r="AG308" s="493">
        <f t="shared" si="203"/>
        <v>0</v>
      </c>
      <c r="AH308" s="493">
        <f t="shared" si="203"/>
        <v>0</v>
      </c>
      <c r="AI308" s="493">
        <f t="shared" si="203"/>
        <v>0</v>
      </c>
      <c r="AJ308" s="269">
        <f t="shared" si="164"/>
        <v>0</v>
      </c>
      <c r="AK308" s="493">
        <f t="shared" si="204"/>
        <v>0</v>
      </c>
      <c r="AL308" s="493">
        <f t="shared" si="204"/>
        <v>0</v>
      </c>
      <c r="AM308" s="493">
        <f t="shared" si="204"/>
        <v>0</v>
      </c>
      <c r="AN308" s="493">
        <f t="shared" si="204"/>
        <v>0</v>
      </c>
      <c r="AO308" s="255">
        <f t="shared" si="165"/>
        <v>0</v>
      </c>
      <c r="AP308" s="740">
        <f t="shared" si="205"/>
        <v>0</v>
      </c>
      <c r="AQ308" s="740">
        <f t="shared" si="205"/>
        <v>0</v>
      </c>
      <c r="AR308" s="740">
        <f t="shared" si="205"/>
        <v>0</v>
      </c>
      <c r="AS308" s="740">
        <f t="shared" si="205"/>
        <v>0</v>
      </c>
      <c r="AT308" s="255">
        <f t="shared" si="166"/>
        <v>0</v>
      </c>
      <c r="AU308" s="493">
        <f t="shared" si="206"/>
        <v>0</v>
      </c>
      <c r="AV308" s="493">
        <f t="shared" si="206"/>
        <v>0</v>
      </c>
      <c r="AW308" s="493">
        <f t="shared" si="206"/>
        <v>0</v>
      </c>
      <c r="AX308" s="493">
        <f t="shared" si="206"/>
        <v>0</v>
      </c>
      <c r="AY308" s="255">
        <f t="shared" si="167"/>
        <v>0</v>
      </c>
    </row>
    <row r="309" spans="1:51" s="27" customFormat="1" ht="24.75" customHeight="1" x14ac:dyDescent="0.35">
      <c r="A309" s="26"/>
      <c r="B309" s="856">
        <v>1</v>
      </c>
      <c r="C309" s="789" t="s">
        <v>654</v>
      </c>
      <c r="D309" s="828" t="s">
        <v>604</v>
      </c>
      <c r="E309" s="565" t="s">
        <v>116</v>
      </c>
      <c r="F309" s="439">
        <f t="shared" si="168"/>
        <v>0</v>
      </c>
      <c r="G309" s="480">
        <v>0</v>
      </c>
      <c r="H309" s="243">
        <v>0</v>
      </c>
      <c r="I309" s="243">
        <v>0</v>
      </c>
      <c r="J309" s="243">
        <v>0</v>
      </c>
      <c r="K309" s="104">
        <f t="shared" si="136"/>
        <v>0</v>
      </c>
      <c r="L309" s="114">
        <v>0</v>
      </c>
      <c r="M309" s="114">
        <v>0</v>
      </c>
      <c r="N309" s="114">
        <v>0</v>
      </c>
      <c r="O309" s="114">
        <v>0</v>
      </c>
      <c r="P309" s="269">
        <f t="shared" si="138"/>
        <v>0</v>
      </c>
      <c r="Q309" s="114">
        <v>0</v>
      </c>
      <c r="R309" s="114">
        <v>0</v>
      </c>
      <c r="S309" s="114">
        <v>0</v>
      </c>
      <c r="T309" s="370">
        <v>0</v>
      </c>
      <c r="U309" s="269">
        <f t="shared" si="140"/>
        <v>0</v>
      </c>
      <c r="V309" s="114">
        <v>0</v>
      </c>
      <c r="W309" s="114">
        <v>0</v>
      </c>
      <c r="X309" s="114">
        <v>0</v>
      </c>
      <c r="Y309" s="370">
        <v>0</v>
      </c>
      <c r="Z309" s="269">
        <f t="shared" si="169"/>
        <v>0</v>
      </c>
      <c r="AA309" s="114">
        <v>0</v>
      </c>
      <c r="AB309" s="114">
        <v>0</v>
      </c>
      <c r="AC309" s="114">
        <v>0</v>
      </c>
      <c r="AD309" s="370">
        <v>0</v>
      </c>
      <c r="AE309" s="269">
        <f t="shared" si="163"/>
        <v>0</v>
      </c>
      <c r="AF309" s="114">
        <v>0</v>
      </c>
      <c r="AG309" s="114">
        <v>0</v>
      </c>
      <c r="AH309" s="114">
        <v>0</v>
      </c>
      <c r="AI309" s="114">
        <v>0</v>
      </c>
      <c r="AJ309" s="269">
        <f t="shared" si="164"/>
        <v>0</v>
      </c>
      <c r="AK309" s="114">
        <v>0</v>
      </c>
      <c r="AL309" s="114">
        <v>0</v>
      </c>
      <c r="AM309" s="114">
        <v>0</v>
      </c>
      <c r="AN309" s="114">
        <v>0</v>
      </c>
      <c r="AO309" s="255">
        <f t="shared" si="165"/>
        <v>0</v>
      </c>
      <c r="AP309" s="751">
        <v>0</v>
      </c>
      <c r="AQ309" s="751">
        <v>0</v>
      </c>
      <c r="AR309" s="751">
        <v>0</v>
      </c>
      <c r="AS309" s="751">
        <v>0</v>
      </c>
      <c r="AT309" s="255">
        <f t="shared" si="166"/>
        <v>0</v>
      </c>
      <c r="AU309" s="114">
        <v>0</v>
      </c>
      <c r="AV309" s="114">
        <v>0</v>
      </c>
      <c r="AW309" s="114">
        <v>0</v>
      </c>
      <c r="AX309" s="114">
        <v>0</v>
      </c>
      <c r="AY309" s="255">
        <f t="shared" si="167"/>
        <v>0</v>
      </c>
    </row>
    <row r="310" spans="1:51" s="27" customFormat="1" ht="24" customHeight="1" x14ac:dyDescent="0.35">
      <c r="A310" s="26"/>
      <c r="B310" s="841"/>
      <c r="C310" s="790"/>
      <c r="D310" s="809"/>
      <c r="E310" s="544" t="s">
        <v>203</v>
      </c>
      <c r="F310" s="439">
        <f t="shared" si="168"/>
        <v>0</v>
      </c>
      <c r="G310" s="478">
        <v>0</v>
      </c>
      <c r="H310" s="107">
        <v>0</v>
      </c>
      <c r="I310" s="107">
        <v>0</v>
      </c>
      <c r="J310" s="107">
        <v>0</v>
      </c>
      <c r="K310" s="104">
        <f t="shared" si="136"/>
        <v>0</v>
      </c>
      <c r="L310" s="113">
        <v>0</v>
      </c>
      <c r="M310" s="113">
        <v>0</v>
      </c>
      <c r="N310" s="113">
        <v>0</v>
      </c>
      <c r="O310" s="113">
        <v>0</v>
      </c>
      <c r="P310" s="269">
        <f t="shared" si="138"/>
        <v>0</v>
      </c>
      <c r="Q310" s="113">
        <v>0</v>
      </c>
      <c r="R310" s="113">
        <v>0</v>
      </c>
      <c r="S310" s="113">
        <v>0</v>
      </c>
      <c r="T310" s="368">
        <v>0</v>
      </c>
      <c r="U310" s="269">
        <f t="shared" si="140"/>
        <v>0</v>
      </c>
      <c r="V310" s="113">
        <v>0</v>
      </c>
      <c r="W310" s="113">
        <v>0</v>
      </c>
      <c r="X310" s="113">
        <v>0</v>
      </c>
      <c r="Y310" s="368">
        <v>0</v>
      </c>
      <c r="Z310" s="269">
        <f t="shared" si="169"/>
        <v>0</v>
      </c>
      <c r="AA310" s="113">
        <v>0</v>
      </c>
      <c r="AB310" s="113">
        <v>0</v>
      </c>
      <c r="AC310" s="113">
        <v>0</v>
      </c>
      <c r="AD310" s="368">
        <v>0</v>
      </c>
      <c r="AE310" s="269">
        <f t="shared" si="163"/>
        <v>0</v>
      </c>
      <c r="AF310" s="113">
        <v>0</v>
      </c>
      <c r="AG310" s="113">
        <v>0</v>
      </c>
      <c r="AH310" s="113">
        <v>0</v>
      </c>
      <c r="AI310" s="113">
        <v>0</v>
      </c>
      <c r="AJ310" s="269">
        <f t="shared" si="164"/>
        <v>0</v>
      </c>
      <c r="AK310" s="113">
        <v>0</v>
      </c>
      <c r="AL310" s="113">
        <v>0</v>
      </c>
      <c r="AM310" s="113">
        <v>0</v>
      </c>
      <c r="AN310" s="113">
        <v>0</v>
      </c>
      <c r="AO310" s="255">
        <f t="shared" si="165"/>
        <v>0</v>
      </c>
      <c r="AP310" s="752">
        <v>0</v>
      </c>
      <c r="AQ310" s="752">
        <v>0</v>
      </c>
      <c r="AR310" s="752">
        <v>0</v>
      </c>
      <c r="AS310" s="752">
        <v>0</v>
      </c>
      <c r="AT310" s="255">
        <f t="shared" si="166"/>
        <v>0</v>
      </c>
      <c r="AU310" s="113">
        <v>0</v>
      </c>
      <c r="AV310" s="113">
        <v>0</v>
      </c>
      <c r="AW310" s="113">
        <v>0</v>
      </c>
      <c r="AX310" s="113">
        <v>0</v>
      </c>
      <c r="AY310" s="255">
        <f t="shared" si="167"/>
        <v>0</v>
      </c>
    </row>
    <row r="311" spans="1:51" s="27" customFormat="1" ht="24" customHeight="1" thickBot="1" x14ac:dyDescent="0.4">
      <c r="A311" s="26"/>
      <c r="B311" s="841"/>
      <c r="C311" s="790"/>
      <c r="D311" s="809"/>
      <c r="E311" s="561" t="s">
        <v>112</v>
      </c>
      <c r="F311" s="439">
        <f t="shared" si="168"/>
        <v>0</v>
      </c>
      <c r="G311" s="468"/>
      <c r="H311" s="220"/>
      <c r="I311" s="220"/>
      <c r="J311" s="220"/>
      <c r="K311" s="104">
        <f t="shared" si="136"/>
        <v>0</v>
      </c>
      <c r="L311" s="220"/>
      <c r="M311" s="220"/>
      <c r="N311" s="220"/>
      <c r="O311" s="220"/>
      <c r="P311" s="269">
        <f t="shared" si="138"/>
        <v>0</v>
      </c>
      <c r="Q311" s="220"/>
      <c r="R311" s="220"/>
      <c r="S311" s="220"/>
      <c r="T311" s="358"/>
      <c r="U311" s="269">
        <f t="shared" si="140"/>
        <v>0</v>
      </c>
      <c r="V311" s="220"/>
      <c r="W311" s="220"/>
      <c r="X311" s="220"/>
      <c r="Y311" s="358"/>
      <c r="Z311" s="269">
        <f t="shared" si="169"/>
        <v>0</v>
      </c>
      <c r="AA311" s="496"/>
      <c r="AB311" s="496"/>
      <c r="AC311" s="496"/>
      <c r="AD311" s="509"/>
      <c r="AE311" s="269">
        <f t="shared" si="163"/>
        <v>0</v>
      </c>
      <c r="AF311" s="496"/>
      <c r="AG311" s="496"/>
      <c r="AH311" s="496"/>
      <c r="AI311" s="496"/>
      <c r="AJ311" s="269">
        <f t="shared" si="164"/>
        <v>0</v>
      </c>
      <c r="AK311" s="496"/>
      <c r="AL311" s="496"/>
      <c r="AM311" s="496"/>
      <c r="AN311" s="496"/>
      <c r="AO311" s="255">
        <f t="shared" si="165"/>
        <v>0</v>
      </c>
      <c r="AP311" s="745"/>
      <c r="AQ311" s="745"/>
      <c r="AR311" s="745"/>
      <c r="AS311" s="745"/>
      <c r="AT311" s="255">
        <f t="shared" si="166"/>
        <v>0</v>
      </c>
      <c r="AU311" s="496"/>
      <c r="AV311" s="496"/>
      <c r="AW311" s="496"/>
      <c r="AX311" s="496"/>
      <c r="AY311" s="255">
        <f t="shared" si="167"/>
        <v>0</v>
      </c>
    </row>
    <row r="312" spans="1:51" s="27" customFormat="1" ht="20.25" customHeight="1" thickBot="1" x14ac:dyDescent="0.4">
      <c r="A312" s="26"/>
      <c r="B312" s="454"/>
      <c r="C312" s="790"/>
      <c r="D312" s="799"/>
      <c r="E312" s="547" t="s">
        <v>763</v>
      </c>
      <c r="F312" s="439">
        <f t="shared" si="168"/>
        <v>0</v>
      </c>
      <c r="G312" s="471"/>
      <c r="H312" s="440"/>
      <c r="I312" s="440"/>
      <c r="J312" s="440"/>
      <c r="K312" s="104"/>
      <c r="L312" s="440"/>
      <c r="M312" s="440"/>
      <c r="N312" s="440"/>
      <c r="O312" s="440"/>
      <c r="P312" s="269"/>
      <c r="Q312" s="440"/>
      <c r="R312" s="440"/>
      <c r="S312" s="440"/>
      <c r="T312" s="441"/>
      <c r="U312" s="269"/>
      <c r="V312" s="440"/>
      <c r="W312" s="440"/>
      <c r="X312" s="440"/>
      <c r="Y312" s="441"/>
      <c r="Z312" s="269"/>
      <c r="AA312" s="111">
        <v>0</v>
      </c>
      <c r="AB312" s="111">
        <v>0</v>
      </c>
      <c r="AC312" s="111">
        <v>0</v>
      </c>
      <c r="AD312" s="369">
        <v>0</v>
      </c>
      <c r="AE312" s="269">
        <f t="shared" si="163"/>
        <v>0</v>
      </c>
      <c r="AF312" s="111">
        <v>0</v>
      </c>
      <c r="AG312" s="111">
        <v>0</v>
      </c>
      <c r="AH312" s="111">
        <v>0</v>
      </c>
      <c r="AI312" s="111">
        <v>0</v>
      </c>
      <c r="AJ312" s="269">
        <f t="shared" si="164"/>
        <v>0</v>
      </c>
      <c r="AK312" s="111">
        <v>0</v>
      </c>
      <c r="AL312" s="111">
        <v>0</v>
      </c>
      <c r="AM312" s="111">
        <v>0</v>
      </c>
      <c r="AN312" s="111">
        <v>0</v>
      </c>
      <c r="AO312" s="255">
        <f t="shared" si="165"/>
        <v>0</v>
      </c>
      <c r="AP312" s="753">
        <v>0</v>
      </c>
      <c r="AQ312" s="753">
        <v>0</v>
      </c>
      <c r="AR312" s="753">
        <v>0</v>
      </c>
      <c r="AS312" s="753">
        <v>0</v>
      </c>
      <c r="AT312" s="255">
        <f t="shared" si="166"/>
        <v>0</v>
      </c>
      <c r="AU312" s="111">
        <v>0</v>
      </c>
      <c r="AV312" s="111">
        <v>0</v>
      </c>
      <c r="AW312" s="111">
        <v>0</v>
      </c>
      <c r="AX312" s="111">
        <v>0</v>
      </c>
      <c r="AY312" s="255">
        <f t="shared" si="167"/>
        <v>0</v>
      </c>
    </row>
    <row r="313" spans="1:51" s="27" customFormat="1" ht="16.5" customHeight="1" x14ac:dyDescent="0.35">
      <c r="A313" s="26"/>
      <c r="B313" s="455"/>
      <c r="C313" s="790"/>
      <c r="D313" s="839" t="s">
        <v>253</v>
      </c>
      <c r="E313" s="840"/>
      <c r="F313" s="439">
        <f t="shared" si="168"/>
        <v>0</v>
      </c>
      <c r="G313" s="466">
        <f t="shared" ref="G313:J315" si="207">G309</f>
        <v>0</v>
      </c>
      <c r="H313" s="104">
        <f t="shared" si="207"/>
        <v>0</v>
      </c>
      <c r="I313" s="104">
        <f t="shared" si="207"/>
        <v>0</v>
      </c>
      <c r="J313" s="104">
        <f t="shared" si="207"/>
        <v>0</v>
      </c>
      <c r="K313" s="104">
        <f t="shared" si="136"/>
        <v>0</v>
      </c>
      <c r="L313" s="104">
        <f t="shared" ref="L313:O315" si="208">L309</f>
        <v>0</v>
      </c>
      <c r="M313" s="104">
        <f t="shared" si="208"/>
        <v>0</v>
      </c>
      <c r="N313" s="104">
        <f t="shared" si="208"/>
        <v>0</v>
      </c>
      <c r="O313" s="104">
        <f t="shared" si="208"/>
        <v>0</v>
      </c>
      <c r="P313" s="269">
        <f t="shared" si="138"/>
        <v>0</v>
      </c>
      <c r="Q313" s="104">
        <f t="shared" ref="Q313:T315" si="209">Q309</f>
        <v>0</v>
      </c>
      <c r="R313" s="104">
        <f t="shared" si="209"/>
        <v>0</v>
      </c>
      <c r="S313" s="104">
        <f t="shared" si="209"/>
        <v>0</v>
      </c>
      <c r="T313" s="356">
        <f t="shared" si="209"/>
        <v>0</v>
      </c>
      <c r="U313" s="269">
        <f t="shared" si="140"/>
        <v>0</v>
      </c>
      <c r="V313" s="104">
        <f t="shared" ref="V313:Y315" si="210">V309</f>
        <v>0</v>
      </c>
      <c r="W313" s="104">
        <f t="shared" si="210"/>
        <v>0</v>
      </c>
      <c r="X313" s="104">
        <f t="shared" si="210"/>
        <v>0</v>
      </c>
      <c r="Y313" s="356">
        <f t="shared" si="210"/>
        <v>0</v>
      </c>
      <c r="Z313" s="269">
        <f t="shared" si="169"/>
        <v>0</v>
      </c>
      <c r="AA313" s="104">
        <f t="shared" ref="AA313:AD316" si="211">AA309</f>
        <v>0</v>
      </c>
      <c r="AB313" s="104">
        <f t="shared" si="211"/>
        <v>0</v>
      </c>
      <c r="AC313" s="104">
        <f t="shared" si="211"/>
        <v>0</v>
      </c>
      <c r="AD313" s="356">
        <f t="shared" si="211"/>
        <v>0</v>
      </c>
      <c r="AE313" s="269">
        <f t="shared" si="163"/>
        <v>0</v>
      </c>
      <c r="AF313" s="104">
        <f t="shared" ref="AF313:AI316" si="212">AF309</f>
        <v>0</v>
      </c>
      <c r="AG313" s="104">
        <f t="shared" si="212"/>
        <v>0</v>
      </c>
      <c r="AH313" s="104">
        <f t="shared" si="212"/>
        <v>0</v>
      </c>
      <c r="AI313" s="104">
        <f t="shared" si="212"/>
        <v>0</v>
      </c>
      <c r="AJ313" s="269">
        <f t="shared" si="164"/>
        <v>0</v>
      </c>
      <c r="AK313" s="104">
        <f t="shared" ref="AK313:AN316" si="213">AK309</f>
        <v>0</v>
      </c>
      <c r="AL313" s="104">
        <f t="shared" si="213"/>
        <v>0</v>
      </c>
      <c r="AM313" s="104">
        <f t="shared" si="213"/>
        <v>0</v>
      </c>
      <c r="AN313" s="104">
        <f t="shared" si="213"/>
        <v>0</v>
      </c>
      <c r="AO313" s="255">
        <f t="shared" si="165"/>
        <v>0</v>
      </c>
      <c r="AP313" s="738">
        <f t="shared" ref="AP313:AS316" si="214">AP309</f>
        <v>0</v>
      </c>
      <c r="AQ313" s="738">
        <f t="shared" si="214"/>
        <v>0</v>
      </c>
      <c r="AR313" s="738">
        <f t="shared" si="214"/>
        <v>0</v>
      </c>
      <c r="AS313" s="738">
        <f t="shared" si="214"/>
        <v>0</v>
      </c>
      <c r="AT313" s="255">
        <f t="shared" si="166"/>
        <v>0</v>
      </c>
      <c r="AU313" s="104">
        <f t="shared" ref="AU313:AX316" si="215">AU309</f>
        <v>0</v>
      </c>
      <c r="AV313" s="104">
        <f t="shared" si="215"/>
        <v>0</v>
      </c>
      <c r="AW313" s="104">
        <f t="shared" si="215"/>
        <v>0</v>
      </c>
      <c r="AX313" s="104">
        <f t="shared" si="215"/>
        <v>0</v>
      </c>
      <c r="AY313" s="255">
        <f t="shared" si="167"/>
        <v>0</v>
      </c>
    </row>
    <row r="314" spans="1:51" s="27" customFormat="1" ht="16.5" customHeight="1" x14ac:dyDescent="0.35">
      <c r="A314" s="26"/>
      <c r="B314" s="455"/>
      <c r="C314" s="790"/>
      <c r="D314" s="825" t="s">
        <v>254</v>
      </c>
      <c r="E314" s="802"/>
      <c r="F314" s="439">
        <f t="shared" si="168"/>
        <v>0</v>
      </c>
      <c r="G314" s="466">
        <f t="shared" si="207"/>
        <v>0</v>
      </c>
      <c r="H314" s="104">
        <f t="shared" si="207"/>
        <v>0</v>
      </c>
      <c r="I314" s="104">
        <f t="shared" si="207"/>
        <v>0</v>
      </c>
      <c r="J314" s="104">
        <f t="shared" si="207"/>
        <v>0</v>
      </c>
      <c r="K314" s="104">
        <f t="shared" si="136"/>
        <v>0</v>
      </c>
      <c r="L314" s="104">
        <f t="shared" si="208"/>
        <v>0</v>
      </c>
      <c r="M314" s="104">
        <f t="shared" si="208"/>
        <v>0</v>
      </c>
      <c r="N314" s="104">
        <f t="shared" si="208"/>
        <v>0</v>
      </c>
      <c r="O314" s="104">
        <f t="shared" si="208"/>
        <v>0</v>
      </c>
      <c r="P314" s="269">
        <f t="shared" si="138"/>
        <v>0</v>
      </c>
      <c r="Q314" s="104">
        <f t="shared" si="209"/>
        <v>0</v>
      </c>
      <c r="R314" s="104">
        <f t="shared" si="209"/>
        <v>0</v>
      </c>
      <c r="S314" s="104">
        <f t="shared" si="209"/>
        <v>0</v>
      </c>
      <c r="T314" s="356">
        <f t="shared" si="209"/>
        <v>0</v>
      </c>
      <c r="U314" s="269">
        <f t="shared" si="140"/>
        <v>0</v>
      </c>
      <c r="V314" s="104">
        <f t="shared" si="210"/>
        <v>0</v>
      </c>
      <c r="W314" s="104">
        <f t="shared" si="210"/>
        <v>0</v>
      </c>
      <c r="X314" s="104">
        <f t="shared" si="210"/>
        <v>0</v>
      </c>
      <c r="Y314" s="356">
        <f t="shared" si="210"/>
        <v>0</v>
      </c>
      <c r="Z314" s="269">
        <f t="shared" si="169"/>
        <v>0</v>
      </c>
      <c r="AA314" s="104">
        <f t="shared" si="211"/>
        <v>0</v>
      </c>
      <c r="AB314" s="104">
        <f t="shared" si="211"/>
        <v>0</v>
      </c>
      <c r="AC314" s="104">
        <f t="shared" si="211"/>
        <v>0</v>
      </c>
      <c r="AD314" s="356">
        <f t="shared" si="211"/>
        <v>0</v>
      </c>
      <c r="AE314" s="269">
        <f t="shared" si="163"/>
        <v>0</v>
      </c>
      <c r="AF314" s="104">
        <f t="shared" si="212"/>
        <v>0</v>
      </c>
      <c r="AG314" s="104">
        <f t="shared" si="212"/>
        <v>0</v>
      </c>
      <c r="AH314" s="104">
        <f t="shared" si="212"/>
        <v>0</v>
      </c>
      <c r="AI314" s="104">
        <f t="shared" si="212"/>
        <v>0</v>
      </c>
      <c r="AJ314" s="269">
        <f t="shared" si="164"/>
        <v>0</v>
      </c>
      <c r="AK314" s="104">
        <f t="shared" si="213"/>
        <v>0</v>
      </c>
      <c r="AL314" s="104">
        <f t="shared" si="213"/>
        <v>0</v>
      </c>
      <c r="AM314" s="104">
        <f t="shared" si="213"/>
        <v>0</v>
      </c>
      <c r="AN314" s="104">
        <f t="shared" si="213"/>
        <v>0</v>
      </c>
      <c r="AO314" s="255">
        <f t="shared" si="165"/>
        <v>0</v>
      </c>
      <c r="AP314" s="738">
        <f t="shared" si="214"/>
        <v>0</v>
      </c>
      <c r="AQ314" s="738">
        <f t="shared" si="214"/>
        <v>0</v>
      </c>
      <c r="AR314" s="738">
        <f t="shared" si="214"/>
        <v>0</v>
      </c>
      <c r="AS314" s="738">
        <f t="shared" si="214"/>
        <v>0</v>
      </c>
      <c r="AT314" s="255">
        <f t="shared" si="166"/>
        <v>0</v>
      </c>
      <c r="AU314" s="104">
        <f t="shared" si="215"/>
        <v>0</v>
      </c>
      <c r="AV314" s="104">
        <f t="shared" si="215"/>
        <v>0</v>
      </c>
      <c r="AW314" s="104">
        <f t="shared" si="215"/>
        <v>0</v>
      </c>
      <c r="AX314" s="104">
        <f t="shared" si="215"/>
        <v>0</v>
      </c>
      <c r="AY314" s="255">
        <f t="shared" si="167"/>
        <v>0</v>
      </c>
    </row>
    <row r="315" spans="1:51" s="27" customFormat="1" ht="16.5" customHeight="1" thickBot="1" x14ac:dyDescent="0.4">
      <c r="A315" s="26"/>
      <c r="B315" s="456"/>
      <c r="C315" s="790"/>
      <c r="D315" s="825" t="s">
        <v>255</v>
      </c>
      <c r="E315" s="802"/>
      <c r="F315" s="439">
        <f t="shared" si="168"/>
        <v>0</v>
      </c>
      <c r="G315" s="466">
        <f t="shared" si="207"/>
        <v>0</v>
      </c>
      <c r="H315" s="104">
        <f t="shared" si="207"/>
        <v>0</v>
      </c>
      <c r="I315" s="104">
        <f t="shared" si="207"/>
        <v>0</v>
      </c>
      <c r="J315" s="104">
        <f t="shared" si="207"/>
        <v>0</v>
      </c>
      <c r="K315" s="104">
        <f t="shared" si="136"/>
        <v>0</v>
      </c>
      <c r="L315" s="104">
        <f t="shared" si="208"/>
        <v>0</v>
      </c>
      <c r="M315" s="104">
        <f t="shared" si="208"/>
        <v>0</v>
      </c>
      <c r="N315" s="104">
        <f t="shared" si="208"/>
        <v>0</v>
      </c>
      <c r="O315" s="104">
        <f t="shared" si="208"/>
        <v>0</v>
      </c>
      <c r="P315" s="269">
        <f t="shared" si="138"/>
        <v>0</v>
      </c>
      <c r="Q315" s="104">
        <f t="shared" si="209"/>
        <v>0</v>
      </c>
      <c r="R315" s="104">
        <f t="shared" si="209"/>
        <v>0</v>
      </c>
      <c r="S315" s="104">
        <f t="shared" si="209"/>
        <v>0</v>
      </c>
      <c r="T315" s="356">
        <f t="shared" si="209"/>
        <v>0</v>
      </c>
      <c r="U315" s="269">
        <f t="shared" si="140"/>
        <v>0</v>
      </c>
      <c r="V315" s="104">
        <f t="shared" si="210"/>
        <v>0</v>
      </c>
      <c r="W315" s="104">
        <f t="shared" si="210"/>
        <v>0</v>
      </c>
      <c r="X315" s="104">
        <f t="shared" si="210"/>
        <v>0</v>
      </c>
      <c r="Y315" s="356">
        <f t="shared" si="210"/>
        <v>0</v>
      </c>
      <c r="Z315" s="269">
        <f t="shared" si="169"/>
        <v>0</v>
      </c>
      <c r="AA315" s="104">
        <f t="shared" si="211"/>
        <v>0</v>
      </c>
      <c r="AB315" s="104">
        <f t="shared" si="211"/>
        <v>0</v>
      </c>
      <c r="AC315" s="104">
        <f t="shared" si="211"/>
        <v>0</v>
      </c>
      <c r="AD315" s="356">
        <f t="shared" si="211"/>
        <v>0</v>
      </c>
      <c r="AE315" s="269">
        <f t="shared" si="163"/>
        <v>0</v>
      </c>
      <c r="AF315" s="104">
        <f t="shared" si="212"/>
        <v>0</v>
      </c>
      <c r="AG315" s="104">
        <f t="shared" si="212"/>
        <v>0</v>
      </c>
      <c r="AH315" s="104">
        <f t="shared" si="212"/>
        <v>0</v>
      </c>
      <c r="AI315" s="104">
        <f t="shared" si="212"/>
        <v>0</v>
      </c>
      <c r="AJ315" s="269">
        <f t="shared" si="164"/>
        <v>0</v>
      </c>
      <c r="AK315" s="104">
        <f t="shared" si="213"/>
        <v>0</v>
      </c>
      <c r="AL315" s="104">
        <f t="shared" si="213"/>
        <v>0</v>
      </c>
      <c r="AM315" s="104">
        <f t="shared" si="213"/>
        <v>0</v>
      </c>
      <c r="AN315" s="104">
        <f t="shared" si="213"/>
        <v>0</v>
      </c>
      <c r="AO315" s="255">
        <f t="shared" si="165"/>
        <v>0</v>
      </c>
      <c r="AP315" s="738">
        <f t="shared" si="214"/>
        <v>0</v>
      </c>
      <c r="AQ315" s="738">
        <f t="shared" si="214"/>
        <v>0</v>
      </c>
      <c r="AR315" s="738">
        <f t="shared" si="214"/>
        <v>0</v>
      </c>
      <c r="AS315" s="738">
        <f t="shared" si="214"/>
        <v>0</v>
      </c>
      <c r="AT315" s="255">
        <f t="shared" si="166"/>
        <v>0</v>
      </c>
      <c r="AU315" s="104">
        <f t="shared" si="215"/>
        <v>0</v>
      </c>
      <c r="AV315" s="104">
        <f t="shared" si="215"/>
        <v>0</v>
      </c>
      <c r="AW315" s="104">
        <f t="shared" si="215"/>
        <v>0</v>
      </c>
      <c r="AX315" s="104">
        <f t="shared" si="215"/>
        <v>0</v>
      </c>
      <c r="AY315" s="255">
        <f t="shared" si="167"/>
        <v>0</v>
      </c>
    </row>
    <row r="316" spans="1:51" s="27" customFormat="1" ht="16.5" customHeight="1" thickBot="1" x14ac:dyDescent="0.4">
      <c r="A316" s="26"/>
      <c r="B316" s="457"/>
      <c r="C316" s="792"/>
      <c r="D316" s="795" t="s">
        <v>777</v>
      </c>
      <c r="E316" s="796"/>
      <c r="F316" s="439">
        <f t="shared" si="168"/>
        <v>0</v>
      </c>
      <c r="G316" s="466"/>
      <c r="H316" s="104"/>
      <c r="I316" s="104"/>
      <c r="J316" s="104"/>
      <c r="K316" s="104"/>
      <c r="L316" s="104"/>
      <c r="M316" s="104"/>
      <c r="N316" s="104"/>
      <c r="O316" s="104"/>
      <c r="P316" s="269"/>
      <c r="Q316" s="104"/>
      <c r="R316" s="104"/>
      <c r="S316" s="104"/>
      <c r="T316" s="356"/>
      <c r="U316" s="269"/>
      <c r="V316" s="104"/>
      <c r="W316" s="104"/>
      <c r="X316" s="104"/>
      <c r="Y316" s="356"/>
      <c r="Z316" s="269"/>
      <c r="AA316" s="493">
        <f t="shared" si="211"/>
        <v>0</v>
      </c>
      <c r="AB316" s="493">
        <f t="shared" si="211"/>
        <v>0</v>
      </c>
      <c r="AC316" s="493">
        <f t="shared" si="211"/>
        <v>0</v>
      </c>
      <c r="AD316" s="506">
        <f t="shared" si="211"/>
        <v>0</v>
      </c>
      <c r="AE316" s="269">
        <f t="shared" si="163"/>
        <v>0</v>
      </c>
      <c r="AF316" s="493">
        <f t="shared" si="212"/>
        <v>0</v>
      </c>
      <c r="AG316" s="493">
        <f t="shared" si="212"/>
        <v>0</v>
      </c>
      <c r="AH316" s="493">
        <f t="shared" si="212"/>
        <v>0</v>
      </c>
      <c r="AI316" s="493">
        <f t="shared" si="212"/>
        <v>0</v>
      </c>
      <c r="AJ316" s="269">
        <f t="shared" si="164"/>
        <v>0</v>
      </c>
      <c r="AK316" s="493">
        <f t="shared" si="213"/>
        <v>0</v>
      </c>
      <c r="AL316" s="493">
        <f t="shared" si="213"/>
        <v>0</v>
      </c>
      <c r="AM316" s="493">
        <f t="shared" si="213"/>
        <v>0</v>
      </c>
      <c r="AN316" s="493">
        <f t="shared" si="213"/>
        <v>0</v>
      </c>
      <c r="AO316" s="255">
        <f t="shared" si="165"/>
        <v>0</v>
      </c>
      <c r="AP316" s="740">
        <f t="shared" si="214"/>
        <v>0</v>
      </c>
      <c r="AQ316" s="740">
        <f t="shared" si="214"/>
        <v>0</v>
      </c>
      <c r="AR316" s="740">
        <f t="shared" si="214"/>
        <v>0</v>
      </c>
      <c r="AS316" s="740">
        <f t="shared" si="214"/>
        <v>0</v>
      </c>
      <c r="AT316" s="255">
        <f t="shared" si="166"/>
        <v>0</v>
      </c>
      <c r="AU316" s="493">
        <f t="shared" si="215"/>
        <v>0</v>
      </c>
      <c r="AV316" s="493">
        <f t="shared" si="215"/>
        <v>0</v>
      </c>
      <c r="AW316" s="493">
        <f t="shared" si="215"/>
        <v>0</v>
      </c>
      <c r="AX316" s="493">
        <f t="shared" si="215"/>
        <v>0</v>
      </c>
      <c r="AY316" s="255">
        <f t="shared" si="167"/>
        <v>0</v>
      </c>
    </row>
    <row r="317" spans="1:51" s="27" customFormat="1" ht="22.5" customHeight="1" x14ac:dyDescent="0.35">
      <c r="A317" s="26"/>
      <c r="B317" s="856">
        <v>1</v>
      </c>
      <c r="C317" s="789" t="s">
        <v>259</v>
      </c>
      <c r="D317" s="828" t="s">
        <v>175</v>
      </c>
      <c r="E317" s="546" t="s">
        <v>116</v>
      </c>
      <c r="F317" s="439">
        <f t="shared" si="168"/>
        <v>0</v>
      </c>
      <c r="G317" s="480">
        <v>0</v>
      </c>
      <c r="H317" s="243">
        <v>0</v>
      </c>
      <c r="I317" s="243">
        <v>0</v>
      </c>
      <c r="J317" s="243">
        <v>0</v>
      </c>
      <c r="K317" s="104">
        <f t="shared" si="136"/>
        <v>0</v>
      </c>
      <c r="L317" s="114">
        <v>0</v>
      </c>
      <c r="M317" s="114">
        <v>0</v>
      </c>
      <c r="N317" s="114">
        <v>0</v>
      </c>
      <c r="O317" s="114">
        <v>0</v>
      </c>
      <c r="P317" s="269">
        <f t="shared" si="138"/>
        <v>0</v>
      </c>
      <c r="Q317" s="114">
        <v>0</v>
      </c>
      <c r="R317" s="114">
        <v>0</v>
      </c>
      <c r="S317" s="114">
        <v>0</v>
      </c>
      <c r="T317" s="370">
        <v>0</v>
      </c>
      <c r="U317" s="269">
        <f t="shared" si="140"/>
        <v>0</v>
      </c>
      <c r="V317" s="114">
        <v>0</v>
      </c>
      <c r="W317" s="114">
        <v>0</v>
      </c>
      <c r="X317" s="114">
        <v>0</v>
      </c>
      <c r="Y317" s="370">
        <v>0</v>
      </c>
      <c r="Z317" s="269">
        <f t="shared" si="169"/>
        <v>0</v>
      </c>
      <c r="AA317" s="114">
        <v>0</v>
      </c>
      <c r="AB317" s="114">
        <v>0</v>
      </c>
      <c r="AC317" s="114">
        <v>0</v>
      </c>
      <c r="AD317" s="370">
        <v>0</v>
      </c>
      <c r="AE317" s="269">
        <f t="shared" si="163"/>
        <v>0</v>
      </c>
      <c r="AF317" s="570"/>
      <c r="AG317" s="570"/>
      <c r="AH317" s="570"/>
      <c r="AI317" s="570"/>
      <c r="AJ317" s="269">
        <f t="shared" si="164"/>
        <v>0</v>
      </c>
      <c r="AK317" s="570"/>
      <c r="AL317" s="570"/>
      <c r="AM317" s="570"/>
      <c r="AN317" s="570"/>
      <c r="AO317" s="255">
        <f t="shared" si="165"/>
        <v>0</v>
      </c>
      <c r="AP317" s="754"/>
      <c r="AQ317" s="754"/>
      <c r="AR317" s="754"/>
      <c r="AS317" s="754"/>
      <c r="AT317" s="255">
        <f t="shared" si="166"/>
        <v>0</v>
      </c>
      <c r="AU317" s="570"/>
      <c r="AV317" s="570"/>
      <c r="AW317" s="570"/>
      <c r="AX317" s="570"/>
      <c r="AY317" s="255">
        <f t="shared" si="167"/>
        <v>0</v>
      </c>
    </row>
    <row r="318" spans="1:51" s="27" customFormat="1" ht="22.5" customHeight="1" x14ac:dyDescent="0.35">
      <c r="A318" s="26"/>
      <c r="B318" s="841"/>
      <c r="C318" s="790"/>
      <c r="D318" s="809"/>
      <c r="E318" s="544" t="s">
        <v>203</v>
      </c>
      <c r="F318" s="439">
        <f t="shared" si="168"/>
        <v>0</v>
      </c>
      <c r="G318" s="478">
        <v>0</v>
      </c>
      <c r="H318" s="107">
        <v>0</v>
      </c>
      <c r="I318" s="107">
        <v>0</v>
      </c>
      <c r="J318" s="107">
        <v>0</v>
      </c>
      <c r="K318" s="104">
        <f t="shared" si="136"/>
        <v>0</v>
      </c>
      <c r="L318" s="113">
        <v>0</v>
      </c>
      <c r="M318" s="113">
        <v>0</v>
      </c>
      <c r="N318" s="113">
        <v>0</v>
      </c>
      <c r="O318" s="113">
        <v>0</v>
      </c>
      <c r="P318" s="269">
        <f t="shared" si="138"/>
        <v>0</v>
      </c>
      <c r="Q318" s="113">
        <v>0</v>
      </c>
      <c r="R318" s="113">
        <v>0</v>
      </c>
      <c r="S318" s="113">
        <v>0</v>
      </c>
      <c r="T318" s="368">
        <v>0</v>
      </c>
      <c r="U318" s="269">
        <f t="shared" si="140"/>
        <v>0</v>
      </c>
      <c r="V318" s="113">
        <v>0</v>
      </c>
      <c r="W318" s="113">
        <v>0</v>
      </c>
      <c r="X318" s="113">
        <v>0</v>
      </c>
      <c r="Y318" s="368">
        <v>0</v>
      </c>
      <c r="Z318" s="269">
        <f t="shared" si="169"/>
        <v>0</v>
      </c>
      <c r="AA318" s="113">
        <v>0</v>
      </c>
      <c r="AB318" s="113">
        <v>0</v>
      </c>
      <c r="AC318" s="113">
        <v>0</v>
      </c>
      <c r="AD318" s="368">
        <v>0</v>
      </c>
      <c r="AE318" s="269">
        <f t="shared" si="163"/>
        <v>0</v>
      </c>
      <c r="AF318" s="499"/>
      <c r="AG318" s="499"/>
      <c r="AH318" s="499"/>
      <c r="AI318" s="499"/>
      <c r="AJ318" s="269">
        <f t="shared" si="164"/>
        <v>0</v>
      </c>
      <c r="AK318" s="499"/>
      <c r="AL318" s="499"/>
      <c r="AM318" s="499"/>
      <c r="AN318" s="499"/>
      <c r="AO318" s="255">
        <f t="shared" si="165"/>
        <v>0</v>
      </c>
      <c r="AP318" s="750"/>
      <c r="AQ318" s="750"/>
      <c r="AR318" s="750"/>
      <c r="AS318" s="750"/>
      <c r="AT318" s="255">
        <f t="shared" si="166"/>
        <v>0</v>
      </c>
      <c r="AU318" s="499"/>
      <c r="AV318" s="499"/>
      <c r="AW318" s="499"/>
      <c r="AX318" s="499"/>
      <c r="AY318" s="255">
        <f t="shared" si="167"/>
        <v>0</v>
      </c>
    </row>
    <row r="319" spans="1:51" s="27" customFormat="1" ht="23.25" customHeight="1" thickBot="1" x14ac:dyDescent="0.4">
      <c r="A319" s="26"/>
      <c r="B319" s="841"/>
      <c r="C319" s="790"/>
      <c r="D319" s="809"/>
      <c r="E319" s="561" t="s">
        <v>112</v>
      </c>
      <c r="F319" s="439">
        <f t="shared" si="168"/>
        <v>0</v>
      </c>
      <c r="G319" s="468"/>
      <c r="H319" s="220"/>
      <c r="I319" s="220"/>
      <c r="J319" s="220"/>
      <c r="K319" s="104">
        <f t="shared" si="136"/>
        <v>0</v>
      </c>
      <c r="L319" s="220"/>
      <c r="M319" s="220"/>
      <c r="N319" s="220"/>
      <c r="O319" s="220"/>
      <c r="P319" s="269">
        <f t="shared" si="138"/>
        <v>0</v>
      </c>
      <c r="Q319" s="220"/>
      <c r="R319" s="220"/>
      <c r="S319" s="220"/>
      <c r="T319" s="358"/>
      <c r="U319" s="269">
        <f t="shared" si="140"/>
        <v>0</v>
      </c>
      <c r="V319" s="220"/>
      <c r="W319" s="220"/>
      <c r="X319" s="220"/>
      <c r="Y319" s="358"/>
      <c r="Z319" s="269">
        <f t="shared" si="169"/>
        <v>0</v>
      </c>
      <c r="AA319" s="496"/>
      <c r="AB319" s="496"/>
      <c r="AC319" s="496"/>
      <c r="AD319" s="509"/>
      <c r="AE319" s="269">
        <f t="shared" si="163"/>
        <v>0</v>
      </c>
      <c r="AF319" s="496"/>
      <c r="AG319" s="496"/>
      <c r="AH319" s="496"/>
      <c r="AI319" s="496"/>
      <c r="AJ319" s="269">
        <f t="shared" si="164"/>
        <v>0</v>
      </c>
      <c r="AK319" s="496"/>
      <c r="AL319" s="496"/>
      <c r="AM319" s="496"/>
      <c r="AN319" s="496"/>
      <c r="AO319" s="255">
        <f t="shared" si="165"/>
        <v>0</v>
      </c>
      <c r="AP319" s="745"/>
      <c r="AQ319" s="745"/>
      <c r="AR319" s="745"/>
      <c r="AS319" s="745"/>
      <c r="AT319" s="255">
        <f t="shared" si="166"/>
        <v>0</v>
      </c>
      <c r="AU319" s="496"/>
      <c r="AV319" s="496"/>
      <c r="AW319" s="496"/>
      <c r="AX319" s="496"/>
      <c r="AY319" s="255">
        <f t="shared" si="167"/>
        <v>0</v>
      </c>
    </row>
    <row r="320" spans="1:51" s="27" customFormat="1" ht="19.5" customHeight="1" thickBot="1" x14ac:dyDescent="0.4">
      <c r="A320" s="26"/>
      <c r="B320" s="454"/>
      <c r="C320" s="790"/>
      <c r="D320" s="799"/>
      <c r="E320" s="547" t="s">
        <v>763</v>
      </c>
      <c r="F320" s="439">
        <f t="shared" si="168"/>
        <v>0</v>
      </c>
      <c r="G320" s="471"/>
      <c r="H320" s="440"/>
      <c r="I320" s="440"/>
      <c r="J320" s="440"/>
      <c r="K320" s="104"/>
      <c r="L320" s="440"/>
      <c r="M320" s="440"/>
      <c r="N320" s="440"/>
      <c r="O320" s="440"/>
      <c r="P320" s="269"/>
      <c r="Q320" s="440"/>
      <c r="R320" s="440"/>
      <c r="S320" s="440"/>
      <c r="T320" s="441"/>
      <c r="U320" s="269"/>
      <c r="V320" s="440"/>
      <c r="W320" s="440"/>
      <c r="X320" s="440"/>
      <c r="Y320" s="441"/>
      <c r="Z320" s="269"/>
      <c r="AA320" s="111">
        <v>0</v>
      </c>
      <c r="AB320" s="111">
        <v>0</v>
      </c>
      <c r="AC320" s="111">
        <v>0</v>
      </c>
      <c r="AD320" s="369">
        <v>0</v>
      </c>
      <c r="AE320" s="269">
        <f t="shared" si="163"/>
        <v>0</v>
      </c>
      <c r="AF320" s="498"/>
      <c r="AG320" s="498"/>
      <c r="AH320" s="498"/>
      <c r="AI320" s="498"/>
      <c r="AJ320" s="269">
        <f t="shared" si="164"/>
        <v>0</v>
      </c>
      <c r="AK320" s="498"/>
      <c r="AL320" s="498"/>
      <c r="AM320" s="498"/>
      <c r="AN320" s="498"/>
      <c r="AO320" s="255">
        <f t="shared" si="165"/>
        <v>0</v>
      </c>
      <c r="AP320" s="749"/>
      <c r="AQ320" s="749"/>
      <c r="AR320" s="749"/>
      <c r="AS320" s="749"/>
      <c r="AT320" s="255">
        <f t="shared" si="166"/>
        <v>0</v>
      </c>
      <c r="AU320" s="498"/>
      <c r="AV320" s="498"/>
      <c r="AW320" s="498"/>
      <c r="AX320" s="498"/>
      <c r="AY320" s="255">
        <f t="shared" si="167"/>
        <v>0</v>
      </c>
    </row>
    <row r="321" spans="1:51" s="27" customFormat="1" ht="16.5" customHeight="1" x14ac:dyDescent="0.35">
      <c r="A321" s="26"/>
      <c r="B321" s="455"/>
      <c r="C321" s="790"/>
      <c r="D321" s="839" t="s">
        <v>260</v>
      </c>
      <c r="E321" s="840"/>
      <c r="F321" s="439">
        <f t="shared" si="168"/>
        <v>0</v>
      </c>
      <c r="G321" s="466">
        <f t="shared" ref="G321:J323" si="216">G317</f>
        <v>0</v>
      </c>
      <c r="H321" s="104">
        <f t="shared" si="216"/>
        <v>0</v>
      </c>
      <c r="I321" s="104">
        <f t="shared" si="216"/>
        <v>0</v>
      </c>
      <c r="J321" s="104">
        <f t="shared" si="216"/>
        <v>0</v>
      </c>
      <c r="K321" s="104">
        <f t="shared" si="136"/>
        <v>0</v>
      </c>
      <c r="L321" s="104">
        <f t="shared" ref="L321:O323" si="217">L317</f>
        <v>0</v>
      </c>
      <c r="M321" s="104">
        <f t="shared" si="217"/>
        <v>0</v>
      </c>
      <c r="N321" s="104">
        <f t="shared" si="217"/>
        <v>0</v>
      </c>
      <c r="O321" s="104">
        <f t="shared" si="217"/>
        <v>0</v>
      </c>
      <c r="P321" s="269">
        <f t="shared" si="138"/>
        <v>0</v>
      </c>
      <c r="Q321" s="104">
        <f t="shared" ref="Q321:T323" si="218">Q317</f>
        <v>0</v>
      </c>
      <c r="R321" s="104">
        <f t="shared" si="218"/>
        <v>0</v>
      </c>
      <c r="S321" s="104">
        <f t="shared" si="218"/>
        <v>0</v>
      </c>
      <c r="T321" s="356">
        <f t="shared" si="218"/>
        <v>0</v>
      </c>
      <c r="U321" s="269">
        <f t="shared" si="140"/>
        <v>0</v>
      </c>
      <c r="V321" s="104">
        <f t="shared" ref="V321:Y323" si="219">V317</f>
        <v>0</v>
      </c>
      <c r="W321" s="104">
        <f t="shared" si="219"/>
        <v>0</v>
      </c>
      <c r="X321" s="104">
        <f t="shared" si="219"/>
        <v>0</v>
      </c>
      <c r="Y321" s="356">
        <f t="shared" si="219"/>
        <v>0</v>
      </c>
      <c r="Z321" s="269">
        <f t="shared" si="169"/>
        <v>0</v>
      </c>
      <c r="AA321" s="104">
        <f t="shared" ref="AA321:AD324" si="220">AA317</f>
        <v>0</v>
      </c>
      <c r="AB321" s="104">
        <f t="shared" si="220"/>
        <v>0</v>
      </c>
      <c r="AC321" s="104">
        <f t="shared" si="220"/>
        <v>0</v>
      </c>
      <c r="AD321" s="356">
        <f t="shared" si="220"/>
        <v>0</v>
      </c>
      <c r="AE321" s="269">
        <f t="shared" si="163"/>
        <v>0</v>
      </c>
      <c r="AF321" s="104">
        <f t="shared" ref="AF321:AI324" si="221">AF317</f>
        <v>0</v>
      </c>
      <c r="AG321" s="104">
        <f t="shared" si="221"/>
        <v>0</v>
      </c>
      <c r="AH321" s="104">
        <f t="shared" si="221"/>
        <v>0</v>
      </c>
      <c r="AI321" s="104">
        <f t="shared" si="221"/>
        <v>0</v>
      </c>
      <c r="AJ321" s="269">
        <f t="shared" si="164"/>
        <v>0</v>
      </c>
      <c r="AK321" s="104">
        <f t="shared" ref="AK321:AN324" si="222">AK317</f>
        <v>0</v>
      </c>
      <c r="AL321" s="104">
        <f t="shared" si="222"/>
        <v>0</v>
      </c>
      <c r="AM321" s="104">
        <f t="shared" si="222"/>
        <v>0</v>
      </c>
      <c r="AN321" s="104">
        <f t="shared" si="222"/>
        <v>0</v>
      </c>
      <c r="AO321" s="255">
        <f t="shared" si="165"/>
        <v>0</v>
      </c>
      <c r="AP321" s="738">
        <f t="shared" ref="AP321:AS324" si="223">AP317</f>
        <v>0</v>
      </c>
      <c r="AQ321" s="738">
        <f t="shared" si="223"/>
        <v>0</v>
      </c>
      <c r="AR321" s="738">
        <f t="shared" si="223"/>
        <v>0</v>
      </c>
      <c r="AS321" s="738">
        <f t="shared" si="223"/>
        <v>0</v>
      </c>
      <c r="AT321" s="255">
        <f t="shared" si="166"/>
        <v>0</v>
      </c>
      <c r="AU321" s="104">
        <f t="shared" ref="AU321:AX324" si="224">AU317</f>
        <v>0</v>
      </c>
      <c r="AV321" s="104">
        <f t="shared" si="224"/>
        <v>0</v>
      </c>
      <c r="AW321" s="104">
        <f t="shared" si="224"/>
        <v>0</v>
      </c>
      <c r="AX321" s="104">
        <f t="shared" si="224"/>
        <v>0</v>
      </c>
      <c r="AY321" s="255">
        <f t="shared" si="167"/>
        <v>0</v>
      </c>
    </row>
    <row r="322" spans="1:51" s="27" customFormat="1" ht="16.5" customHeight="1" x14ac:dyDescent="0.35">
      <c r="A322" s="26"/>
      <c r="B322" s="455"/>
      <c r="C322" s="790"/>
      <c r="D322" s="825" t="s">
        <v>261</v>
      </c>
      <c r="E322" s="802"/>
      <c r="F322" s="439">
        <f t="shared" si="168"/>
        <v>0</v>
      </c>
      <c r="G322" s="466">
        <f t="shared" si="216"/>
        <v>0</v>
      </c>
      <c r="H322" s="104">
        <f t="shared" si="216"/>
        <v>0</v>
      </c>
      <c r="I322" s="104">
        <f t="shared" si="216"/>
        <v>0</v>
      </c>
      <c r="J322" s="104">
        <f t="shared" si="216"/>
        <v>0</v>
      </c>
      <c r="K322" s="104">
        <f t="shared" si="136"/>
        <v>0</v>
      </c>
      <c r="L322" s="104">
        <f t="shared" si="217"/>
        <v>0</v>
      </c>
      <c r="M322" s="104">
        <f t="shared" si="217"/>
        <v>0</v>
      </c>
      <c r="N322" s="104">
        <f t="shared" si="217"/>
        <v>0</v>
      </c>
      <c r="O322" s="104">
        <f t="shared" si="217"/>
        <v>0</v>
      </c>
      <c r="P322" s="269">
        <f t="shared" si="138"/>
        <v>0</v>
      </c>
      <c r="Q322" s="104">
        <f t="shared" si="218"/>
        <v>0</v>
      </c>
      <c r="R322" s="104">
        <f t="shared" si="218"/>
        <v>0</v>
      </c>
      <c r="S322" s="104">
        <f t="shared" si="218"/>
        <v>0</v>
      </c>
      <c r="T322" s="356">
        <f t="shared" si="218"/>
        <v>0</v>
      </c>
      <c r="U322" s="269">
        <f t="shared" si="140"/>
        <v>0</v>
      </c>
      <c r="V322" s="104">
        <f t="shared" si="219"/>
        <v>0</v>
      </c>
      <c r="W322" s="104">
        <f t="shared" si="219"/>
        <v>0</v>
      </c>
      <c r="X322" s="104">
        <f t="shared" si="219"/>
        <v>0</v>
      </c>
      <c r="Y322" s="356">
        <f t="shared" si="219"/>
        <v>0</v>
      </c>
      <c r="Z322" s="269">
        <f t="shared" si="169"/>
        <v>0</v>
      </c>
      <c r="AA322" s="104">
        <f t="shared" si="220"/>
        <v>0</v>
      </c>
      <c r="AB322" s="104">
        <f t="shared" si="220"/>
        <v>0</v>
      </c>
      <c r="AC322" s="104">
        <f t="shared" si="220"/>
        <v>0</v>
      </c>
      <c r="AD322" s="356">
        <f t="shared" si="220"/>
        <v>0</v>
      </c>
      <c r="AE322" s="269">
        <f t="shared" si="163"/>
        <v>0</v>
      </c>
      <c r="AF322" s="104">
        <f t="shared" si="221"/>
        <v>0</v>
      </c>
      <c r="AG322" s="104">
        <f t="shared" si="221"/>
        <v>0</v>
      </c>
      <c r="AH322" s="104">
        <f t="shared" si="221"/>
        <v>0</v>
      </c>
      <c r="AI322" s="104">
        <f t="shared" si="221"/>
        <v>0</v>
      </c>
      <c r="AJ322" s="269">
        <f t="shared" si="164"/>
        <v>0</v>
      </c>
      <c r="AK322" s="104">
        <f t="shared" si="222"/>
        <v>0</v>
      </c>
      <c r="AL322" s="104">
        <f t="shared" si="222"/>
        <v>0</v>
      </c>
      <c r="AM322" s="104">
        <f t="shared" si="222"/>
        <v>0</v>
      </c>
      <c r="AN322" s="104">
        <f t="shared" si="222"/>
        <v>0</v>
      </c>
      <c r="AO322" s="255">
        <f t="shared" si="165"/>
        <v>0</v>
      </c>
      <c r="AP322" s="738">
        <f t="shared" si="223"/>
        <v>0</v>
      </c>
      <c r="AQ322" s="738">
        <f t="shared" si="223"/>
        <v>0</v>
      </c>
      <c r="AR322" s="738">
        <f t="shared" si="223"/>
        <v>0</v>
      </c>
      <c r="AS322" s="738">
        <f t="shared" si="223"/>
        <v>0</v>
      </c>
      <c r="AT322" s="255">
        <f t="shared" si="166"/>
        <v>0</v>
      </c>
      <c r="AU322" s="104">
        <f t="shared" si="224"/>
        <v>0</v>
      </c>
      <c r="AV322" s="104">
        <f t="shared" si="224"/>
        <v>0</v>
      </c>
      <c r="AW322" s="104">
        <f t="shared" si="224"/>
        <v>0</v>
      </c>
      <c r="AX322" s="104">
        <f t="shared" si="224"/>
        <v>0</v>
      </c>
      <c r="AY322" s="255">
        <f t="shared" si="167"/>
        <v>0</v>
      </c>
    </row>
    <row r="323" spans="1:51" s="27" customFormat="1" ht="16.5" customHeight="1" thickBot="1" x14ac:dyDescent="0.4">
      <c r="A323" s="26"/>
      <c r="B323" s="456"/>
      <c r="C323" s="790"/>
      <c r="D323" s="825" t="s">
        <v>262</v>
      </c>
      <c r="E323" s="802"/>
      <c r="F323" s="439">
        <f t="shared" si="168"/>
        <v>0</v>
      </c>
      <c r="G323" s="466">
        <f t="shared" si="216"/>
        <v>0</v>
      </c>
      <c r="H323" s="104">
        <f t="shared" si="216"/>
        <v>0</v>
      </c>
      <c r="I323" s="104">
        <f t="shared" si="216"/>
        <v>0</v>
      </c>
      <c r="J323" s="104">
        <f t="shared" si="216"/>
        <v>0</v>
      </c>
      <c r="K323" s="104">
        <f t="shared" si="136"/>
        <v>0</v>
      </c>
      <c r="L323" s="104">
        <f t="shared" si="217"/>
        <v>0</v>
      </c>
      <c r="M323" s="104">
        <f t="shared" si="217"/>
        <v>0</v>
      </c>
      <c r="N323" s="104">
        <f t="shared" si="217"/>
        <v>0</v>
      </c>
      <c r="O323" s="104">
        <f t="shared" si="217"/>
        <v>0</v>
      </c>
      <c r="P323" s="269">
        <f t="shared" si="138"/>
        <v>0</v>
      </c>
      <c r="Q323" s="104">
        <f t="shared" si="218"/>
        <v>0</v>
      </c>
      <c r="R323" s="104">
        <f t="shared" si="218"/>
        <v>0</v>
      </c>
      <c r="S323" s="104">
        <f t="shared" si="218"/>
        <v>0</v>
      </c>
      <c r="T323" s="356">
        <f t="shared" si="218"/>
        <v>0</v>
      </c>
      <c r="U323" s="269">
        <f t="shared" si="140"/>
        <v>0</v>
      </c>
      <c r="V323" s="104">
        <f t="shared" si="219"/>
        <v>0</v>
      </c>
      <c r="W323" s="104">
        <f t="shared" si="219"/>
        <v>0</v>
      </c>
      <c r="X323" s="104">
        <f t="shared" si="219"/>
        <v>0</v>
      </c>
      <c r="Y323" s="356">
        <f t="shared" si="219"/>
        <v>0</v>
      </c>
      <c r="Z323" s="269">
        <f t="shared" si="169"/>
        <v>0</v>
      </c>
      <c r="AA323" s="104">
        <f t="shared" si="220"/>
        <v>0</v>
      </c>
      <c r="AB323" s="104">
        <f t="shared" si="220"/>
        <v>0</v>
      </c>
      <c r="AC323" s="104">
        <f t="shared" si="220"/>
        <v>0</v>
      </c>
      <c r="AD323" s="356">
        <f t="shared" si="220"/>
        <v>0</v>
      </c>
      <c r="AE323" s="269">
        <f t="shared" si="163"/>
        <v>0</v>
      </c>
      <c r="AF323" s="104">
        <f t="shared" si="221"/>
        <v>0</v>
      </c>
      <c r="AG323" s="104">
        <f t="shared" si="221"/>
        <v>0</v>
      </c>
      <c r="AH323" s="104">
        <f t="shared" si="221"/>
        <v>0</v>
      </c>
      <c r="AI323" s="104">
        <f t="shared" si="221"/>
        <v>0</v>
      </c>
      <c r="AJ323" s="269">
        <f t="shared" si="164"/>
        <v>0</v>
      </c>
      <c r="AK323" s="104">
        <f t="shared" si="222"/>
        <v>0</v>
      </c>
      <c r="AL323" s="104">
        <f t="shared" si="222"/>
        <v>0</v>
      </c>
      <c r="AM323" s="104">
        <f t="shared" si="222"/>
        <v>0</v>
      </c>
      <c r="AN323" s="104">
        <f t="shared" si="222"/>
        <v>0</v>
      </c>
      <c r="AO323" s="255">
        <f t="shared" si="165"/>
        <v>0</v>
      </c>
      <c r="AP323" s="738">
        <f t="shared" si="223"/>
        <v>0</v>
      </c>
      <c r="AQ323" s="738">
        <f t="shared" si="223"/>
        <v>0</v>
      </c>
      <c r="AR323" s="738">
        <f t="shared" si="223"/>
        <v>0</v>
      </c>
      <c r="AS323" s="738">
        <f t="shared" si="223"/>
        <v>0</v>
      </c>
      <c r="AT323" s="255">
        <f t="shared" si="166"/>
        <v>0</v>
      </c>
      <c r="AU323" s="104">
        <f t="shared" si="224"/>
        <v>0</v>
      </c>
      <c r="AV323" s="104">
        <f t="shared" si="224"/>
        <v>0</v>
      </c>
      <c r="AW323" s="104">
        <f t="shared" si="224"/>
        <v>0</v>
      </c>
      <c r="AX323" s="104">
        <f t="shared" si="224"/>
        <v>0</v>
      </c>
      <c r="AY323" s="255">
        <f t="shared" si="167"/>
        <v>0</v>
      </c>
    </row>
    <row r="324" spans="1:51" s="27" customFormat="1" ht="16.5" customHeight="1" thickBot="1" x14ac:dyDescent="0.4">
      <c r="A324" s="26"/>
      <c r="B324" s="457"/>
      <c r="C324" s="792"/>
      <c r="D324" s="795" t="s">
        <v>778</v>
      </c>
      <c r="E324" s="796"/>
      <c r="F324" s="439">
        <f t="shared" si="168"/>
        <v>0</v>
      </c>
      <c r="G324" s="466"/>
      <c r="H324" s="104"/>
      <c r="I324" s="104"/>
      <c r="J324" s="104"/>
      <c r="K324" s="104"/>
      <c r="L324" s="104"/>
      <c r="M324" s="104"/>
      <c r="N324" s="104"/>
      <c r="O324" s="104"/>
      <c r="P324" s="269"/>
      <c r="Q324" s="104"/>
      <c r="R324" s="104"/>
      <c r="S324" s="104"/>
      <c r="T324" s="356"/>
      <c r="U324" s="269"/>
      <c r="V324" s="104"/>
      <c r="W324" s="104"/>
      <c r="X324" s="104"/>
      <c r="Y324" s="356"/>
      <c r="Z324" s="269"/>
      <c r="AA324" s="493">
        <f t="shared" si="220"/>
        <v>0</v>
      </c>
      <c r="AB324" s="493">
        <f t="shared" si="220"/>
        <v>0</v>
      </c>
      <c r="AC324" s="493">
        <f t="shared" si="220"/>
        <v>0</v>
      </c>
      <c r="AD324" s="506">
        <f t="shared" si="220"/>
        <v>0</v>
      </c>
      <c r="AE324" s="269">
        <f t="shared" si="163"/>
        <v>0</v>
      </c>
      <c r="AF324" s="493">
        <f t="shared" si="221"/>
        <v>0</v>
      </c>
      <c r="AG324" s="493">
        <f t="shared" si="221"/>
        <v>0</v>
      </c>
      <c r="AH324" s="493">
        <f t="shared" si="221"/>
        <v>0</v>
      </c>
      <c r="AI324" s="493">
        <f t="shared" si="221"/>
        <v>0</v>
      </c>
      <c r="AJ324" s="269">
        <f t="shared" si="164"/>
        <v>0</v>
      </c>
      <c r="AK324" s="493">
        <f t="shared" si="222"/>
        <v>0</v>
      </c>
      <c r="AL324" s="493">
        <f t="shared" si="222"/>
        <v>0</v>
      </c>
      <c r="AM324" s="493">
        <f t="shared" si="222"/>
        <v>0</v>
      </c>
      <c r="AN324" s="493">
        <f t="shared" si="222"/>
        <v>0</v>
      </c>
      <c r="AO324" s="255">
        <f t="shared" si="165"/>
        <v>0</v>
      </c>
      <c r="AP324" s="740">
        <f t="shared" si="223"/>
        <v>0</v>
      </c>
      <c r="AQ324" s="740">
        <f t="shared" si="223"/>
        <v>0</v>
      </c>
      <c r="AR324" s="740">
        <f t="shared" si="223"/>
        <v>0</v>
      </c>
      <c r="AS324" s="740">
        <f t="shared" si="223"/>
        <v>0</v>
      </c>
      <c r="AT324" s="255">
        <f t="shared" si="166"/>
        <v>0</v>
      </c>
      <c r="AU324" s="493">
        <f t="shared" si="224"/>
        <v>0</v>
      </c>
      <c r="AV324" s="493">
        <f t="shared" si="224"/>
        <v>0</v>
      </c>
      <c r="AW324" s="493">
        <f t="shared" si="224"/>
        <v>0</v>
      </c>
      <c r="AX324" s="493">
        <f t="shared" si="224"/>
        <v>0</v>
      </c>
      <c r="AY324" s="255">
        <f t="shared" si="167"/>
        <v>0</v>
      </c>
    </row>
    <row r="325" spans="1:51" s="27" customFormat="1" ht="22.5" customHeight="1" x14ac:dyDescent="0.35">
      <c r="A325" s="26"/>
      <c r="B325" s="856">
        <v>1</v>
      </c>
      <c r="C325" s="789" t="s">
        <v>263</v>
      </c>
      <c r="D325" s="828" t="s">
        <v>175</v>
      </c>
      <c r="E325" s="546" t="s">
        <v>116</v>
      </c>
      <c r="F325" s="439">
        <f t="shared" si="168"/>
        <v>0</v>
      </c>
      <c r="G325" s="480">
        <v>0</v>
      </c>
      <c r="H325" s="243">
        <v>0</v>
      </c>
      <c r="I325" s="243">
        <v>0</v>
      </c>
      <c r="J325" s="243">
        <v>0</v>
      </c>
      <c r="K325" s="104">
        <f t="shared" si="136"/>
        <v>0</v>
      </c>
      <c r="L325" s="114">
        <v>0</v>
      </c>
      <c r="M325" s="114">
        <v>0</v>
      </c>
      <c r="N325" s="114">
        <v>0</v>
      </c>
      <c r="O325" s="114">
        <v>0</v>
      </c>
      <c r="P325" s="269">
        <f t="shared" si="138"/>
        <v>0</v>
      </c>
      <c r="Q325" s="114">
        <v>0</v>
      </c>
      <c r="R325" s="114">
        <v>0</v>
      </c>
      <c r="S325" s="114">
        <v>0</v>
      </c>
      <c r="T325" s="370">
        <v>0</v>
      </c>
      <c r="U325" s="269">
        <f t="shared" si="140"/>
        <v>0</v>
      </c>
      <c r="V325" s="114">
        <v>0</v>
      </c>
      <c r="W325" s="114">
        <v>0</v>
      </c>
      <c r="X325" s="114">
        <v>0</v>
      </c>
      <c r="Y325" s="370">
        <v>0</v>
      </c>
      <c r="Z325" s="269">
        <f t="shared" si="169"/>
        <v>0</v>
      </c>
      <c r="AA325" s="114">
        <v>0</v>
      </c>
      <c r="AB325" s="114">
        <v>0</v>
      </c>
      <c r="AC325" s="114">
        <v>0</v>
      </c>
      <c r="AD325" s="370">
        <v>0</v>
      </c>
      <c r="AE325" s="269">
        <f t="shared" si="163"/>
        <v>0</v>
      </c>
      <c r="AF325" s="114">
        <v>0</v>
      </c>
      <c r="AG325" s="114">
        <v>0</v>
      </c>
      <c r="AH325" s="114">
        <v>0</v>
      </c>
      <c r="AI325" s="114">
        <v>0</v>
      </c>
      <c r="AJ325" s="269">
        <f t="shared" si="164"/>
        <v>0</v>
      </c>
      <c r="AK325" s="114">
        <v>0</v>
      </c>
      <c r="AL325" s="114">
        <v>0</v>
      </c>
      <c r="AM325" s="114">
        <v>0</v>
      </c>
      <c r="AN325" s="114">
        <v>0</v>
      </c>
      <c r="AO325" s="255">
        <f t="shared" si="165"/>
        <v>0</v>
      </c>
      <c r="AP325" s="751">
        <v>0</v>
      </c>
      <c r="AQ325" s="751">
        <v>0</v>
      </c>
      <c r="AR325" s="751">
        <v>0</v>
      </c>
      <c r="AS325" s="751">
        <v>0</v>
      </c>
      <c r="AT325" s="255">
        <f t="shared" si="166"/>
        <v>0</v>
      </c>
      <c r="AU325" s="114">
        <v>0</v>
      </c>
      <c r="AV325" s="114">
        <v>0</v>
      </c>
      <c r="AW325" s="114">
        <v>0</v>
      </c>
      <c r="AX325" s="114">
        <v>0</v>
      </c>
      <c r="AY325" s="255">
        <f t="shared" si="167"/>
        <v>0</v>
      </c>
    </row>
    <row r="326" spans="1:51" s="27" customFormat="1" ht="23.25" customHeight="1" x14ac:dyDescent="0.35">
      <c r="A326" s="26"/>
      <c r="B326" s="841"/>
      <c r="C326" s="790"/>
      <c r="D326" s="809"/>
      <c r="E326" s="544" t="s">
        <v>203</v>
      </c>
      <c r="F326" s="439">
        <f t="shared" si="168"/>
        <v>0</v>
      </c>
      <c r="G326" s="478">
        <v>0</v>
      </c>
      <c r="H326" s="107">
        <v>0</v>
      </c>
      <c r="I326" s="107">
        <v>0</v>
      </c>
      <c r="J326" s="107">
        <v>0</v>
      </c>
      <c r="K326" s="104">
        <f t="shared" si="136"/>
        <v>0</v>
      </c>
      <c r="L326" s="113">
        <v>0</v>
      </c>
      <c r="M326" s="113">
        <v>0</v>
      </c>
      <c r="N326" s="113">
        <v>0</v>
      </c>
      <c r="O326" s="113">
        <v>0</v>
      </c>
      <c r="P326" s="269">
        <f t="shared" si="138"/>
        <v>0</v>
      </c>
      <c r="Q326" s="113">
        <v>0</v>
      </c>
      <c r="R326" s="113">
        <v>0</v>
      </c>
      <c r="S326" s="113">
        <v>0</v>
      </c>
      <c r="T326" s="368">
        <v>0</v>
      </c>
      <c r="U326" s="269">
        <f t="shared" si="140"/>
        <v>0</v>
      </c>
      <c r="V326" s="113">
        <v>0</v>
      </c>
      <c r="W326" s="113">
        <v>0</v>
      </c>
      <c r="X326" s="113">
        <v>0</v>
      </c>
      <c r="Y326" s="368">
        <v>0</v>
      </c>
      <c r="Z326" s="269">
        <f t="shared" si="169"/>
        <v>0</v>
      </c>
      <c r="AA326" s="113">
        <v>0</v>
      </c>
      <c r="AB326" s="113">
        <v>0</v>
      </c>
      <c r="AC326" s="113">
        <v>0</v>
      </c>
      <c r="AD326" s="368">
        <v>0</v>
      </c>
      <c r="AE326" s="269">
        <f t="shared" ref="AE326:AE389" si="225">AA326+AB326+AC326+AD326</f>
        <v>0</v>
      </c>
      <c r="AF326" s="113">
        <v>0</v>
      </c>
      <c r="AG326" s="113">
        <v>0</v>
      </c>
      <c r="AH326" s="113">
        <v>0</v>
      </c>
      <c r="AI326" s="113">
        <v>0</v>
      </c>
      <c r="AJ326" s="269">
        <f t="shared" ref="AJ326:AJ389" si="226">AF326+AG326+AH326+AI326</f>
        <v>0</v>
      </c>
      <c r="AK326" s="113">
        <v>0</v>
      </c>
      <c r="AL326" s="113">
        <v>0</v>
      </c>
      <c r="AM326" s="113">
        <v>0</v>
      </c>
      <c r="AN326" s="113">
        <v>0</v>
      </c>
      <c r="AO326" s="255">
        <f t="shared" ref="AO326:AO389" si="227">AK326+AL326+AM326+AN326</f>
        <v>0</v>
      </c>
      <c r="AP326" s="752">
        <v>0</v>
      </c>
      <c r="AQ326" s="752">
        <v>0</v>
      </c>
      <c r="AR326" s="752">
        <v>0</v>
      </c>
      <c r="AS326" s="752">
        <v>0</v>
      </c>
      <c r="AT326" s="255">
        <f t="shared" ref="AT326:AT389" si="228">AP326+AQ326+AR326+AS326</f>
        <v>0</v>
      </c>
      <c r="AU326" s="113">
        <v>0</v>
      </c>
      <c r="AV326" s="113">
        <v>0</v>
      </c>
      <c r="AW326" s="113">
        <v>0</v>
      </c>
      <c r="AX326" s="113">
        <v>0</v>
      </c>
      <c r="AY326" s="255">
        <f t="shared" ref="AY326:AY389" si="229">AU326+AV326+AW326+AX326</f>
        <v>0</v>
      </c>
    </row>
    <row r="327" spans="1:51" s="27" customFormat="1" ht="20.25" customHeight="1" thickBot="1" x14ac:dyDescent="0.4">
      <c r="A327" s="26"/>
      <c r="B327" s="841"/>
      <c r="C327" s="790"/>
      <c r="D327" s="809"/>
      <c r="E327" s="561" t="s">
        <v>112</v>
      </c>
      <c r="F327" s="439">
        <f t="shared" si="168"/>
        <v>0</v>
      </c>
      <c r="G327" s="468"/>
      <c r="H327" s="220"/>
      <c r="I327" s="220"/>
      <c r="J327" s="220"/>
      <c r="K327" s="104">
        <f t="shared" si="136"/>
        <v>0</v>
      </c>
      <c r="L327" s="220"/>
      <c r="M327" s="220"/>
      <c r="N327" s="220"/>
      <c r="O327" s="220"/>
      <c r="P327" s="269">
        <f t="shared" si="138"/>
        <v>0</v>
      </c>
      <c r="Q327" s="220"/>
      <c r="R327" s="220"/>
      <c r="S327" s="220"/>
      <c r="T327" s="358"/>
      <c r="U327" s="269">
        <f t="shared" si="140"/>
        <v>0</v>
      </c>
      <c r="V327" s="220"/>
      <c r="W327" s="220"/>
      <c r="X327" s="220"/>
      <c r="Y327" s="358"/>
      <c r="Z327" s="269">
        <f t="shared" si="169"/>
        <v>0</v>
      </c>
      <c r="AA327" s="496"/>
      <c r="AB327" s="496"/>
      <c r="AC327" s="496"/>
      <c r="AD327" s="509"/>
      <c r="AE327" s="269">
        <f t="shared" si="225"/>
        <v>0</v>
      </c>
      <c r="AF327" s="496"/>
      <c r="AG327" s="496"/>
      <c r="AH327" s="496"/>
      <c r="AI327" s="496"/>
      <c r="AJ327" s="269">
        <f t="shared" si="226"/>
        <v>0</v>
      </c>
      <c r="AK327" s="496"/>
      <c r="AL327" s="496"/>
      <c r="AM327" s="496"/>
      <c r="AN327" s="496"/>
      <c r="AO327" s="255">
        <f t="shared" si="227"/>
        <v>0</v>
      </c>
      <c r="AP327" s="745"/>
      <c r="AQ327" s="745"/>
      <c r="AR327" s="745"/>
      <c r="AS327" s="745"/>
      <c r="AT327" s="255">
        <f t="shared" si="228"/>
        <v>0</v>
      </c>
      <c r="AU327" s="496"/>
      <c r="AV327" s="496"/>
      <c r="AW327" s="496"/>
      <c r="AX327" s="496"/>
      <c r="AY327" s="255">
        <f t="shared" si="229"/>
        <v>0</v>
      </c>
    </row>
    <row r="328" spans="1:51" s="27" customFormat="1" ht="20.25" customHeight="1" thickBot="1" x14ac:dyDescent="0.4">
      <c r="A328" s="26"/>
      <c r="B328" s="454"/>
      <c r="C328" s="790"/>
      <c r="D328" s="799"/>
      <c r="E328" s="547" t="s">
        <v>763</v>
      </c>
      <c r="F328" s="439">
        <f t="shared" si="168"/>
        <v>0</v>
      </c>
      <c r="G328" s="471"/>
      <c r="H328" s="440"/>
      <c r="I328" s="440"/>
      <c r="J328" s="440"/>
      <c r="K328" s="104"/>
      <c r="L328" s="440"/>
      <c r="M328" s="440"/>
      <c r="N328" s="440"/>
      <c r="O328" s="440"/>
      <c r="P328" s="269"/>
      <c r="Q328" s="440"/>
      <c r="R328" s="440"/>
      <c r="S328" s="440"/>
      <c r="T328" s="441"/>
      <c r="U328" s="269"/>
      <c r="V328" s="440"/>
      <c r="W328" s="440"/>
      <c r="X328" s="440"/>
      <c r="Y328" s="441"/>
      <c r="Z328" s="269"/>
      <c r="AA328" s="111">
        <v>0</v>
      </c>
      <c r="AB328" s="111">
        <v>0</v>
      </c>
      <c r="AC328" s="111">
        <v>0</v>
      </c>
      <c r="AD328" s="369">
        <v>0</v>
      </c>
      <c r="AE328" s="269">
        <f t="shared" si="225"/>
        <v>0</v>
      </c>
      <c r="AF328" s="111">
        <v>0</v>
      </c>
      <c r="AG328" s="111">
        <v>0</v>
      </c>
      <c r="AH328" s="111">
        <v>0</v>
      </c>
      <c r="AI328" s="111">
        <v>0</v>
      </c>
      <c r="AJ328" s="269">
        <f t="shared" si="226"/>
        <v>0</v>
      </c>
      <c r="AK328" s="111">
        <v>0</v>
      </c>
      <c r="AL328" s="111">
        <v>0</v>
      </c>
      <c r="AM328" s="111">
        <v>0</v>
      </c>
      <c r="AN328" s="111">
        <v>0</v>
      </c>
      <c r="AO328" s="255">
        <f t="shared" si="227"/>
        <v>0</v>
      </c>
      <c r="AP328" s="753">
        <v>0</v>
      </c>
      <c r="AQ328" s="753">
        <v>0</v>
      </c>
      <c r="AR328" s="753">
        <v>0</v>
      </c>
      <c r="AS328" s="753">
        <v>0</v>
      </c>
      <c r="AT328" s="255">
        <f t="shared" si="228"/>
        <v>0</v>
      </c>
      <c r="AU328" s="111">
        <v>0</v>
      </c>
      <c r="AV328" s="111">
        <v>0</v>
      </c>
      <c r="AW328" s="111">
        <v>0</v>
      </c>
      <c r="AX328" s="111">
        <v>0</v>
      </c>
      <c r="AY328" s="255">
        <f t="shared" si="229"/>
        <v>0</v>
      </c>
    </row>
    <row r="329" spans="1:51" s="27" customFormat="1" ht="16.5" customHeight="1" x14ac:dyDescent="0.35">
      <c r="A329" s="26"/>
      <c r="B329" s="455"/>
      <c r="C329" s="790"/>
      <c r="D329" s="839" t="s">
        <v>264</v>
      </c>
      <c r="E329" s="840"/>
      <c r="F329" s="439">
        <f t="shared" si="168"/>
        <v>0</v>
      </c>
      <c r="G329" s="466">
        <f t="shared" ref="G329:J331" si="230">G325</f>
        <v>0</v>
      </c>
      <c r="H329" s="104">
        <f t="shared" si="230"/>
        <v>0</v>
      </c>
      <c r="I329" s="104">
        <f t="shared" si="230"/>
        <v>0</v>
      </c>
      <c r="J329" s="104">
        <f t="shared" si="230"/>
        <v>0</v>
      </c>
      <c r="K329" s="104">
        <f t="shared" si="136"/>
        <v>0</v>
      </c>
      <c r="L329" s="104">
        <f t="shared" ref="L329:O331" si="231">L325</f>
        <v>0</v>
      </c>
      <c r="M329" s="104">
        <f t="shared" si="231"/>
        <v>0</v>
      </c>
      <c r="N329" s="104">
        <f t="shared" si="231"/>
        <v>0</v>
      </c>
      <c r="O329" s="104">
        <f t="shared" si="231"/>
        <v>0</v>
      </c>
      <c r="P329" s="269">
        <f t="shared" si="138"/>
        <v>0</v>
      </c>
      <c r="Q329" s="104">
        <f t="shared" ref="Q329:T331" si="232">Q325</f>
        <v>0</v>
      </c>
      <c r="R329" s="104">
        <f t="shared" si="232"/>
        <v>0</v>
      </c>
      <c r="S329" s="104">
        <f t="shared" si="232"/>
        <v>0</v>
      </c>
      <c r="T329" s="356">
        <f t="shared" si="232"/>
        <v>0</v>
      </c>
      <c r="U329" s="269">
        <f t="shared" si="140"/>
        <v>0</v>
      </c>
      <c r="V329" s="104">
        <f t="shared" ref="V329:Y331" si="233">V325</f>
        <v>0</v>
      </c>
      <c r="W329" s="104">
        <f t="shared" si="233"/>
        <v>0</v>
      </c>
      <c r="X329" s="104">
        <f t="shared" si="233"/>
        <v>0</v>
      </c>
      <c r="Y329" s="356">
        <f t="shared" si="233"/>
        <v>0</v>
      </c>
      <c r="Z329" s="269">
        <f t="shared" si="169"/>
        <v>0</v>
      </c>
      <c r="AA329" s="500">
        <f t="shared" ref="AA329:AD332" si="234">AA325</f>
        <v>0</v>
      </c>
      <c r="AB329" s="500">
        <f t="shared" si="234"/>
        <v>0</v>
      </c>
      <c r="AC329" s="500">
        <f t="shared" si="234"/>
        <v>0</v>
      </c>
      <c r="AD329" s="514">
        <f t="shared" si="234"/>
        <v>0</v>
      </c>
      <c r="AE329" s="269">
        <f t="shared" si="225"/>
        <v>0</v>
      </c>
      <c r="AF329" s="500">
        <f t="shared" ref="AF329:AI332" si="235">AF325</f>
        <v>0</v>
      </c>
      <c r="AG329" s="500">
        <f t="shared" si="235"/>
        <v>0</v>
      </c>
      <c r="AH329" s="500">
        <f t="shared" si="235"/>
        <v>0</v>
      </c>
      <c r="AI329" s="500">
        <f t="shared" si="235"/>
        <v>0</v>
      </c>
      <c r="AJ329" s="269">
        <f t="shared" si="226"/>
        <v>0</v>
      </c>
      <c r="AK329" s="500">
        <f t="shared" ref="AK329:AN332" si="236">AK325</f>
        <v>0</v>
      </c>
      <c r="AL329" s="500">
        <f t="shared" si="236"/>
        <v>0</v>
      </c>
      <c r="AM329" s="500">
        <f t="shared" si="236"/>
        <v>0</v>
      </c>
      <c r="AN329" s="500">
        <f t="shared" si="236"/>
        <v>0</v>
      </c>
      <c r="AO329" s="255">
        <f t="shared" si="227"/>
        <v>0</v>
      </c>
      <c r="AP329" s="755">
        <f t="shared" ref="AP329:AS332" si="237">AP325</f>
        <v>0</v>
      </c>
      <c r="AQ329" s="755">
        <f t="shared" si="237"/>
        <v>0</v>
      </c>
      <c r="AR329" s="755">
        <f t="shared" si="237"/>
        <v>0</v>
      </c>
      <c r="AS329" s="755">
        <f t="shared" si="237"/>
        <v>0</v>
      </c>
      <c r="AT329" s="255">
        <f t="shared" si="228"/>
        <v>0</v>
      </c>
      <c r="AU329" s="500">
        <f t="shared" ref="AU329:AX332" si="238">AU325</f>
        <v>0</v>
      </c>
      <c r="AV329" s="500">
        <f t="shared" si="238"/>
        <v>0</v>
      </c>
      <c r="AW329" s="500">
        <f t="shared" si="238"/>
        <v>0</v>
      </c>
      <c r="AX329" s="500">
        <f t="shared" si="238"/>
        <v>0</v>
      </c>
      <c r="AY329" s="255">
        <f t="shared" si="229"/>
        <v>0</v>
      </c>
    </row>
    <row r="330" spans="1:51" s="27" customFormat="1" ht="16.5" customHeight="1" x14ac:dyDescent="0.35">
      <c r="A330" s="26"/>
      <c r="B330" s="455"/>
      <c r="C330" s="790"/>
      <c r="D330" s="825" t="s">
        <v>265</v>
      </c>
      <c r="E330" s="802"/>
      <c r="F330" s="439">
        <f t="shared" si="168"/>
        <v>0</v>
      </c>
      <c r="G330" s="466">
        <f t="shared" si="230"/>
        <v>0</v>
      </c>
      <c r="H330" s="104">
        <f t="shared" si="230"/>
        <v>0</v>
      </c>
      <c r="I330" s="104">
        <f t="shared" si="230"/>
        <v>0</v>
      </c>
      <c r="J330" s="104">
        <f t="shared" si="230"/>
        <v>0</v>
      </c>
      <c r="K330" s="104">
        <f t="shared" si="136"/>
        <v>0</v>
      </c>
      <c r="L330" s="104">
        <f t="shared" si="231"/>
        <v>0</v>
      </c>
      <c r="M330" s="104">
        <f t="shared" si="231"/>
        <v>0</v>
      </c>
      <c r="N330" s="104">
        <f t="shared" si="231"/>
        <v>0</v>
      </c>
      <c r="O330" s="104">
        <f t="shared" si="231"/>
        <v>0</v>
      </c>
      <c r="P330" s="269">
        <f t="shared" si="138"/>
        <v>0</v>
      </c>
      <c r="Q330" s="104">
        <f t="shared" si="232"/>
        <v>0</v>
      </c>
      <c r="R330" s="104">
        <f t="shared" si="232"/>
        <v>0</v>
      </c>
      <c r="S330" s="104">
        <f t="shared" si="232"/>
        <v>0</v>
      </c>
      <c r="T330" s="356">
        <f t="shared" si="232"/>
        <v>0</v>
      </c>
      <c r="U330" s="269">
        <f t="shared" si="140"/>
        <v>0</v>
      </c>
      <c r="V330" s="104">
        <f t="shared" si="233"/>
        <v>0</v>
      </c>
      <c r="W330" s="104">
        <f t="shared" si="233"/>
        <v>0</v>
      </c>
      <c r="X330" s="104">
        <f t="shared" si="233"/>
        <v>0</v>
      </c>
      <c r="Y330" s="356">
        <f t="shared" si="233"/>
        <v>0</v>
      </c>
      <c r="Z330" s="269">
        <f t="shared" si="169"/>
        <v>0</v>
      </c>
      <c r="AA330" s="104">
        <f t="shared" si="234"/>
        <v>0</v>
      </c>
      <c r="AB330" s="104">
        <f t="shared" si="234"/>
        <v>0</v>
      </c>
      <c r="AC330" s="104">
        <f t="shared" si="234"/>
        <v>0</v>
      </c>
      <c r="AD330" s="356">
        <f t="shared" si="234"/>
        <v>0</v>
      </c>
      <c r="AE330" s="269">
        <f t="shared" si="225"/>
        <v>0</v>
      </c>
      <c r="AF330" s="104">
        <f t="shared" si="235"/>
        <v>0</v>
      </c>
      <c r="AG330" s="104">
        <f t="shared" si="235"/>
        <v>0</v>
      </c>
      <c r="AH330" s="104">
        <f t="shared" si="235"/>
        <v>0</v>
      </c>
      <c r="AI330" s="104">
        <f t="shared" si="235"/>
        <v>0</v>
      </c>
      <c r="AJ330" s="269">
        <f t="shared" si="226"/>
        <v>0</v>
      </c>
      <c r="AK330" s="104">
        <f t="shared" si="236"/>
        <v>0</v>
      </c>
      <c r="AL330" s="104">
        <f t="shared" si="236"/>
        <v>0</v>
      </c>
      <c r="AM330" s="104">
        <f t="shared" si="236"/>
        <v>0</v>
      </c>
      <c r="AN330" s="104">
        <f t="shared" si="236"/>
        <v>0</v>
      </c>
      <c r="AO330" s="255">
        <f t="shared" si="227"/>
        <v>0</v>
      </c>
      <c r="AP330" s="738">
        <f t="shared" si="237"/>
        <v>0</v>
      </c>
      <c r="AQ330" s="738">
        <f t="shared" si="237"/>
        <v>0</v>
      </c>
      <c r="AR330" s="738">
        <f t="shared" si="237"/>
        <v>0</v>
      </c>
      <c r="AS330" s="738">
        <f t="shared" si="237"/>
        <v>0</v>
      </c>
      <c r="AT330" s="255">
        <f t="shared" si="228"/>
        <v>0</v>
      </c>
      <c r="AU330" s="104">
        <f t="shared" si="238"/>
        <v>0</v>
      </c>
      <c r="AV330" s="104">
        <f t="shared" si="238"/>
        <v>0</v>
      </c>
      <c r="AW330" s="104">
        <f t="shared" si="238"/>
        <v>0</v>
      </c>
      <c r="AX330" s="104">
        <f t="shared" si="238"/>
        <v>0</v>
      </c>
      <c r="AY330" s="255">
        <f t="shared" si="229"/>
        <v>0</v>
      </c>
    </row>
    <row r="331" spans="1:51" s="27" customFormat="1" ht="16.5" customHeight="1" thickBot="1" x14ac:dyDescent="0.4">
      <c r="A331" s="26"/>
      <c r="B331" s="456"/>
      <c r="C331" s="790"/>
      <c r="D331" s="825" t="s">
        <v>266</v>
      </c>
      <c r="E331" s="802"/>
      <c r="F331" s="439">
        <f t="shared" si="168"/>
        <v>0</v>
      </c>
      <c r="G331" s="481">
        <f t="shared" si="230"/>
        <v>0</v>
      </c>
      <c r="H331" s="236">
        <f t="shared" si="230"/>
        <v>0</v>
      </c>
      <c r="I331" s="236">
        <f t="shared" si="230"/>
        <v>0</v>
      </c>
      <c r="J331" s="236">
        <f t="shared" si="230"/>
        <v>0</v>
      </c>
      <c r="K331" s="104">
        <f t="shared" si="136"/>
        <v>0</v>
      </c>
      <c r="L331" s="236">
        <f t="shared" si="231"/>
        <v>0</v>
      </c>
      <c r="M331" s="236">
        <f t="shared" si="231"/>
        <v>0</v>
      </c>
      <c r="N331" s="236">
        <f t="shared" si="231"/>
        <v>0</v>
      </c>
      <c r="O331" s="236">
        <f t="shared" si="231"/>
        <v>0</v>
      </c>
      <c r="P331" s="269">
        <f t="shared" ref="P331:P396" si="239">L331+M331+N331+O331</f>
        <v>0</v>
      </c>
      <c r="Q331" s="236">
        <f t="shared" si="232"/>
        <v>0</v>
      </c>
      <c r="R331" s="236">
        <f t="shared" si="232"/>
        <v>0</v>
      </c>
      <c r="S331" s="236">
        <f t="shared" si="232"/>
        <v>0</v>
      </c>
      <c r="T331" s="371">
        <f t="shared" si="232"/>
        <v>0</v>
      </c>
      <c r="U331" s="269">
        <f t="shared" ref="U331:U396" si="240">Q331+R331+S331+T331</f>
        <v>0</v>
      </c>
      <c r="V331" s="236">
        <f t="shared" si="233"/>
        <v>0</v>
      </c>
      <c r="W331" s="236">
        <f t="shared" si="233"/>
        <v>0</v>
      </c>
      <c r="X331" s="236">
        <f t="shared" si="233"/>
        <v>0</v>
      </c>
      <c r="Y331" s="371">
        <f t="shared" si="233"/>
        <v>0</v>
      </c>
      <c r="Z331" s="269">
        <f t="shared" si="169"/>
        <v>0</v>
      </c>
      <c r="AA331" s="104">
        <f t="shared" si="234"/>
        <v>0</v>
      </c>
      <c r="AB331" s="104">
        <f t="shared" si="234"/>
        <v>0</v>
      </c>
      <c r="AC331" s="104">
        <f t="shared" si="234"/>
        <v>0</v>
      </c>
      <c r="AD331" s="356">
        <f t="shared" si="234"/>
        <v>0</v>
      </c>
      <c r="AE331" s="269">
        <f t="shared" si="225"/>
        <v>0</v>
      </c>
      <c r="AF331" s="104">
        <f t="shared" si="235"/>
        <v>0</v>
      </c>
      <c r="AG331" s="104">
        <f t="shared" si="235"/>
        <v>0</v>
      </c>
      <c r="AH331" s="104">
        <f t="shared" si="235"/>
        <v>0</v>
      </c>
      <c r="AI331" s="104">
        <f t="shared" si="235"/>
        <v>0</v>
      </c>
      <c r="AJ331" s="269">
        <f t="shared" si="226"/>
        <v>0</v>
      </c>
      <c r="AK331" s="104">
        <f t="shared" si="236"/>
        <v>0</v>
      </c>
      <c r="AL331" s="104">
        <f t="shared" si="236"/>
        <v>0</v>
      </c>
      <c r="AM331" s="104">
        <f t="shared" si="236"/>
        <v>0</v>
      </c>
      <c r="AN331" s="104">
        <f t="shared" si="236"/>
        <v>0</v>
      </c>
      <c r="AO331" s="255">
        <f t="shared" si="227"/>
        <v>0</v>
      </c>
      <c r="AP331" s="738">
        <f t="shared" si="237"/>
        <v>0</v>
      </c>
      <c r="AQ331" s="738">
        <f t="shared" si="237"/>
        <v>0</v>
      </c>
      <c r="AR331" s="738">
        <f t="shared" si="237"/>
        <v>0</v>
      </c>
      <c r="AS331" s="738">
        <f t="shared" si="237"/>
        <v>0</v>
      </c>
      <c r="AT331" s="255">
        <f t="shared" si="228"/>
        <v>0</v>
      </c>
      <c r="AU331" s="104">
        <f t="shared" si="238"/>
        <v>0</v>
      </c>
      <c r="AV331" s="104">
        <f t="shared" si="238"/>
        <v>0</v>
      </c>
      <c r="AW331" s="104">
        <f t="shared" si="238"/>
        <v>0</v>
      </c>
      <c r="AX331" s="104">
        <f t="shared" si="238"/>
        <v>0</v>
      </c>
      <c r="AY331" s="255">
        <f t="shared" si="229"/>
        <v>0</v>
      </c>
    </row>
    <row r="332" spans="1:51" s="27" customFormat="1" ht="16.5" customHeight="1" thickBot="1" x14ac:dyDescent="0.4">
      <c r="A332" s="26"/>
      <c r="B332" s="457"/>
      <c r="C332" s="792"/>
      <c r="D332" s="795" t="s">
        <v>779</v>
      </c>
      <c r="E332" s="796"/>
      <c r="F332" s="439">
        <f t="shared" ref="F332:F395" si="241">K332+P332+U332+Z332+AE332+AJ332+AO332+AT332+AY332</f>
        <v>0</v>
      </c>
      <c r="G332" s="481"/>
      <c r="H332" s="236"/>
      <c r="I332" s="236"/>
      <c r="J332" s="236"/>
      <c r="K332" s="104"/>
      <c r="L332" s="236"/>
      <c r="M332" s="236"/>
      <c r="N332" s="236"/>
      <c r="O332" s="236"/>
      <c r="P332" s="269"/>
      <c r="Q332" s="236"/>
      <c r="R332" s="236"/>
      <c r="S332" s="236"/>
      <c r="T332" s="371"/>
      <c r="U332" s="269"/>
      <c r="V332" s="236"/>
      <c r="W332" s="236"/>
      <c r="X332" s="236"/>
      <c r="Y332" s="371"/>
      <c r="Z332" s="269"/>
      <c r="AA332" s="501">
        <f t="shared" si="234"/>
        <v>0</v>
      </c>
      <c r="AB332" s="501">
        <f t="shared" si="234"/>
        <v>0</v>
      </c>
      <c r="AC332" s="501">
        <f t="shared" si="234"/>
        <v>0</v>
      </c>
      <c r="AD332" s="515">
        <f t="shared" si="234"/>
        <v>0</v>
      </c>
      <c r="AE332" s="269">
        <f t="shared" si="225"/>
        <v>0</v>
      </c>
      <c r="AF332" s="501">
        <f t="shared" si="235"/>
        <v>0</v>
      </c>
      <c r="AG332" s="501">
        <f t="shared" si="235"/>
        <v>0</v>
      </c>
      <c r="AH332" s="501">
        <f t="shared" si="235"/>
        <v>0</v>
      </c>
      <c r="AI332" s="501">
        <f t="shared" si="235"/>
        <v>0</v>
      </c>
      <c r="AJ332" s="269">
        <f t="shared" si="226"/>
        <v>0</v>
      </c>
      <c r="AK332" s="501">
        <f t="shared" si="236"/>
        <v>0</v>
      </c>
      <c r="AL332" s="501">
        <f t="shared" si="236"/>
        <v>0</v>
      </c>
      <c r="AM332" s="501">
        <f t="shared" si="236"/>
        <v>0</v>
      </c>
      <c r="AN332" s="501">
        <f t="shared" si="236"/>
        <v>0</v>
      </c>
      <c r="AO332" s="255">
        <f t="shared" si="227"/>
        <v>0</v>
      </c>
      <c r="AP332" s="756">
        <f t="shared" si="237"/>
        <v>0</v>
      </c>
      <c r="AQ332" s="756">
        <f t="shared" si="237"/>
        <v>0</v>
      </c>
      <c r="AR332" s="756">
        <f t="shared" si="237"/>
        <v>0</v>
      </c>
      <c r="AS332" s="756">
        <f t="shared" si="237"/>
        <v>0</v>
      </c>
      <c r="AT332" s="255">
        <f t="shared" si="228"/>
        <v>0</v>
      </c>
      <c r="AU332" s="501">
        <f t="shared" si="238"/>
        <v>0</v>
      </c>
      <c r="AV332" s="501">
        <f t="shared" si="238"/>
        <v>0</v>
      </c>
      <c r="AW332" s="501">
        <f t="shared" si="238"/>
        <v>0</v>
      </c>
      <c r="AX332" s="501">
        <f t="shared" si="238"/>
        <v>0</v>
      </c>
      <c r="AY332" s="255">
        <f t="shared" si="229"/>
        <v>0</v>
      </c>
    </row>
    <row r="333" spans="1:51" s="67" customFormat="1" ht="24.6" customHeight="1" x14ac:dyDescent="0.25">
      <c r="B333" s="842">
        <v>1</v>
      </c>
      <c r="C333" s="789" t="s">
        <v>268</v>
      </c>
      <c r="D333" s="891" t="s">
        <v>175</v>
      </c>
      <c r="E333" s="566" t="s">
        <v>116</v>
      </c>
      <c r="F333" s="439">
        <f t="shared" si="241"/>
        <v>0</v>
      </c>
      <c r="G333" s="480">
        <v>0</v>
      </c>
      <c r="H333" s="243">
        <v>0</v>
      </c>
      <c r="I333" s="243">
        <v>0</v>
      </c>
      <c r="J333" s="243">
        <v>0</v>
      </c>
      <c r="K333" s="104">
        <f t="shared" ref="K333:K396" si="242">G333+H333+I333+J333</f>
        <v>0</v>
      </c>
      <c r="L333" s="114">
        <v>0</v>
      </c>
      <c r="M333" s="114">
        <v>0</v>
      </c>
      <c r="N333" s="114">
        <v>0</v>
      </c>
      <c r="O333" s="114">
        <v>0</v>
      </c>
      <c r="P333" s="269">
        <f t="shared" si="239"/>
        <v>0</v>
      </c>
      <c r="Q333" s="114">
        <v>0</v>
      </c>
      <c r="R333" s="114">
        <v>0</v>
      </c>
      <c r="S333" s="114">
        <v>0</v>
      </c>
      <c r="T333" s="370">
        <v>0</v>
      </c>
      <c r="U333" s="269">
        <f t="shared" si="240"/>
        <v>0</v>
      </c>
      <c r="V333" s="114">
        <v>0</v>
      </c>
      <c r="W333" s="114">
        <v>0</v>
      </c>
      <c r="X333" s="114">
        <v>0</v>
      </c>
      <c r="Y333" s="370">
        <v>0</v>
      </c>
      <c r="Z333" s="269">
        <f t="shared" si="169"/>
        <v>0</v>
      </c>
      <c r="AA333" s="114">
        <v>0</v>
      </c>
      <c r="AB333" s="114">
        <v>0</v>
      </c>
      <c r="AC333" s="114">
        <v>0</v>
      </c>
      <c r="AD333" s="370">
        <v>0</v>
      </c>
      <c r="AE333" s="269">
        <f t="shared" si="225"/>
        <v>0</v>
      </c>
      <c r="AF333" s="114">
        <v>0</v>
      </c>
      <c r="AG333" s="114">
        <v>0</v>
      </c>
      <c r="AH333" s="114">
        <v>0</v>
      </c>
      <c r="AI333" s="114">
        <v>0</v>
      </c>
      <c r="AJ333" s="269">
        <f t="shared" si="226"/>
        <v>0</v>
      </c>
      <c r="AK333" s="114">
        <v>0</v>
      </c>
      <c r="AL333" s="114">
        <v>0</v>
      </c>
      <c r="AM333" s="114">
        <v>0</v>
      </c>
      <c r="AN333" s="114">
        <v>0</v>
      </c>
      <c r="AO333" s="255">
        <f t="shared" si="227"/>
        <v>0</v>
      </c>
      <c r="AP333" s="751">
        <v>0</v>
      </c>
      <c r="AQ333" s="751">
        <v>0</v>
      </c>
      <c r="AR333" s="751">
        <v>0</v>
      </c>
      <c r="AS333" s="751">
        <v>0</v>
      </c>
      <c r="AT333" s="255">
        <f t="shared" si="228"/>
        <v>0</v>
      </c>
      <c r="AU333" s="114">
        <v>0</v>
      </c>
      <c r="AV333" s="114">
        <v>0</v>
      </c>
      <c r="AW333" s="114">
        <v>0</v>
      </c>
      <c r="AX333" s="114">
        <v>0</v>
      </c>
      <c r="AY333" s="255">
        <f t="shared" si="229"/>
        <v>0</v>
      </c>
    </row>
    <row r="334" spans="1:51" s="67" customFormat="1" ht="24" customHeight="1" x14ac:dyDescent="0.25">
      <c r="B334" s="843"/>
      <c r="C334" s="790"/>
      <c r="D334" s="892"/>
      <c r="E334" s="567" t="s">
        <v>203</v>
      </c>
      <c r="F334" s="439">
        <f t="shared" si="241"/>
        <v>0</v>
      </c>
      <c r="G334" s="478">
        <v>0</v>
      </c>
      <c r="H334" s="107">
        <v>0</v>
      </c>
      <c r="I334" s="107">
        <v>0</v>
      </c>
      <c r="J334" s="107">
        <v>0</v>
      </c>
      <c r="K334" s="104">
        <f t="shared" si="242"/>
        <v>0</v>
      </c>
      <c r="L334" s="113">
        <v>0</v>
      </c>
      <c r="M334" s="113">
        <v>0</v>
      </c>
      <c r="N334" s="113">
        <v>0</v>
      </c>
      <c r="O334" s="113">
        <v>0</v>
      </c>
      <c r="P334" s="269">
        <f t="shared" si="239"/>
        <v>0</v>
      </c>
      <c r="Q334" s="113">
        <v>0</v>
      </c>
      <c r="R334" s="113">
        <v>0</v>
      </c>
      <c r="S334" s="113">
        <v>0</v>
      </c>
      <c r="T334" s="368">
        <v>0</v>
      </c>
      <c r="U334" s="269">
        <f t="shared" si="240"/>
        <v>0</v>
      </c>
      <c r="V334" s="113">
        <v>0</v>
      </c>
      <c r="W334" s="113">
        <v>0</v>
      </c>
      <c r="X334" s="113">
        <v>0</v>
      </c>
      <c r="Y334" s="368">
        <v>0</v>
      </c>
      <c r="Z334" s="269">
        <f t="shared" si="169"/>
        <v>0</v>
      </c>
      <c r="AA334" s="113">
        <v>0</v>
      </c>
      <c r="AB334" s="113">
        <v>0</v>
      </c>
      <c r="AC334" s="113">
        <v>0</v>
      </c>
      <c r="AD334" s="368">
        <v>0</v>
      </c>
      <c r="AE334" s="269">
        <f t="shared" si="225"/>
        <v>0</v>
      </c>
      <c r="AF334" s="113">
        <v>0</v>
      </c>
      <c r="AG334" s="113">
        <v>0</v>
      </c>
      <c r="AH334" s="113">
        <v>0</v>
      </c>
      <c r="AI334" s="113">
        <v>0</v>
      </c>
      <c r="AJ334" s="269">
        <f t="shared" si="226"/>
        <v>0</v>
      </c>
      <c r="AK334" s="113">
        <v>0</v>
      </c>
      <c r="AL334" s="113">
        <v>0</v>
      </c>
      <c r="AM334" s="113">
        <v>0</v>
      </c>
      <c r="AN334" s="113">
        <v>0</v>
      </c>
      <c r="AO334" s="255">
        <f t="shared" si="227"/>
        <v>0</v>
      </c>
      <c r="AP334" s="752">
        <v>0</v>
      </c>
      <c r="AQ334" s="752">
        <v>0</v>
      </c>
      <c r="AR334" s="752">
        <v>0</v>
      </c>
      <c r="AS334" s="752">
        <v>0</v>
      </c>
      <c r="AT334" s="255">
        <f t="shared" si="228"/>
        <v>0</v>
      </c>
      <c r="AU334" s="113">
        <v>0</v>
      </c>
      <c r="AV334" s="113">
        <v>0</v>
      </c>
      <c r="AW334" s="113">
        <v>0</v>
      </c>
      <c r="AX334" s="113">
        <v>0</v>
      </c>
      <c r="AY334" s="255">
        <f t="shared" si="229"/>
        <v>0</v>
      </c>
    </row>
    <row r="335" spans="1:51" s="67" customFormat="1" ht="21.75" customHeight="1" thickBot="1" x14ac:dyDescent="0.3">
      <c r="B335" s="843"/>
      <c r="C335" s="790"/>
      <c r="D335" s="892"/>
      <c r="E335" s="557" t="s">
        <v>112</v>
      </c>
      <c r="F335" s="439">
        <f t="shared" si="241"/>
        <v>0</v>
      </c>
      <c r="G335" s="468"/>
      <c r="H335" s="220"/>
      <c r="I335" s="220"/>
      <c r="J335" s="220"/>
      <c r="K335" s="104">
        <f t="shared" si="242"/>
        <v>0</v>
      </c>
      <c r="L335" s="220"/>
      <c r="M335" s="220"/>
      <c r="N335" s="220"/>
      <c r="O335" s="220"/>
      <c r="P335" s="269">
        <f t="shared" si="239"/>
        <v>0</v>
      </c>
      <c r="Q335" s="220"/>
      <c r="R335" s="220"/>
      <c r="S335" s="220"/>
      <c r="T335" s="358"/>
      <c r="U335" s="269">
        <f t="shared" si="240"/>
        <v>0</v>
      </c>
      <c r="V335" s="220"/>
      <c r="W335" s="220"/>
      <c r="X335" s="220"/>
      <c r="Y335" s="358"/>
      <c r="Z335" s="269">
        <f t="shared" si="169"/>
        <v>0</v>
      </c>
      <c r="AA335" s="496"/>
      <c r="AB335" s="496"/>
      <c r="AC335" s="496"/>
      <c r="AD335" s="509"/>
      <c r="AE335" s="269">
        <f t="shared" si="225"/>
        <v>0</v>
      </c>
      <c r="AF335" s="496"/>
      <c r="AG335" s="496"/>
      <c r="AH335" s="496"/>
      <c r="AI335" s="496"/>
      <c r="AJ335" s="269">
        <f t="shared" si="226"/>
        <v>0</v>
      </c>
      <c r="AK335" s="496"/>
      <c r="AL335" s="496"/>
      <c r="AM335" s="496"/>
      <c r="AN335" s="496"/>
      <c r="AO335" s="255">
        <f t="shared" si="227"/>
        <v>0</v>
      </c>
      <c r="AP335" s="745"/>
      <c r="AQ335" s="745"/>
      <c r="AR335" s="745"/>
      <c r="AS335" s="745"/>
      <c r="AT335" s="255">
        <f t="shared" si="228"/>
        <v>0</v>
      </c>
      <c r="AU335" s="496"/>
      <c r="AV335" s="496"/>
      <c r="AW335" s="496"/>
      <c r="AX335" s="496"/>
      <c r="AY335" s="255">
        <f t="shared" si="229"/>
        <v>0</v>
      </c>
    </row>
    <row r="336" spans="1:51" s="218" customFormat="1" ht="21.75" customHeight="1" thickBot="1" x14ac:dyDescent="0.3">
      <c r="B336" s="453"/>
      <c r="C336" s="790"/>
      <c r="D336" s="799"/>
      <c r="E336" s="547" t="s">
        <v>763</v>
      </c>
      <c r="F336" s="439">
        <f t="shared" si="241"/>
        <v>0</v>
      </c>
      <c r="G336" s="471"/>
      <c r="H336" s="440"/>
      <c r="I336" s="440"/>
      <c r="J336" s="440"/>
      <c r="K336" s="104"/>
      <c r="L336" s="440"/>
      <c r="M336" s="440"/>
      <c r="N336" s="440"/>
      <c r="O336" s="440"/>
      <c r="P336" s="269"/>
      <c r="Q336" s="440"/>
      <c r="R336" s="440"/>
      <c r="S336" s="440"/>
      <c r="T336" s="441"/>
      <c r="U336" s="269"/>
      <c r="V336" s="440"/>
      <c r="W336" s="440"/>
      <c r="X336" s="440"/>
      <c r="Y336" s="441"/>
      <c r="Z336" s="269"/>
      <c r="AA336" s="111">
        <v>0</v>
      </c>
      <c r="AB336" s="111">
        <v>0</v>
      </c>
      <c r="AC336" s="111">
        <v>0</v>
      </c>
      <c r="AD336" s="369">
        <v>0</v>
      </c>
      <c r="AE336" s="269">
        <f t="shared" si="225"/>
        <v>0</v>
      </c>
      <c r="AF336" s="111">
        <v>0</v>
      </c>
      <c r="AG336" s="111">
        <v>0</v>
      </c>
      <c r="AH336" s="111">
        <v>0</v>
      </c>
      <c r="AI336" s="111">
        <v>0</v>
      </c>
      <c r="AJ336" s="269">
        <f t="shared" si="226"/>
        <v>0</v>
      </c>
      <c r="AK336" s="111">
        <v>0</v>
      </c>
      <c r="AL336" s="111">
        <v>0</v>
      </c>
      <c r="AM336" s="111">
        <v>0</v>
      </c>
      <c r="AN336" s="111">
        <v>0</v>
      </c>
      <c r="AO336" s="255">
        <f t="shared" si="227"/>
        <v>0</v>
      </c>
      <c r="AP336" s="753">
        <v>0</v>
      </c>
      <c r="AQ336" s="753">
        <v>0</v>
      </c>
      <c r="AR336" s="753">
        <v>0</v>
      </c>
      <c r="AS336" s="753">
        <v>0</v>
      </c>
      <c r="AT336" s="255">
        <f t="shared" si="228"/>
        <v>0</v>
      </c>
      <c r="AU336" s="111">
        <v>0</v>
      </c>
      <c r="AV336" s="111">
        <v>0</v>
      </c>
      <c r="AW336" s="111">
        <v>0</v>
      </c>
      <c r="AX336" s="111">
        <v>0</v>
      </c>
      <c r="AY336" s="255">
        <f t="shared" si="229"/>
        <v>0</v>
      </c>
    </row>
    <row r="337" spans="2:51" s="67" customFormat="1" ht="16.5" customHeight="1" x14ac:dyDescent="0.25">
      <c r="B337" s="450"/>
      <c r="C337" s="790"/>
      <c r="D337" s="848" t="s">
        <v>280</v>
      </c>
      <c r="E337" s="849"/>
      <c r="F337" s="439">
        <f t="shared" si="241"/>
        <v>0</v>
      </c>
      <c r="G337" s="466">
        <f t="shared" ref="G337:J339" si="243">G333</f>
        <v>0</v>
      </c>
      <c r="H337" s="104">
        <f t="shared" si="243"/>
        <v>0</v>
      </c>
      <c r="I337" s="104">
        <f t="shared" si="243"/>
        <v>0</v>
      </c>
      <c r="J337" s="104">
        <f t="shared" si="243"/>
        <v>0</v>
      </c>
      <c r="K337" s="104">
        <f t="shared" si="242"/>
        <v>0</v>
      </c>
      <c r="L337" s="104">
        <f t="shared" ref="L337:O339" si="244">L333</f>
        <v>0</v>
      </c>
      <c r="M337" s="104">
        <f t="shared" si="244"/>
        <v>0</v>
      </c>
      <c r="N337" s="104">
        <f t="shared" si="244"/>
        <v>0</v>
      </c>
      <c r="O337" s="104">
        <f t="shared" si="244"/>
        <v>0</v>
      </c>
      <c r="P337" s="269">
        <f t="shared" si="239"/>
        <v>0</v>
      </c>
      <c r="Q337" s="104">
        <f t="shared" ref="Q337:T339" si="245">Q333</f>
        <v>0</v>
      </c>
      <c r="R337" s="104">
        <f t="shared" si="245"/>
        <v>0</v>
      </c>
      <c r="S337" s="104">
        <f t="shared" si="245"/>
        <v>0</v>
      </c>
      <c r="T337" s="356">
        <f t="shared" si="245"/>
        <v>0</v>
      </c>
      <c r="U337" s="269">
        <f t="shared" si="240"/>
        <v>0</v>
      </c>
      <c r="V337" s="104">
        <f t="shared" ref="V337:Y339" si="246">V333</f>
        <v>0</v>
      </c>
      <c r="W337" s="104">
        <f t="shared" si="246"/>
        <v>0</v>
      </c>
      <c r="X337" s="104">
        <f t="shared" si="246"/>
        <v>0</v>
      </c>
      <c r="Y337" s="356">
        <f t="shared" si="246"/>
        <v>0</v>
      </c>
      <c r="Z337" s="269">
        <f t="shared" si="169"/>
        <v>0</v>
      </c>
      <c r="AA337" s="104">
        <f t="shared" ref="AA337:AD340" si="247">AA333</f>
        <v>0</v>
      </c>
      <c r="AB337" s="104">
        <f t="shared" si="247"/>
        <v>0</v>
      </c>
      <c r="AC337" s="104">
        <f t="shared" si="247"/>
        <v>0</v>
      </c>
      <c r="AD337" s="356">
        <f t="shared" si="247"/>
        <v>0</v>
      </c>
      <c r="AE337" s="269">
        <f t="shared" si="225"/>
        <v>0</v>
      </c>
      <c r="AF337" s="104">
        <f t="shared" ref="AF337:AI340" si="248">AF333</f>
        <v>0</v>
      </c>
      <c r="AG337" s="104">
        <f t="shared" si="248"/>
        <v>0</v>
      </c>
      <c r="AH337" s="104">
        <f t="shared" si="248"/>
        <v>0</v>
      </c>
      <c r="AI337" s="104">
        <f t="shared" si="248"/>
        <v>0</v>
      </c>
      <c r="AJ337" s="269">
        <f t="shared" si="226"/>
        <v>0</v>
      </c>
      <c r="AK337" s="104">
        <f t="shared" ref="AK337:AN340" si="249">AK333</f>
        <v>0</v>
      </c>
      <c r="AL337" s="104">
        <f t="shared" si="249"/>
        <v>0</v>
      </c>
      <c r="AM337" s="104">
        <f t="shared" si="249"/>
        <v>0</v>
      </c>
      <c r="AN337" s="104">
        <f t="shared" si="249"/>
        <v>0</v>
      </c>
      <c r="AO337" s="255">
        <f t="shared" si="227"/>
        <v>0</v>
      </c>
      <c r="AP337" s="738">
        <f t="shared" ref="AP337:AS340" si="250">AP333</f>
        <v>0</v>
      </c>
      <c r="AQ337" s="738">
        <f t="shared" si="250"/>
        <v>0</v>
      </c>
      <c r="AR337" s="738">
        <f t="shared" si="250"/>
        <v>0</v>
      </c>
      <c r="AS337" s="738">
        <f t="shared" si="250"/>
        <v>0</v>
      </c>
      <c r="AT337" s="255">
        <f t="shared" si="228"/>
        <v>0</v>
      </c>
      <c r="AU337" s="104">
        <f t="shared" ref="AU337:AX340" si="251">AU333</f>
        <v>0</v>
      </c>
      <c r="AV337" s="104">
        <f t="shared" si="251"/>
        <v>0</v>
      </c>
      <c r="AW337" s="104">
        <f t="shared" si="251"/>
        <v>0</v>
      </c>
      <c r="AX337" s="104">
        <f t="shared" si="251"/>
        <v>0</v>
      </c>
      <c r="AY337" s="255">
        <f t="shared" si="229"/>
        <v>0</v>
      </c>
    </row>
    <row r="338" spans="2:51" s="67" customFormat="1" ht="16.5" customHeight="1" x14ac:dyDescent="0.25">
      <c r="B338" s="450"/>
      <c r="C338" s="790"/>
      <c r="D338" s="844" t="s">
        <v>281</v>
      </c>
      <c r="E338" s="845"/>
      <c r="F338" s="439">
        <f t="shared" si="241"/>
        <v>0</v>
      </c>
      <c r="G338" s="466">
        <f t="shared" si="243"/>
        <v>0</v>
      </c>
      <c r="H338" s="104">
        <f t="shared" si="243"/>
        <v>0</v>
      </c>
      <c r="I338" s="104">
        <f t="shared" si="243"/>
        <v>0</v>
      </c>
      <c r="J338" s="104">
        <f t="shared" si="243"/>
        <v>0</v>
      </c>
      <c r="K338" s="104">
        <f t="shared" si="242"/>
        <v>0</v>
      </c>
      <c r="L338" s="104">
        <f t="shared" si="244"/>
        <v>0</v>
      </c>
      <c r="M338" s="104">
        <f t="shared" si="244"/>
        <v>0</v>
      </c>
      <c r="N338" s="104">
        <f t="shared" si="244"/>
        <v>0</v>
      </c>
      <c r="O338" s="104">
        <f t="shared" si="244"/>
        <v>0</v>
      </c>
      <c r="P338" s="269">
        <f t="shared" si="239"/>
        <v>0</v>
      </c>
      <c r="Q338" s="104">
        <f t="shared" si="245"/>
        <v>0</v>
      </c>
      <c r="R338" s="104">
        <f t="shared" si="245"/>
        <v>0</v>
      </c>
      <c r="S338" s="104">
        <f t="shared" si="245"/>
        <v>0</v>
      </c>
      <c r="T338" s="356">
        <f t="shared" si="245"/>
        <v>0</v>
      </c>
      <c r="U338" s="269">
        <f t="shared" si="240"/>
        <v>0</v>
      </c>
      <c r="V338" s="104">
        <f t="shared" si="246"/>
        <v>0</v>
      </c>
      <c r="W338" s="104">
        <f t="shared" si="246"/>
        <v>0</v>
      </c>
      <c r="X338" s="104">
        <f t="shared" si="246"/>
        <v>0</v>
      </c>
      <c r="Y338" s="356">
        <f t="shared" si="246"/>
        <v>0</v>
      </c>
      <c r="Z338" s="269">
        <f t="shared" si="169"/>
        <v>0</v>
      </c>
      <c r="AA338" s="492">
        <f t="shared" si="247"/>
        <v>0</v>
      </c>
      <c r="AB338" s="492">
        <f t="shared" si="247"/>
        <v>0</v>
      </c>
      <c r="AC338" s="492">
        <f t="shared" si="247"/>
        <v>0</v>
      </c>
      <c r="AD338" s="505">
        <f t="shared" si="247"/>
        <v>0</v>
      </c>
      <c r="AE338" s="269">
        <f t="shared" si="225"/>
        <v>0</v>
      </c>
      <c r="AF338" s="492">
        <f t="shared" si="248"/>
        <v>0</v>
      </c>
      <c r="AG338" s="492">
        <f t="shared" si="248"/>
        <v>0</v>
      </c>
      <c r="AH338" s="492">
        <f t="shared" si="248"/>
        <v>0</v>
      </c>
      <c r="AI338" s="492">
        <f t="shared" si="248"/>
        <v>0</v>
      </c>
      <c r="AJ338" s="269">
        <f t="shared" si="226"/>
        <v>0</v>
      </c>
      <c r="AK338" s="492">
        <f t="shared" si="249"/>
        <v>0</v>
      </c>
      <c r="AL338" s="492">
        <f t="shared" si="249"/>
        <v>0</v>
      </c>
      <c r="AM338" s="492">
        <f t="shared" si="249"/>
        <v>0</v>
      </c>
      <c r="AN338" s="492">
        <f t="shared" si="249"/>
        <v>0</v>
      </c>
      <c r="AO338" s="255">
        <f t="shared" si="227"/>
        <v>0</v>
      </c>
      <c r="AP338" s="739">
        <f t="shared" si="250"/>
        <v>0</v>
      </c>
      <c r="AQ338" s="739">
        <f t="shared" si="250"/>
        <v>0</v>
      </c>
      <c r="AR338" s="739">
        <f t="shared" si="250"/>
        <v>0</v>
      </c>
      <c r="AS338" s="739">
        <f t="shared" si="250"/>
        <v>0</v>
      </c>
      <c r="AT338" s="255">
        <f t="shared" si="228"/>
        <v>0</v>
      </c>
      <c r="AU338" s="492">
        <f t="shared" si="251"/>
        <v>0</v>
      </c>
      <c r="AV338" s="492">
        <f t="shared" si="251"/>
        <v>0</v>
      </c>
      <c r="AW338" s="492">
        <f t="shared" si="251"/>
        <v>0</v>
      </c>
      <c r="AX338" s="492">
        <f t="shared" si="251"/>
        <v>0</v>
      </c>
      <c r="AY338" s="255">
        <f t="shared" si="229"/>
        <v>0</v>
      </c>
    </row>
    <row r="339" spans="2:51" s="67" customFormat="1" ht="16.5" customHeight="1" thickBot="1" x14ac:dyDescent="0.3">
      <c r="B339" s="451"/>
      <c r="C339" s="790"/>
      <c r="D339" s="844" t="s">
        <v>282</v>
      </c>
      <c r="E339" s="845"/>
      <c r="F339" s="439">
        <f t="shared" si="241"/>
        <v>0</v>
      </c>
      <c r="G339" s="481">
        <f t="shared" si="243"/>
        <v>0</v>
      </c>
      <c r="H339" s="236">
        <f t="shared" si="243"/>
        <v>0</v>
      </c>
      <c r="I339" s="236">
        <f t="shared" si="243"/>
        <v>0</v>
      </c>
      <c r="J339" s="236">
        <f t="shared" si="243"/>
        <v>0</v>
      </c>
      <c r="K339" s="104">
        <f t="shared" si="242"/>
        <v>0</v>
      </c>
      <c r="L339" s="236">
        <f t="shared" si="244"/>
        <v>0</v>
      </c>
      <c r="M339" s="236">
        <f t="shared" si="244"/>
        <v>0</v>
      </c>
      <c r="N339" s="236">
        <f t="shared" si="244"/>
        <v>0</v>
      </c>
      <c r="O339" s="236">
        <f t="shared" si="244"/>
        <v>0</v>
      </c>
      <c r="P339" s="269">
        <f t="shared" si="239"/>
        <v>0</v>
      </c>
      <c r="Q339" s="236">
        <f t="shared" si="245"/>
        <v>0</v>
      </c>
      <c r="R339" s="236">
        <f t="shared" si="245"/>
        <v>0</v>
      </c>
      <c r="S339" s="236">
        <f t="shared" si="245"/>
        <v>0</v>
      </c>
      <c r="T339" s="371">
        <f t="shared" si="245"/>
        <v>0</v>
      </c>
      <c r="U339" s="269">
        <f t="shared" si="240"/>
        <v>0</v>
      </c>
      <c r="V339" s="236">
        <f t="shared" si="246"/>
        <v>0</v>
      </c>
      <c r="W339" s="236">
        <f t="shared" si="246"/>
        <v>0</v>
      </c>
      <c r="X339" s="236">
        <f t="shared" si="246"/>
        <v>0</v>
      </c>
      <c r="Y339" s="371">
        <f t="shared" si="246"/>
        <v>0</v>
      </c>
      <c r="Z339" s="269">
        <f t="shared" si="169"/>
        <v>0</v>
      </c>
      <c r="AA339" s="492">
        <f t="shared" si="247"/>
        <v>0</v>
      </c>
      <c r="AB339" s="492">
        <f t="shared" si="247"/>
        <v>0</v>
      </c>
      <c r="AC339" s="492">
        <f t="shared" si="247"/>
        <v>0</v>
      </c>
      <c r="AD339" s="505">
        <f t="shared" si="247"/>
        <v>0</v>
      </c>
      <c r="AE339" s="269">
        <f t="shared" si="225"/>
        <v>0</v>
      </c>
      <c r="AF339" s="492">
        <f t="shared" si="248"/>
        <v>0</v>
      </c>
      <c r="AG339" s="492">
        <f t="shared" si="248"/>
        <v>0</v>
      </c>
      <c r="AH339" s="492">
        <f t="shared" si="248"/>
        <v>0</v>
      </c>
      <c r="AI339" s="492">
        <f t="shared" si="248"/>
        <v>0</v>
      </c>
      <c r="AJ339" s="269">
        <f t="shared" si="226"/>
        <v>0</v>
      </c>
      <c r="AK339" s="492">
        <f t="shared" si="249"/>
        <v>0</v>
      </c>
      <c r="AL339" s="492">
        <f t="shared" si="249"/>
        <v>0</v>
      </c>
      <c r="AM339" s="492">
        <f t="shared" si="249"/>
        <v>0</v>
      </c>
      <c r="AN339" s="492">
        <f t="shared" si="249"/>
        <v>0</v>
      </c>
      <c r="AO339" s="255">
        <f t="shared" si="227"/>
        <v>0</v>
      </c>
      <c r="AP339" s="739">
        <f t="shared" si="250"/>
        <v>0</v>
      </c>
      <c r="AQ339" s="739">
        <f t="shared" si="250"/>
        <v>0</v>
      </c>
      <c r="AR339" s="739">
        <f t="shared" si="250"/>
        <v>0</v>
      </c>
      <c r="AS339" s="739">
        <f t="shared" si="250"/>
        <v>0</v>
      </c>
      <c r="AT339" s="255">
        <f t="shared" si="228"/>
        <v>0</v>
      </c>
      <c r="AU339" s="492">
        <f t="shared" si="251"/>
        <v>0</v>
      </c>
      <c r="AV339" s="492">
        <f t="shared" si="251"/>
        <v>0</v>
      </c>
      <c r="AW339" s="492">
        <f t="shared" si="251"/>
        <v>0</v>
      </c>
      <c r="AX339" s="492">
        <f t="shared" si="251"/>
        <v>0</v>
      </c>
      <c r="AY339" s="255">
        <f t="shared" si="229"/>
        <v>0</v>
      </c>
    </row>
    <row r="340" spans="2:51" s="218" customFormat="1" ht="16.5" customHeight="1" thickBot="1" x14ac:dyDescent="0.3">
      <c r="B340" s="452"/>
      <c r="C340" s="792"/>
      <c r="D340" s="846" t="s">
        <v>780</v>
      </c>
      <c r="E340" s="847"/>
      <c r="F340" s="439">
        <f t="shared" si="241"/>
        <v>0</v>
      </c>
      <c r="G340" s="481"/>
      <c r="H340" s="236"/>
      <c r="I340" s="236"/>
      <c r="J340" s="236"/>
      <c r="K340" s="104"/>
      <c r="L340" s="236"/>
      <c r="M340" s="236"/>
      <c r="N340" s="236"/>
      <c r="O340" s="236"/>
      <c r="P340" s="269"/>
      <c r="Q340" s="236"/>
      <c r="R340" s="236"/>
      <c r="S340" s="236"/>
      <c r="T340" s="371"/>
      <c r="U340" s="269"/>
      <c r="V340" s="236"/>
      <c r="W340" s="236"/>
      <c r="X340" s="236"/>
      <c r="Y340" s="371"/>
      <c r="Z340" s="269"/>
      <c r="AA340" s="493">
        <f t="shared" si="247"/>
        <v>0</v>
      </c>
      <c r="AB340" s="493">
        <f t="shared" si="247"/>
        <v>0</v>
      </c>
      <c r="AC340" s="493">
        <f t="shared" si="247"/>
        <v>0</v>
      </c>
      <c r="AD340" s="506">
        <f t="shared" si="247"/>
        <v>0</v>
      </c>
      <c r="AE340" s="269">
        <f t="shared" si="225"/>
        <v>0</v>
      </c>
      <c r="AF340" s="493">
        <f t="shared" si="248"/>
        <v>0</v>
      </c>
      <c r="AG340" s="493">
        <f t="shared" si="248"/>
        <v>0</v>
      </c>
      <c r="AH340" s="493">
        <f t="shared" si="248"/>
        <v>0</v>
      </c>
      <c r="AI340" s="493">
        <f t="shared" si="248"/>
        <v>0</v>
      </c>
      <c r="AJ340" s="269">
        <f t="shared" si="226"/>
        <v>0</v>
      </c>
      <c r="AK340" s="493">
        <f t="shared" si="249"/>
        <v>0</v>
      </c>
      <c r="AL340" s="493">
        <f t="shared" si="249"/>
        <v>0</v>
      </c>
      <c r="AM340" s="493">
        <f t="shared" si="249"/>
        <v>0</v>
      </c>
      <c r="AN340" s="493">
        <f t="shared" si="249"/>
        <v>0</v>
      </c>
      <c r="AO340" s="255">
        <f t="shared" si="227"/>
        <v>0</v>
      </c>
      <c r="AP340" s="740">
        <f t="shared" si="250"/>
        <v>0</v>
      </c>
      <c r="AQ340" s="740">
        <f t="shared" si="250"/>
        <v>0</v>
      </c>
      <c r="AR340" s="740">
        <f t="shared" si="250"/>
        <v>0</v>
      </c>
      <c r="AS340" s="740">
        <f t="shared" si="250"/>
        <v>0</v>
      </c>
      <c r="AT340" s="255">
        <f t="shared" si="228"/>
        <v>0</v>
      </c>
      <c r="AU340" s="493">
        <f t="shared" si="251"/>
        <v>0</v>
      </c>
      <c r="AV340" s="493">
        <f t="shared" si="251"/>
        <v>0</v>
      </c>
      <c r="AW340" s="493">
        <f t="shared" si="251"/>
        <v>0</v>
      </c>
      <c r="AX340" s="493">
        <f t="shared" si="251"/>
        <v>0</v>
      </c>
      <c r="AY340" s="255">
        <f t="shared" si="229"/>
        <v>0</v>
      </c>
    </row>
    <row r="341" spans="2:51" s="67" customFormat="1" ht="21.75" customHeight="1" x14ac:dyDescent="0.25">
      <c r="B341" s="842">
        <v>1</v>
      </c>
      <c r="C341" s="789" t="s">
        <v>269</v>
      </c>
      <c r="D341" s="891" t="s">
        <v>175</v>
      </c>
      <c r="E341" s="566" t="s">
        <v>116</v>
      </c>
      <c r="F341" s="439">
        <f t="shared" si="241"/>
        <v>0</v>
      </c>
      <c r="G341" s="480">
        <v>0</v>
      </c>
      <c r="H341" s="243">
        <v>0</v>
      </c>
      <c r="I341" s="243">
        <v>0</v>
      </c>
      <c r="J341" s="243">
        <v>0</v>
      </c>
      <c r="K341" s="104">
        <f t="shared" si="242"/>
        <v>0</v>
      </c>
      <c r="L341" s="114">
        <v>0</v>
      </c>
      <c r="M341" s="114">
        <v>0</v>
      </c>
      <c r="N341" s="114">
        <v>0</v>
      </c>
      <c r="O341" s="114">
        <v>0</v>
      </c>
      <c r="P341" s="269">
        <f t="shared" si="239"/>
        <v>0</v>
      </c>
      <c r="Q341" s="114">
        <v>0</v>
      </c>
      <c r="R341" s="114">
        <v>0</v>
      </c>
      <c r="S341" s="114">
        <v>0</v>
      </c>
      <c r="T341" s="370">
        <v>0</v>
      </c>
      <c r="U341" s="269">
        <f t="shared" si="240"/>
        <v>0</v>
      </c>
      <c r="V341" s="114">
        <v>0</v>
      </c>
      <c r="W341" s="114">
        <v>0</v>
      </c>
      <c r="X341" s="114">
        <v>0</v>
      </c>
      <c r="Y341" s="370">
        <v>0</v>
      </c>
      <c r="Z341" s="269">
        <f t="shared" si="169"/>
        <v>0</v>
      </c>
      <c r="AA341" s="114">
        <v>0</v>
      </c>
      <c r="AB341" s="114">
        <v>0</v>
      </c>
      <c r="AC341" s="114">
        <v>0</v>
      </c>
      <c r="AD341" s="370">
        <v>0</v>
      </c>
      <c r="AE341" s="269">
        <f t="shared" si="225"/>
        <v>0</v>
      </c>
      <c r="AF341" s="114">
        <v>0</v>
      </c>
      <c r="AG341" s="114">
        <v>0</v>
      </c>
      <c r="AH341" s="114">
        <v>0</v>
      </c>
      <c r="AI341" s="114">
        <v>0</v>
      </c>
      <c r="AJ341" s="269">
        <f t="shared" si="226"/>
        <v>0</v>
      </c>
      <c r="AK341" s="114">
        <v>0</v>
      </c>
      <c r="AL341" s="114">
        <v>0</v>
      </c>
      <c r="AM341" s="114">
        <v>0</v>
      </c>
      <c r="AN341" s="114">
        <v>0</v>
      </c>
      <c r="AO341" s="255">
        <f t="shared" si="227"/>
        <v>0</v>
      </c>
      <c r="AP341" s="751">
        <v>0</v>
      </c>
      <c r="AQ341" s="751">
        <v>0</v>
      </c>
      <c r="AR341" s="751">
        <v>0</v>
      </c>
      <c r="AS341" s="751">
        <v>0</v>
      </c>
      <c r="AT341" s="255">
        <f t="shared" si="228"/>
        <v>0</v>
      </c>
      <c r="AU341" s="114">
        <v>0</v>
      </c>
      <c r="AV341" s="114">
        <v>0</v>
      </c>
      <c r="AW341" s="114">
        <v>0</v>
      </c>
      <c r="AX341" s="114">
        <v>0</v>
      </c>
      <c r="AY341" s="255">
        <f t="shared" si="229"/>
        <v>0</v>
      </c>
    </row>
    <row r="342" spans="2:51" s="67" customFormat="1" ht="20.25" customHeight="1" x14ac:dyDescent="0.25">
      <c r="B342" s="843"/>
      <c r="C342" s="790"/>
      <c r="D342" s="892"/>
      <c r="E342" s="567" t="s">
        <v>203</v>
      </c>
      <c r="F342" s="439">
        <f t="shared" si="241"/>
        <v>0</v>
      </c>
      <c r="G342" s="478">
        <v>0</v>
      </c>
      <c r="H342" s="107">
        <v>0</v>
      </c>
      <c r="I342" s="107">
        <v>0</v>
      </c>
      <c r="J342" s="107">
        <v>0</v>
      </c>
      <c r="K342" s="104">
        <f t="shared" si="242"/>
        <v>0</v>
      </c>
      <c r="L342" s="113">
        <v>0</v>
      </c>
      <c r="M342" s="113">
        <v>0</v>
      </c>
      <c r="N342" s="113">
        <v>0</v>
      </c>
      <c r="O342" s="113">
        <v>0</v>
      </c>
      <c r="P342" s="269">
        <f t="shared" si="239"/>
        <v>0</v>
      </c>
      <c r="Q342" s="113">
        <v>0</v>
      </c>
      <c r="R342" s="113">
        <v>0</v>
      </c>
      <c r="S342" s="113">
        <v>0</v>
      </c>
      <c r="T342" s="368">
        <v>0</v>
      </c>
      <c r="U342" s="269">
        <f t="shared" si="240"/>
        <v>0</v>
      </c>
      <c r="V342" s="113">
        <v>0</v>
      </c>
      <c r="W342" s="113">
        <v>0</v>
      </c>
      <c r="X342" s="113">
        <v>0</v>
      </c>
      <c r="Y342" s="368">
        <v>0</v>
      </c>
      <c r="Z342" s="269">
        <f t="shared" si="169"/>
        <v>0</v>
      </c>
      <c r="AA342" s="113">
        <v>0</v>
      </c>
      <c r="AB342" s="113">
        <v>0</v>
      </c>
      <c r="AC342" s="113">
        <v>0</v>
      </c>
      <c r="AD342" s="368">
        <v>0</v>
      </c>
      <c r="AE342" s="269">
        <f t="shared" si="225"/>
        <v>0</v>
      </c>
      <c r="AF342" s="113">
        <v>0</v>
      </c>
      <c r="AG342" s="113">
        <v>0</v>
      </c>
      <c r="AH342" s="113">
        <v>0</v>
      </c>
      <c r="AI342" s="113">
        <v>0</v>
      </c>
      <c r="AJ342" s="269">
        <f t="shared" si="226"/>
        <v>0</v>
      </c>
      <c r="AK342" s="113">
        <v>0</v>
      </c>
      <c r="AL342" s="113">
        <v>0</v>
      </c>
      <c r="AM342" s="113">
        <v>0</v>
      </c>
      <c r="AN342" s="113">
        <v>0</v>
      </c>
      <c r="AO342" s="255">
        <f t="shared" si="227"/>
        <v>0</v>
      </c>
      <c r="AP342" s="752">
        <v>0</v>
      </c>
      <c r="AQ342" s="752">
        <v>0</v>
      </c>
      <c r="AR342" s="752">
        <v>0</v>
      </c>
      <c r="AS342" s="752">
        <v>0</v>
      </c>
      <c r="AT342" s="255">
        <f t="shared" si="228"/>
        <v>0</v>
      </c>
      <c r="AU342" s="113">
        <v>0</v>
      </c>
      <c r="AV342" s="113">
        <v>0</v>
      </c>
      <c r="AW342" s="113">
        <v>0</v>
      </c>
      <c r="AX342" s="113">
        <v>0</v>
      </c>
      <c r="AY342" s="255">
        <f t="shared" si="229"/>
        <v>0</v>
      </c>
    </row>
    <row r="343" spans="2:51" s="67" customFormat="1" ht="19.5" customHeight="1" thickBot="1" x14ac:dyDescent="0.3">
      <c r="B343" s="843"/>
      <c r="C343" s="790"/>
      <c r="D343" s="892"/>
      <c r="E343" s="557" t="s">
        <v>112</v>
      </c>
      <c r="F343" s="439">
        <f t="shared" si="241"/>
        <v>0</v>
      </c>
      <c r="G343" s="468"/>
      <c r="H343" s="220"/>
      <c r="I343" s="220"/>
      <c r="J343" s="220"/>
      <c r="K343" s="104">
        <f t="shared" si="242"/>
        <v>0</v>
      </c>
      <c r="L343" s="220"/>
      <c r="M343" s="220"/>
      <c r="N343" s="220"/>
      <c r="O343" s="220"/>
      <c r="P343" s="269">
        <f t="shared" si="239"/>
        <v>0</v>
      </c>
      <c r="Q343" s="220"/>
      <c r="R343" s="220"/>
      <c r="S343" s="220"/>
      <c r="T343" s="358"/>
      <c r="U343" s="269">
        <f t="shared" si="240"/>
        <v>0</v>
      </c>
      <c r="V343" s="220"/>
      <c r="W343" s="220"/>
      <c r="X343" s="220"/>
      <c r="Y343" s="358"/>
      <c r="Z343" s="269">
        <f t="shared" si="169"/>
        <v>0</v>
      </c>
      <c r="AA343" s="496"/>
      <c r="AB343" s="496"/>
      <c r="AC343" s="496"/>
      <c r="AD343" s="509"/>
      <c r="AE343" s="269">
        <f t="shared" si="225"/>
        <v>0</v>
      </c>
      <c r="AF343" s="496"/>
      <c r="AG343" s="496"/>
      <c r="AH343" s="496"/>
      <c r="AI343" s="496"/>
      <c r="AJ343" s="269">
        <f t="shared" si="226"/>
        <v>0</v>
      </c>
      <c r="AK343" s="496"/>
      <c r="AL343" s="496"/>
      <c r="AM343" s="496"/>
      <c r="AN343" s="496"/>
      <c r="AO343" s="255">
        <f t="shared" si="227"/>
        <v>0</v>
      </c>
      <c r="AP343" s="745"/>
      <c r="AQ343" s="745"/>
      <c r="AR343" s="745"/>
      <c r="AS343" s="745"/>
      <c r="AT343" s="255">
        <f t="shared" si="228"/>
        <v>0</v>
      </c>
      <c r="AU343" s="496"/>
      <c r="AV343" s="496"/>
      <c r="AW343" s="496"/>
      <c r="AX343" s="496"/>
      <c r="AY343" s="255">
        <f t="shared" si="229"/>
        <v>0</v>
      </c>
    </row>
    <row r="344" spans="2:51" s="218" customFormat="1" ht="20.25" customHeight="1" thickBot="1" x14ac:dyDescent="0.3">
      <c r="B344" s="453"/>
      <c r="C344" s="790"/>
      <c r="D344" s="799"/>
      <c r="E344" s="547" t="s">
        <v>763</v>
      </c>
      <c r="F344" s="439">
        <f t="shared" si="241"/>
        <v>0</v>
      </c>
      <c r="G344" s="471"/>
      <c r="H344" s="440"/>
      <c r="I344" s="440"/>
      <c r="J344" s="440"/>
      <c r="K344" s="104"/>
      <c r="L344" s="440"/>
      <c r="M344" s="440"/>
      <c r="N344" s="440"/>
      <c r="O344" s="440"/>
      <c r="P344" s="269"/>
      <c r="Q344" s="440"/>
      <c r="R344" s="440"/>
      <c r="S344" s="440"/>
      <c r="T344" s="441"/>
      <c r="U344" s="269"/>
      <c r="V344" s="440"/>
      <c r="W344" s="440"/>
      <c r="X344" s="440"/>
      <c r="Y344" s="441"/>
      <c r="Z344" s="269"/>
      <c r="AA344" s="111">
        <v>0</v>
      </c>
      <c r="AB344" s="111">
        <v>0</v>
      </c>
      <c r="AC344" s="111">
        <v>0</v>
      </c>
      <c r="AD344" s="369">
        <v>0</v>
      </c>
      <c r="AE344" s="269">
        <f t="shared" si="225"/>
        <v>0</v>
      </c>
      <c r="AF344" s="111">
        <v>0</v>
      </c>
      <c r="AG344" s="111">
        <v>0</v>
      </c>
      <c r="AH344" s="111">
        <v>0</v>
      </c>
      <c r="AI344" s="111">
        <v>0</v>
      </c>
      <c r="AJ344" s="269">
        <f t="shared" si="226"/>
        <v>0</v>
      </c>
      <c r="AK344" s="111">
        <v>0</v>
      </c>
      <c r="AL344" s="111">
        <v>0</v>
      </c>
      <c r="AM344" s="111">
        <v>0</v>
      </c>
      <c r="AN344" s="111">
        <v>0</v>
      </c>
      <c r="AO344" s="255">
        <f t="shared" si="227"/>
        <v>0</v>
      </c>
      <c r="AP344" s="753">
        <v>0</v>
      </c>
      <c r="AQ344" s="753">
        <v>0</v>
      </c>
      <c r="AR344" s="753">
        <v>0</v>
      </c>
      <c r="AS344" s="753">
        <v>0</v>
      </c>
      <c r="AT344" s="255">
        <f t="shared" si="228"/>
        <v>0</v>
      </c>
      <c r="AU344" s="111">
        <v>0</v>
      </c>
      <c r="AV344" s="111">
        <v>0</v>
      </c>
      <c r="AW344" s="111">
        <v>0</v>
      </c>
      <c r="AX344" s="111">
        <v>0</v>
      </c>
      <c r="AY344" s="255">
        <f t="shared" si="229"/>
        <v>0</v>
      </c>
    </row>
    <row r="345" spans="2:51" s="67" customFormat="1" ht="16.5" customHeight="1" x14ac:dyDescent="0.25">
      <c r="B345" s="450"/>
      <c r="C345" s="790"/>
      <c r="D345" s="848" t="s">
        <v>283</v>
      </c>
      <c r="E345" s="849"/>
      <c r="F345" s="439">
        <f t="shared" si="241"/>
        <v>0</v>
      </c>
      <c r="G345" s="466">
        <f t="shared" ref="G345:J347" si="252">G341</f>
        <v>0</v>
      </c>
      <c r="H345" s="104">
        <f t="shared" si="252"/>
        <v>0</v>
      </c>
      <c r="I345" s="104">
        <f t="shared" si="252"/>
        <v>0</v>
      </c>
      <c r="J345" s="104">
        <f t="shared" si="252"/>
        <v>0</v>
      </c>
      <c r="K345" s="104">
        <f t="shared" si="242"/>
        <v>0</v>
      </c>
      <c r="L345" s="104">
        <f t="shared" ref="L345:O347" si="253">L341</f>
        <v>0</v>
      </c>
      <c r="M345" s="104">
        <f t="shared" si="253"/>
        <v>0</v>
      </c>
      <c r="N345" s="104">
        <f t="shared" si="253"/>
        <v>0</v>
      </c>
      <c r="O345" s="104">
        <f t="shared" si="253"/>
        <v>0</v>
      </c>
      <c r="P345" s="269">
        <f t="shared" si="239"/>
        <v>0</v>
      </c>
      <c r="Q345" s="104">
        <f t="shared" ref="Q345:T347" si="254">Q341</f>
        <v>0</v>
      </c>
      <c r="R345" s="104">
        <f t="shared" si="254"/>
        <v>0</v>
      </c>
      <c r="S345" s="104">
        <f t="shared" si="254"/>
        <v>0</v>
      </c>
      <c r="T345" s="356">
        <f t="shared" si="254"/>
        <v>0</v>
      </c>
      <c r="U345" s="269">
        <f t="shared" si="240"/>
        <v>0</v>
      </c>
      <c r="V345" s="104">
        <f t="shared" ref="V345:Y347" si="255">V341</f>
        <v>0</v>
      </c>
      <c r="W345" s="104">
        <f t="shared" si="255"/>
        <v>0</v>
      </c>
      <c r="X345" s="104">
        <f t="shared" si="255"/>
        <v>0</v>
      </c>
      <c r="Y345" s="356">
        <f t="shared" si="255"/>
        <v>0</v>
      </c>
      <c r="Z345" s="269">
        <f t="shared" si="169"/>
        <v>0</v>
      </c>
      <c r="AA345" s="104">
        <f t="shared" ref="AA345:AD348" si="256">AA341</f>
        <v>0</v>
      </c>
      <c r="AB345" s="104">
        <f t="shared" si="256"/>
        <v>0</v>
      </c>
      <c r="AC345" s="104">
        <f t="shared" si="256"/>
        <v>0</v>
      </c>
      <c r="AD345" s="356">
        <f t="shared" si="256"/>
        <v>0</v>
      </c>
      <c r="AE345" s="269">
        <f t="shared" si="225"/>
        <v>0</v>
      </c>
      <c r="AF345" s="104">
        <f t="shared" ref="AF345:AI348" si="257">AF341</f>
        <v>0</v>
      </c>
      <c r="AG345" s="104">
        <f t="shared" si="257"/>
        <v>0</v>
      </c>
      <c r="AH345" s="104">
        <f t="shared" si="257"/>
        <v>0</v>
      </c>
      <c r="AI345" s="104">
        <f t="shared" si="257"/>
        <v>0</v>
      </c>
      <c r="AJ345" s="269">
        <f t="shared" si="226"/>
        <v>0</v>
      </c>
      <c r="AK345" s="104">
        <f t="shared" ref="AK345:AN348" si="258">AK341</f>
        <v>0</v>
      </c>
      <c r="AL345" s="104">
        <f t="shared" si="258"/>
        <v>0</v>
      </c>
      <c r="AM345" s="104">
        <f t="shared" si="258"/>
        <v>0</v>
      </c>
      <c r="AN345" s="104">
        <f t="shared" si="258"/>
        <v>0</v>
      </c>
      <c r="AO345" s="255">
        <f t="shared" si="227"/>
        <v>0</v>
      </c>
      <c r="AP345" s="738">
        <f t="shared" ref="AP345:AS348" si="259">AP341</f>
        <v>0</v>
      </c>
      <c r="AQ345" s="738">
        <f t="shared" si="259"/>
        <v>0</v>
      </c>
      <c r="AR345" s="738">
        <f t="shared" si="259"/>
        <v>0</v>
      </c>
      <c r="AS345" s="738">
        <f t="shared" si="259"/>
        <v>0</v>
      </c>
      <c r="AT345" s="255">
        <f t="shared" si="228"/>
        <v>0</v>
      </c>
      <c r="AU345" s="104">
        <f t="shared" ref="AU345:AX348" si="260">AU341</f>
        <v>0</v>
      </c>
      <c r="AV345" s="104">
        <f t="shared" si="260"/>
        <v>0</v>
      </c>
      <c r="AW345" s="104">
        <f t="shared" si="260"/>
        <v>0</v>
      </c>
      <c r="AX345" s="104">
        <f t="shared" si="260"/>
        <v>0</v>
      </c>
      <c r="AY345" s="255">
        <f t="shared" si="229"/>
        <v>0</v>
      </c>
    </row>
    <row r="346" spans="2:51" s="67" customFormat="1" ht="16.5" customHeight="1" x14ac:dyDescent="0.25">
      <c r="B346" s="450"/>
      <c r="C346" s="790"/>
      <c r="D346" s="844" t="s">
        <v>284</v>
      </c>
      <c r="E346" s="845"/>
      <c r="F346" s="439">
        <f t="shared" si="241"/>
        <v>0</v>
      </c>
      <c r="G346" s="466">
        <f t="shared" si="252"/>
        <v>0</v>
      </c>
      <c r="H346" s="104">
        <f t="shared" si="252"/>
        <v>0</v>
      </c>
      <c r="I346" s="104">
        <f t="shared" si="252"/>
        <v>0</v>
      </c>
      <c r="J346" s="104">
        <f t="shared" si="252"/>
        <v>0</v>
      </c>
      <c r="K346" s="104">
        <f t="shared" si="242"/>
        <v>0</v>
      </c>
      <c r="L346" s="104">
        <f t="shared" si="253"/>
        <v>0</v>
      </c>
      <c r="M346" s="104">
        <f t="shared" si="253"/>
        <v>0</v>
      </c>
      <c r="N346" s="104">
        <f t="shared" si="253"/>
        <v>0</v>
      </c>
      <c r="O346" s="104">
        <f t="shared" si="253"/>
        <v>0</v>
      </c>
      <c r="P346" s="269">
        <f t="shared" si="239"/>
        <v>0</v>
      </c>
      <c r="Q346" s="104">
        <f t="shared" si="254"/>
        <v>0</v>
      </c>
      <c r="R346" s="104">
        <f t="shared" si="254"/>
        <v>0</v>
      </c>
      <c r="S346" s="104">
        <f t="shared" si="254"/>
        <v>0</v>
      </c>
      <c r="T346" s="356">
        <f t="shared" si="254"/>
        <v>0</v>
      </c>
      <c r="U346" s="269">
        <f t="shared" si="240"/>
        <v>0</v>
      </c>
      <c r="V346" s="104">
        <f t="shared" si="255"/>
        <v>0</v>
      </c>
      <c r="W346" s="104">
        <f t="shared" si="255"/>
        <v>0</v>
      </c>
      <c r="X346" s="104">
        <f t="shared" si="255"/>
        <v>0</v>
      </c>
      <c r="Y346" s="356">
        <f t="shared" si="255"/>
        <v>0</v>
      </c>
      <c r="Z346" s="269">
        <f t="shared" si="169"/>
        <v>0</v>
      </c>
      <c r="AA346" s="492">
        <f t="shared" si="256"/>
        <v>0</v>
      </c>
      <c r="AB346" s="492">
        <f t="shared" si="256"/>
        <v>0</v>
      </c>
      <c r="AC346" s="492">
        <f t="shared" si="256"/>
        <v>0</v>
      </c>
      <c r="AD346" s="505">
        <f t="shared" si="256"/>
        <v>0</v>
      </c>
      <c r="AE346" s="269">
        <f t="shared" si="225"/>
        <v>0</v>
      </c>
      <c r="AF346" s="492">
        <f t="shared" si="257"/>
        <v>0</v>
      </c>
      <c r="AG346" s="492">
        <f t="shared" si="257"/>
        <v>0</v>
      </c>
      <c r="AH346" s="492">
        <f t="shared" si="257"/>
        <v>0</v>
      </c>
      <c r="AI346" s="492">
        <f t="shared" si="257"/>
        <v>0</v>
      </c>
      <c r="AJ346" s="269">
        <f t="shared" si="226"/>
        <v>0</v>
      </c>
      <c r="AK346" s="492">
        <f t="shared" si="258"/>
        <v>0</v>
      </c>
      <c r="AL346" s="492">
        <f t="shared" si="258"/>
        <v>0</v>
      </c>
      <c r="AM346" s="492">
        <f t="shared" si="258"/>
        <v>0</v>
      </c>
      <c r="AN346" s="492">
        <f t="shared" si="258"/>
        <v>0</v>
      </c>
      <c r="AO346" s="255">
        <f t="shared" si="227"/>
        <v>0</v>
      </c>
      <c r="AP346" s="739">
        <f t="shared" si="259"/>
        <v>0</v>
      </c>
      <c r="AQ346" s="739">
        <f t="shared" si="259"/>
        <v>0</v>
      </c>
      <c r="AR346" s="739">
        <f t="shared" si="259"/>
        <v>0</v>
      </c>
      <c r="AS346" s="739">
        <f t="shared" si="259"/>
        <v>0</v>
      </c>
      <c r="AT346" s="255">
        <f t="shared" si="228"/>
        <v>0</v>
      </c>
      <c r="AU346" s="492">
        <f t="shared" si="260"/>
        <v>0</v>
      </c>
      <c r="AV346" s="492">
        <f t="shared" si="260"/>
        <v>0</v>
      </c>
      <c r="AW346" s="492">
        <f t="shared" si="260"/>
        <v>0</v>
      </c>
      <c r="AX346" s="492">
        <f t="shared" si="260"/>
        <v>0</v>
      </c>
      <c r="AY346" s="255">
        <f t="shared" si="229"/>
        <v>0</v>
      </c>
    </row>
    <row r="347" spans="2:51" s="67" customFormat="1" ht="16.5" customHeight="1" thickBot="1" x14ac:dyDescent="0.3">
      <c r="B347" s="451"/>
      <c r="C347" s="790"/>
      <c r="D347" s="844" t="s">
        <v>285</v>
      </c>
      <c r="E347" s="845"/>
      <c r="F347" s="439">
        <f t="shared" si="241"/>
        <v>0</v>
      </c>
      <c r="G347" s="481">
        <f t="shared" si="252"/>
        <v>0</v>
      </c>
      <c r="H347" s="236">
        <f t="shared" si="252"/>
        <v>0</v>
      </c>
      <c r="I347" s="236">
        <f t="shared" si="252"/>
        <v>0</v>
      </c>
      <c r="J347" s="236">
        <f t="shared" si="252"/>
        <v>0</v>
      </c>
      <c r="K347" s="104">
        <f t="shared" si="242"/>
        <v>0</v>
      </c>
      <c r="L347" s="236">
        <f t="shared" si="253"/>
        <v>0</v>
      </c>
      <c r="M347" s="236">
        <f t="shared" si="253"/>
        <v>0</v>
      </c>
      <c r="N347" s="236">
        <f t="shared" si="253"/>
        <v>0</v>
      </c>
      <c r="O347" s="236">
        <f t="shared" si="253"/>
        <v>0</v>
      </c>
      <c r="P347" s="269">
        <f t="shared" si="239"/>
        <v>0</v>
      </c>
      <c r="Q347" s="236">
        <f t="shared" si="254"/>
        <v>0</v>
      </c>
      <c r="R347" s="236">
        <f t="shared" si="254"/>
        <v>0</v>
      </c>
      <c r="S347" s="236">
        <f t="shared" si="254"/>
        <v>0</v>
      </c>
      <c r="T347" s="371">
        <f t="shared" si="254"/>
        <v>0</v>
      </c>
      <c r="U347" s="269">
        <f t="shared" si="240"/>
        <v>0</v>
      </c>
      <c r="V347" s="236">
        <f t="shared" si="255"/>
        <v>0</v>
      </c>
      <c r="W347" s="236">
        <f t="shared" si="255"/>
        <v>0</v>
      </c>
      <c r="X347" s="236">
        <f t="shared" si="255"/>
        <v>0</v>
      </c>
      <c r="Y347" s="371">
        <f t="shared" si="255"/>
        <v>0</v>
      </c>
      <c r="Z347" s="269">
        <f t="shared" si="169"/>
        <v>0</v>
      </c>
      <c r="AA347" s="492">
        <f t="shared" si="256"/>
        <v>0</v>
      </c>
      <c r="AB347" s="492">
        <f t="shared" si="256"/>
        <v>0</v>
      </c>
      <c r="AC347" s="492">
        <f t="shared" si="256"/>
        <v>0</v>
      </c>
      <c r="AD347" s="505">
        <f t="shared" si="256"/>
        <v>0</v>
      </c>
      <c r="AE347" s="269">
        <f t="shared" si="225"/>
        <v>0</v>
      </c>
      <c r="AF347" s="492">
        <f t="shared" si="257"/>
        <v>0</v>
      </c>
      <c r="AG347" s="492">
        <f t="shared" si="257"/>
        <v>0</v>
      </c>
      <c r="AH347" s="492">
        <f t="shared" si="257"/>
        <v>0</v>
      </c>
      <c r="AI347" s="492">
        <f t="shared" si="257"/>
        <v>0</v>
      </c>
      <c r="AJ347" s="269">
        <f t="shared" si="226"/>
        <v>0</v>
      </c>
      <c r="AK347" s="492">
        <f t="shared" si="258"/>
        <v>0</v>
      </c>
      <c r="AL347" s="492">
        <f t="shared" si="258"/>
        <v>0</v>
      </c>
      <c r="AM347" s="492">
        <f t="shared" si="258"/>
        <v>0</v>
      </c>
      <c r="AN347" s="492">
        <f t="shared" si="258"/>
        <v>0</v>
      </c>
      <c r="AO347" s="255">
        <f t="shared" si="227"/>
        <v>0</v>
      </c>
      <c r="AP347" s="739">
        <f t="shared" si="259"/>
        <v>0</v>
      </c>
      <c r="AQ347" s="739">
        <f t="shared" si="259"/>
        <v>0</v>
      </c>
      <c r="AR347" s="739">
        <f t="shared" si="259"/>
        <v>0</v>
      </c>
      <c r="AS347" s="739">
        <f t="shared" si="259"/>
        <v>0</v>
      </c>
      <c r="AT347" s="255">
        <f t="shared" si="228"/>
        <v>0</v>
      </c>
      <c r="AU347" s="492">
        <f t="shared" si="260"/>
        <v>0</v>
      </c>
      <c r="AV347" s="492">
        <f t="shared" si="260"/>
        <v>0</v>
      </c>
      <c r="AW347" s="492">
        <f t="shared" si="260"/>
        <v>0</v>
      </c>
      <c r="AX347" s="492">
        <f t="shared" si="260"/>
        <v>0</v>
      </c>
      <c r="AY347" s="255">
        <f t="shared" si="229"/>
        <v>0</v>
      </c>
    </row>
    <row r="348" spans="2:51" s="218" customFormat="1" ht="16.5" customHeight="1" thickBot="1" x14ac:dyDescent="0.3">
      <c r="B348" s="452"/>
      <c r="C348" s="792"/>
      <c r="D348" s="846" t="s">
        <v>781</v>
      </c>
      <c r="E348" s="847"/>
      <c r="F348" s="439">
        <f t="shared" si="241"/>
        <v>0</v>
      </c>
      <c r="G348" s="481"/>
      <c r="H348" s="236"/>
      <c r="I348" s="236"/>
      <c r="J348" s="236"/>
      <c r="K348" s="104"/>
      <c r="L348" s="236"/>
      <c r="M348" s="236"/>
      <c r="N348" s="236"/>
      <c r="O348" s="236"/>
      <c r="P348" s="269"/>
      <c r="Q348" s="236"/>
      <c r="R348" s="236"/>
      <c r="S348" s="236"/>
      <c r="T348" s="371"/>
      <c r="U348" s="269"/>
      <c r="V348" s="236"/>
      <c r="W348" s="236"/>
      <c r="X348" s="236"/>
      <c r="Y348" s="371"/>
      <c r="Z348" s="269"/>
      <c r="AA348" s="493">
        <f t="shared" si="256"/>
        <v>0</v>
      </c>
      <c r="AB348" s="493">
        <f t="shared" si="256"/>
        <v>0</v>
      </c>
      <c r="AC348" s="493">
        <f t="shared" si="256"/>
        <v>0</v>
      </c>
      <c r="AD348" s="506">
        <f t="shared" si="256"/>
        <v>0</v>
      </c>
      <c r="AE348" s="269">
        <f t="shared" si="225"/>
        <v>0</v>
      </c>
      <c r="AF348" s="493">
        <f t="shared" si="257"/>
        <v>0</v>
      </c>
      <c r="AG348" s="493">
        <f t="shared" si="257"/>
        <v>0</v>
      </c>
      <c r="AH348" s="493">
        <f t="shared" si="257"/>
        <v>0</v>
      </c>
      <c r="AI348" s="493">
        <f t="shared" si="257"/>
        <v>0</v>
      </c>
      <c r="AJ348" s="269">
        <f t="shared" si="226"/>
        <v>0</v>
      </c>
      <c r="AK348" s="493">
        <f t="shared" si="258"/>
        <v>0</v>
      </c>
      <c r="AL348" s="493">
        <f t="shared" si="258"/>
        <v>0</v>
      </c>
      <c r="AM348" s="493">
        <f t="shared" si="258"/>
        <v>0</v>
      </c>
      <c r="AN348" s="493">
        <f t="shared" si="258"/>
        <v>0</v>
      </c>
      <c r="AO348" s="255">
        <f t="shared" si="227"/>
        <v>0</v>
      </c>
      <c r="AP348" s="740">
        <f t="shared" si="259"/>
        <v>0</v>
      </c>
      <c r="AQ348" s="740">
        <f t="shared" si="259"/>
        <v>0</v>
      </c>
      <c r="AR348" s="740">
        <f t="shared" si="259"/>
        <v>0</v>
      </c>
      <c r="AS348" s="740">
        <f t="shared" si="259"/>
        <v>0</v>
      </c>
      <c r="AT348" s="255">
        <f t="shared" si="228"/>
        <v>0</v>
      </c>
      <c r="AU348" s="493">
        <f t="shared" si="260"/>
        <v>0</v>
      </c>
      <c r="AV348" s="493">
        <f t="shared" si="260"/>
        <v>0</v>
      </c>
      <c r="AW348" s="493">
        <f t="shared" si="260"/>
        <v>0</v>
      </c>
      <c r="AX348" s="493">
        <f t="shared" si="260"/>
        <v>0</v>
      </c>
      <c r="AY348" s="255">
        <f t="shared" si="229"/>
        <v>0</v>
      </c>
    </row>
    <row r="349" spans="2:51" s="69" customFormat="1" ht="24.6" customHeight="1" x14ac:dyDescent="0.25">
      <c r="B349" s="842">
        <v>1</v>
      </c>
      <c r="C349" s="852" t="s">
        <v>308</v>
      </c>
      <c r="D349" s="891" t="s">
        <v>175</v>
      </c>
      <c r="E349" s="566" t="s">
        <v>116</v>
      </c>
      <c r="F349" s="439">
        <f t="shared" si="241"/>
        <v>0</v>
      </c>
      <c r="G349" s="480">
        <v>0</v>
      </c>
      <c r="H349" s="243">
        <v>0</v>
      </c>
      <c r="I349" s="243">
        <v>0</v>
      </c>
      <c r="J349" s="243">
        <v>0</v>
      </c>
      <c r="K349" s="104">
        <f t="shared" si="242"/>
        <v>0</v>
      </c>
      <c r="L349" s="114">
        <v>0</v>
      </c>
      <c r="M349" s="114">
        <v>0</v>
      </c>
      <c r="N349" s="114">
        <v>0</v>
      </c>
      <c r="O349" s="114">
        <v>0</v>
      </c>
      <c r="P349" s="269">
        <f t="shared" si="239"/>
        <v>0</v>
      </c>
      <c r="Q349" s="114">
        <v>0</v>
      </c>
      <c r="R349" s="114">
        <v>0</v>
      </c>
      <c r="S349" s="114">
        <v>0</v>
      </c>
      <c r="T349" s="370">
        <v>0</v>
      </c>
      <c r="U349" s="269">
        <f t="shared" si="240"/>
        <v>0</v>
      </c>
      <c r="V349" s="114">
        <v>0</v>
      </c>
      <c r="W349" s="114">
        <v>0</v>
      </c>
      <c r="X349" s="114">
        <v>0</v>
      </c>
      <c r="Y349" s="370">
        <v>0</v>
      </c>
      <c r="Z349" s="269">
        <f t="shared" si="169"/>
        <v>0</v>
      </c>
      <c r="AA349" s="114">
        <v>0</v>
      </c>
      <c r="AB349" s="114">
        <v>0</v>
      </c>
      <c r="AC349" s="114">
        <v>0</v>
      </c>
      <c r="AD349" s="370">
        <v>0</v>
      </c>
      <c r="AE349" s="269">
        <f t="shared" si="225"/>
        <v>0</v>
      </c>
      <c r="AF349" s="114">
        <v>0</v>
      </c>
      <c r="AG349" s="114">
        <v>0</v>
      </c>
      <c r="AH349" s="114">
        <v>0</v>
      </c>
      <c r="AI349" s="114">
        <v>0</v>
      </c>
      <c r="AJ349" s="269">
        <f t="shared" si="226"/>
        <v>0</v>
      </c>
      <c r="AK349" s="114">
        <v>0</v>
      </c>
      <c r="AL349" s="114">
        <v>0</v>
      </c>
      <c r="AM349" s="114">
        <v>0</v>
      </c>
      <c r="AN349" s="114">
        <v>0</v>
      </c>
      <c r="AO349" s="255">
        <f t="shared" si="227"/>
        <v>0</v>
      </c>
      <c r="AP349" s="751">
        <v>0</v>
      </c>
      <c r="AQ349" s="751">
        <v>0</v>
      </c>
      <c r="AR349" s="751">
        <v>0</v>
      </c>
      <c r="AS349" s="751">
        <v>0</v>
      </c>
      <c r="AT349" s="255">
        <f t="shared" si="228"/>
        <v>0</v>
      </c>
      <c r="AU349" s="114">
        <v>0</v>
      </c>
      <c r="AV349" s="114">
        <v>0</v>
      </c>
      <c r="AW349" s="114">
        <v>0</v>
      </c>
      <c r="AX349" s="114">
        <v>0</v>
      </c>
      <c r="AY349" s="255">
        <f t="shared" si="229"/>
        <v>0</v>
      </c>
    </row>
    <row r="350" spans="2:51" s="69" customFormat="1" ht="21.75" customHeight="1" x14ac:dyDescent="0.25">
      <c r="B350" s="843"/>
      <c r="C350" s="853"/>
      <c r="D350" s="892"/>
      <c r="E350" s="567" t="s">
        <v>203</v>
      </c>
      <c r="F350" s="439">
        <f t="shared" si="241"/>
        <v>0</v>
      </c>
      <c r="G350" s="478">
        <v>0</v>
      </c>
      <c r="H350" s="107">
        <v>0</v>
      </c>
      <c r="I350" s="107">
        <v>0</v>
      </c>
      <c r="J350" s="107">
        <v>0</v>
      </c>
      <c r="K350" s="104">
        <f t="shared" si="242"/>
        <v>0</v>
      </c>
      <c r="L350" s="113">
        <v>0</v>
      </c>
      <c r="M350" s="113">
        <v>0</v>
      </c>
      <c r="N350" s="113">
        <v>0</v>
      </c>
      <c r="O350" s="113">
        <v>0</v>
      </c>
      <c r="P350" s="269">
        <f t="shared" si="239"/>
        <v>0</v>
      </c>
      <c r="Q350" s="113">
        <v>0</v>
      </c>
      <c r="R350" s="113">
        <v>0</v>
      </c>
      <c r="S350" s="113">
        <v>0</v>
      </c>
      <c r="T350" s="368">
        <v>0</v>
      </c>
      <c r="U350" s="269">
        <f t="shared" si="240"/>
        <v>0</v>
      </c>
      <c r="V350" s="113">
        <v>0</v>
      </c>
      <c r="W350" s="113">
        <v>0</v>
      </c>
      <c r="X350" s="113">
        <v>0</v>
      </c>
      <c r="Y350" s="368">
        <v>0</v>
      </c>
      <c r="Z350" s="269">
        <f t="shared" si="169"/>
        <v>0</v>
      </c>
      <c r="AA350" s="113">
        <v>0</v>
      </c>
      <c r="AB350" s="113">
        <v>0</v>
      </c>
      <c r="AC350" s="113">
        <v>0</v>
      </c>
      <c r="AD350" s="368">
        <v>0</v>
      </c>
      <c r="AE350" s="269">
        <f t="shared" si="225"/>
        <v>0</v>
      </c>
      <c r="AF350" s="113">
        <v>0</v>
      </c>
      <c r="AG350" s="113">
        <v>0</v>
      </c>
      <c r="AH350" s="113">
        <v>0</v>
      </c>
      <c r="AI350" s="113">
        <v>0</v>
      </c>
      <c r="AJ350" s="269">
        <f t="shared" si="226"/>
        <v>0</v>
      </c>
      <c r="AK350" s="113">
        <v>0</v>
      </c>
      <c r="AL350" s="113">
        <v>0</v>
      </c>
      <c r="AM350" s="113">
        <v>0</v>
      </c>
      <c r="AN350" s="113">
        <v>0</v>
      </c>
      <c r="AO350" s="255">
        <f t="shared" si="227"/>
        <v>0</v>
      </c>
      <c r="AP350" s="752">
        <v>0</v>
      </c>
      <c r="AQ350" s="752">
        <v>0</v>
      </c>
      <c r="AR350" s="752">
        <v>0</v>
      </c>
      <c r="AS350" s="752">
        <v>0</v>
      </c>
      <c r="AT350" s="255">
        <f t="shared" si="228"/>
        <v>0</v>
      </c>
      <c r="AU350" s="113">
        <v>0</v>
      </c>
      <c r="AV350" s="113">
        <v>0</v>
      </c>
      <c r="AW350" s="113">
        <v>0</v>
      </c>
      <c r="AX350" s="113">
        <v>0</v>
      </c>
      <c r="AY350" s="255">
        <f t="shared" si="229"/>
        <v>0</v>
      </c>
    </row>
    <row r="351" spans="2:51" s="69" customFormat="1" ht="21.75" customHeight="1" thickBot="1" x14ac:dyDescent="0.3">
      <c r="B351" s="843"/>
      <c r="C351" s="853"/>
      <c r="D351" s="892"/>
      <c r="E351" s="557" t="s">
        <v>112</v>
      </c>
      <c r="F351" s="439">
        <f t="shared" si="241"/>
        <v>0</v>
      </c>
      <c r="G351" s="468"/>
      <c r="H351" s="220"/>
      <c r="I351" s="220"/>
      <c r="J351" s="220"/>
      <c r="K351" s="104">
        <f t="shared" si="242"/>
        <v>0</v>
      </c>
      <c r="L351" s="220"/>
      <c r="M351" s="220"/>
      <c r="N351" s="220"/>
      <c r="O351" s="220"/>
      <c r="P351" s="269">
        <f t="shared" si="239"/>
        <v>0</v>
      </c>
      <c r="Q351" s="220"/>
      <c r="R351" s="220"/>
      <c r="S351" s="220"/>
      <c r="T351" s="358"/>
      <c r="U351" s="269">
        <f t="shared" si="240"/>
        <v>0</v>
      </c>
      <c r="V351" s="220"/>
      <c r="W351" s="220"/>
      <c r="X351" s="220"/>
      <c r="Y351" s="358"/>
      <c r="Z351" s="269">
        <f t="shared" si="169"/>
        <v>0</v>
      </c>
      <c r="AA351" s="496"/>
      <c r="AB351" s="496"/>
      <c r="AC351" s="496"/>
      <c r="AD351" s="509"/>
      <c r="AE351" s="269">
        <f t="shared" si="225"/>
        <v>0</v>
      </c>
      <c r="AF351" s="496"/>
      <c r="AG351" s="496"/>
      <c r="AH351" s="496"/>
      <c r="AI351" s="496"/>
      <c r="AJ351" s="269">
        <f t="shared" si="226"/>
        <v>0</v>
      </c>
      <c r="AK351" s="496"/>
      <c r="AL351" s="496"/>
      <c r="AM351" s="496"/>
      <c r="AN351" s="496"/>
      <c r="AO351" s="255">
        <f t="shared" si="227"/>
        <v>0</v>
      </c>
      <c r="AP351" s="745"/>
      <c r="AQ351" s="745"/>
      <c r="AR351" s="745"/>
      <c r="AS351" s="745"/>
      <c r="AT351" s="255">
        <f t="shared" si="228"/>
        <v>0</v>
      </c>
      <c r="AU351" s="496"/>
      <c r="AV351" s="496"/>
      <c r="AW351" s="496"/>
      <c r="AX351" s="496"/>
      <c r="AY351" s="255">
        <f t="shared" si="229"/>
        <v>0</v>
      </c>
    </row>
    <row r="352" spans="2:51" s="218" customFormat="1" ht="24.75" customHeight="1" thickBot="1" x14ac:dyDescent="0.3">
      <c r="B352" s="453"/>
      <c r="C352" s="853"/>
      <c r="D352" s="799"/>
      <c r="E352" s="547" t="s">
        <v>763</v>
      </c>
      <c r="F352" s="439">
        <f t="shared" si="241"/>
        <v>0</v>
      </c>
      <c r="G352" s="471"/>
      <c r="H352" s="440"/>
      <c r="I352" s="440"/>
      <c r="J352" s="440"/>
      <c r="K352" s="104"/>
      <c r="L352" s="440"/>
      <c r="M352" s="440"/>
      <c r="N352" s="440"/>
      <c r="O352" s="440"/>
      <c r="P352" s="269"/>
      <c r="Q352" s="440"/>
      <c r="R352" s="440"/>
      <c r="S352" s="440"/>
      <c r="T352" s="441"/>
      <c r="U352" s="269"/>
      <c r="V352" s="440"/>
      <c r="W352" s="440"/>
      <c r="X352" s="440"/>
      <c r="Y352" s="441"/>
      <c r="Z352" s="269"/>
      <c r="AA352" s="387">
        <v>0</v>
      </c>
      <c r="AB352" s="387">
        <v>0</v>
      </c>
      <c r="AC352" s="387">
        <v>0</v>
      </c>
      <c r="AD352" s="388">
        <v>0</v>
      </c>
      <c r="AE352" s="269">
        <f t="shared" si="225"/>
        <v>0</v>
      </c>
      <c r="AF352" s="387">
        <v>0</v>
      </c>
      <c r="AG352" s="387">
        <v>0</v>
      </c>
      <c r="AH352" s="387">
        <v>0</v>
      </c>
      <c r="AI352" s="387">
        <v>0</v>
      </c>
      <c r="AJ352" s="269">
        <f t="shared" si="226"/>
        <v>0</v>
      </c>
      <c r="AK352" s="387">
        <v>0</v>
      </c>
      <c r="AL352" s="387">
        <v>0</v>
      </c>
      <c r="AM352" s="387">
        <v>0</v>
      </c>
      <c r="AN352" s="387">
        <v>0</v>
      </c>
      <c r="AO352" s="255">
        <f t="shared" si="227"/>
        <v>0</v>
      </c>
      <c r="AP352" s="757">
        <v>0</v>
      </c>
      <c r="AQ352" s="757">
        <v>0</v>
      </c>
      <c r="AR352" s="757">
        <v>0</v>
      </c>
      <c r="AS352" s="757">
        <v>0</v>
      </c>
      <c r="AT352" s="255">
        <f t="shared" si="228"/>
        <v>0</v>
      </c>
      <c r="AU352" s="387">
        <v>0</v>
      </c>
      <c r="AV352" s="387">
        <v>0</v>
      </c>
      <c r="AW352" s="387">
        <v>0</v>
      </c>
      <c r="AX352" s="387">
        <v>0</v>
      </c>
      <c r="AY352" s="255">
        <f t="shared" si="229"/>
        <v>0</v>
      </c>
    </row>
    <row r="353" spans="2:51" s="69" customFormat="1" ht="16.5" customHeight="1" x14ac:dyDescent="0.25">
      <c r="B353" s="450"/>
      <c r="C353" s="853"/>
      <c r="D353" s="848" t="s">
        <v>309</v>
      </c>
      <c r="E353" s="849"/>
      <c r="F353" s="439">
        <f t="shared" si="241"/>
        <v>0</v>
      </c>
      <c r="G353" s="482">
        <f t="shared" ref="G353:J355" si="261">G349</f>
        <v>0</v>
      </c>
      <c r="H353" s="221">
        <f t="shared" si="261"/>
        <v>0</v>
      </c>
      <c r="I353" s="221">
        <f t="shared" si="261"/>
        <v>0</v>
      </c>
      <c r="J353" s="221">
        <f t="shared" si="261"/>
        <v>0</v>
      </c>
      <c r="K353" s="104">
        <f t="shared" si="242"/>
        <v>0</v>
      </c>
      <c r="L353" s="221">
        <f t="shared" ref="L353:O355" si="262">L349</f>
        <v>0</v>
      </c>
      <c r="M353" s="221">
        <f t="shared" si="262"/>
        <v>0</v>
      </c>
      <c r="N353" s="221">
        <f t="shared" si="262"/>
        <v>0</v>
      </c>
      <c r="O353" s="221">
        <f t="shared" si="262"/>
        <v>0</v>
      </c>
      <c r="P353" s="269">
        <f t="shared" si="239"/>
        <v>0</v>
      </c>
      <c r="Q353" s="221">
        <f t="shared" ref="Q353:T355" si="263">Q349</f>
        <v>0</v>
      </c>
      <c r="R353" s="221">
        <f t="shared" si="263"/>
        <v>0</v>
      </c>
      <c r="S353" s="221">
        <f t="shared" si="263"/>
        <v>0</v>
      </c>
      <c r="T353" s="372">
        <f t="shared" si="263"/>
        <v>0</v>
      </c>
      <c r="U353" s="269">
        <f t="shared" si="240"/>
        <v>0</v>
      </c>
      <c r="V353" s="221">
        <f t="shared" ref="V353:Y355" si="264">V349</f>
        <v>0</v>
      </c>
      <c r="W353" s="221">
        <f t="shared" si="264"/>
        <v>0</v>
      </c>
      <c r="X353" s="221">
        <f t="shared" si="264"/>
        <v>0</v>
      </c>
      <c r="Y353" s="372">
        <f t="shared" si="264"/>
        <v>0</v>
      </c>
      <c r="Z353" s="269">
        <f t="shared" si="169"/>
        <v>0</v>
      </c>
      <c r="AA353" s="104">
        <f t="shared" ref="AA353:AD356" si="265">AA349</f>
        <v>0</v>
      </c>
      <c r="AB353" s="104">
        <f t="shared" si="265"/>
        <v>0</v>
      </c>
      <c r="AC353" s="104">
        <f t="shared" si="265"/>
        <v>0</v>
      </c>
      <c r="AD353" s="356">
        <f t="shared" si="265"/>
        <v>0</v>
      </c>
      <c r="AE353" s="269">
        <f t="shared" si="225"/>
        <v>0</v>
      </c>
      <c r="AF353" s="104">
        <f t="shared" ref="AF353:AI356" si="266">AF349</f>
        <v>0</v>
      </c>
      <c r="AG353" s="104">
        <f t="shared" si="266"/>
        <v>0</v>
      </c>
      <c r="AH353" s="104">
        <f t="shared" si="266"/>
        <v>0</v>
      </c>
      <c r="AI353" s="104">
        <f t="shared" si="266"/>
        <v>0</v>
      </c>
      <c r="AJ353" s="269">
        <f t="shared" si="226"/>
        <v>0</v>
      </c>
      <c r="AK353" s="104">
        <f t="shared" ref="AK353:AN356" si="267">AK349</f>
        <v>0</v>
      </c>
      <c r="AL353" s="104">
        <f t="shared" si="267"/>
        <v>0</v>
      </c>
      <c r="AM353" s="104">
        <f t="shared" si="267"/>
        <v>0</v>
      </c>
      <c r="AN353" s="104">
        <f t="shared" si="267"/>
        <v>0</v>
      </c>
      <c r="AO353" s="255">
        <f t="shared" si="227"/>
        <v>0</v>
      </c>
      <c r="AP353" s="738">
        <f t="shared" ref="AP353:AS356" si="268">AP349</f>
        <v>0</v>
      </c>
      <c r="AQ353" s="738">
        <f t="shared" si="268"/>
        <v>0</v>
      </c>
      <c r="AR353" s="738">
        <f t="shared" si="268"/>
        <v>0</v>
      </c>
      <c r="AS353" s="738">
        <f t="shared" si="268"/>
        <v>0</v>
      </c>
      <c r="AT353" s="255">
        <f t="shared" si="228"/>
        <v>0</v>
      </c>
      <c r="AU353" s="104">
        <f t="shared" ref="AU353:AX356" si="269">AU349</f>
        <v>0</v>
      </c>
      <c r="AV353" s="104">
        <f t="shared" si="269"/>
        <v>0</v>
      </c>
      <c r="AW353" s="104">
        <f t="shared" si="269"/>
        <v>0</v>
      </c>
      <c r="AX353" s="104">
        <f t="shared" si="269"/>
        <v>0</v>
      </c>
      <c r="AY353" s="255">
        <f t="shared" si="229"/>
        <v>0</v>
      </c>
    </row>
    <row r="354" spans="2:51" s="69" customFormat="1" ht="16.5" customHeight="1" x14ac:dyDescent="0.25">
      <c r="B354" s="450"/>
      <c r="C354" s="853"/>
      <c r="D354" s="844" t="s">
        <v>310</v>
      </c>
      <c r="E354" s="845"/>
      <c r="F354" s="439">
        <f t="shared" si="241"/>
        <v>0</v>
      </c>
      <c r="G354" s="482">
        <f t="shared" si="261"/>
        <v>0</v>
      </c>
      <c r="H354" s="221">
        <f t="shared" si="261"/>
        <v>0</v>
      </c>
      <c r="I354" s="221">
        <f t="shared" si="261"/>
        <v>0</v>
      </c>
      <c r="J354" s="221">
        <f t="shared" si="261"/>
        <v>0</v>
      </c>
      <c r="K354" s="104">
        <f t="shared" si="242"/>
        <v>0</v>
      </c>
      <c r="L354" s="221">
        <f t="shared" si="262"/>
        <v>0</v>
      </c>
      <c r="M354" s="221">
        <f t="shared" si="262"/>
        <v>0</v>
      </c>
      <c r="N354" s="221">
        <f t="shared" si="262"/>
        <v>0</v>
      </c>
      <c r="O354" s="221">
        <f t="shared" si="262"/>
        <v>0</v>
      </c>
      <c r="P354" s="269">
        <f t="shared" si="239"/>
        <v>0</v>
      </c>
      <c r="Q354" s="221">
        <f t="shared" si="263"/>
        <v>0</v>
      </c>
      <c r="R354" s="221">
        <f t="shared" si="263"/>
        <v>0</v>
      </c>
      <c r="S354" s="221">
        <f t="shared" si="263"/>
        <v>0</v>
      </c>
      <c r="T354" s="372">
        <f t="shared" si="263"/>
        <v>0</v>
      </c>
      <c r="U354" s="269">
        <f t="shared" si="240"/>
        <v>0</v>
      </c>
      <c r="V354" s="221">
        <f t="shared" si="264"/>
        <v>0</v>
      </c>
      <c r="W354" s="221">
        <f t="shared" si="264"/>
        <v>0</v>
      </c>
      <c r="X354" s="221">
        <f t="shared" si="264"/>
        <v>0</v>
      </c>
      <c r="Y354" s="372">
        <f t="shared" si="264"/>
        <v>0</v>
      </c>
      <c r="Z354" s="269">
        <f t="shared" si="169"/>
        <v>0</v>
      </c>
      <c r="AA354" s="492">
        <f t="shared" si="265"/>
        <v>0</v>
      </c>
      <c r="AB354" s="492">
        <f t="shared" si="265"/>
        <v>0</v>
      </c>
      <c r="AC354" s="492">
        <f t="shared" si="265"/>
        <v>0</v>
      </c>
      <c r="AD354" s="505">
        <f t="shared" si="265"/>
        <v>0</v>
      </c>
      <c r="AE354" s="269">
        <f t="shared" si="225"/>
        <v>0</v>
      </c>
      <c r="AF354" s="492">
        <f t="shared" si="266"/>
        <v>0</v>
      </c>
      <c r="AG354" s="492">
        <f t="shared" si="266"/>
        <v>0</v>
      </c>
      <c r="AH354" s="492">
        <f t="shared" si="266"/>
        <v>0</v>
      </c>
      <c r="AI354" s="492">
        <f t="shared" si="266"/>
        <v>0</v>
      </c>
      <c r="AJ354" s="269">
        <f t="shared" si="226"/>
        <v>0</v>
      </c>
      <c r="AK354" s="492">
        <f t="shared" si="267"/>
        <v>0</v>
      </c>
      <c r="AL354" s="492">
        <f t="shared" si="267"/>
        <v>0</v>
      </c>
      <c r="AM354" s="492">
        <f t="shared" si="267"/>
        <v>0</v>
      </c>
      <c r="AN354" s="492">
        <f t="shared" si="267"/>
        <v>0</v>
      </c>
      <c r="AO354" s="255">
        <f t="shared" si="227"/>
        <v>0</v>
      </c>
      <c r="AP354" s="739">
        <f t="shared" si="268"/>
        <v>0</v>
      </c>
      <c r="AQ354" s="739">
        <f t="shared" si="268"/>
        <v>0</v>
      </c>
      <c r="AR354" s="739">
        <f t="shared" si="268"/>
        <v>0</v>
      </c>
      <c r="AS354" s="739">
        <f t="shared" si="268"/>
        <v>0</v>
      </c>
      <c r="AT354" s="255">
        <f t="shared" si="228"/>
        <v>0</v>
      </c>
      <c r="AU354" s="492">
        <f t="shared" si="269"/>
        <v>0</v>
      </c>
      <c r="AV354" s="492">
        <f t="shared" si="269"/>
        <v>0</v>
      </c>
      <c r="AW354" s="492">
        <f t="shared" si="269"/>
        <v>0</v>
      </c>
      <c r="AX354" s="492">
        <f t="shared" si="269"/>
        <v>0</v>
      </c>
      <c r="AY354" s="255">
        <f t="shared" si="229"/>
        <v>0</v>
      </c>
    </row>
    <row r="355" spans="2:51" s="69" customFormat="1" ht="16.5" customHeight="1" thickBot="1" x14ac:dyDescent="0.3">
      <c r="B355" s="451"/>
      <c r="C355" s="853"/>
      <c r="D355" s="844" t="s">
        <v>311</v>
      </c>
      <c r="E355" s="845"/>
      <c r="F355" s="439">
        <f t="shared" si="241"/>
        <v>0</v>
      </c>
      <c r="G355" s="483">
        <f t="shared" si="261"/>
        <v>0</v>
      </c>
      <c r="H355" s="237">
        <f t="shared" si="261"/>
        <v>0</v>
      </c>
      <c r="I355" s="237">
        <f t="shared" si="261"/>
        <v>0</v>
      </c>
      <c r="J355" s="237">
        <f t="shared" si="261"/>
        <v>0</v>
      </c>
      <c r="K355" s="104">
        <f t="shared" si="242"/>
        <v>0</v>
      </c>
      <c r="L355" s="237">
        <f t="shared" si="262"/>
        <v>0</v>
      </c>
      <c r="M355" s="237">
        <f t="shared" si="262"/>
        <v>0</v>
      </c>
      <c r="N355" s="237">
        <f t="shared" si="262"/>
        <v>0</v>
      </c>
      <c r="O355" s="237">
        <f t="shared" si="262"/>
        <v>0</v>
      </c>
      <c r="P355" s="269">
        <f t="shared" si="239"/>
        <v>0</v>
      </c>
      <c r="Q355" s="237">
        <f t="shared" si="263"/>
        <v>0</v>
      </c>
      <c r="R355" s="237">
        <f t="shared" si="263"/>
        <v>0</v>
      </c>
      <c r="S355" s="237">
        <f t="shared" si="263"/>
        <v>0</v>
      </c>
      <c r="T355" s="373">
        <f t="shared" si="263"/>
        <v>0</v>
      </c>
      <c r="U355" s="269">
        <f t="shared" si="240"/>
        <v>0</v>
      </c>
      <c r="V355" s="237">
        <f t="shared" si="264"/>
        <v>0</v>
      </c>
      <c r="W355" s="237">
        <f t="shared" si="264"/>
        <v>0</v>
      </c>
      <c r="X355" s="237">
        <f t="shared" si="264"/>
        <v>0</v>
      </c>
      <c r="Y355" s="373">
        <f t="shared" si="264"/>
        <v>0</v>
      </c>
      <c r="Z355" s="269">
        <f t="shared" si="169"/>
        <v>0</v>
      </c>
      <c r="AA355" s="492">
        <f t="shared" si="265"/>
        <v>0</v>
      </c>
      <c r="AB355" s="492">
        <f t="shared" si="265"/>
        <v>0</v>
      </c>
      <c r="AC355" s="492">
        <f t="shared" si="265"/>
        <v>0</v>
      </c>
      <c r="AD355" s="505">
        <f t="shared" si="265"/>
        <v>0</v>
      </c>
      <c r="AE355" s="269">
        <f t="shared" si="225"/>
        <v>0</v>
      </c>
      <c r="AF355" s="492">
        <f t="shared" si="266"/>
        <v>0</v>
      </c>
      <c r="AG355" s="492">
        <f t="shared" si="266"/>
        <v>0</v>
      </c>
      <c r="AH355" s="492">
        <f t="shared" si="266"/>
        <v>0</v>
      </c>
      <c r="AI355" s="492">
        <f t="shared" si="266"/>
        <v>0</v>
      </c>
      <c r="AJ355" s="269">
        <f t="shared" si="226"/>
        <v>0</v>
      </c>
      <c r="AK355" s="492">
        <f t="shared" si="267"/>
        <v>0</v>
      </c>
      <c r="AL355" s="492">
        <f t="shared" si="267"/>
        <v>0</v>
      </c>
      <c r="AM355" s="492">
        <f t="shared" si="267"/>
        <v>0</v>
      </c>
      <c r="AN355" s="492">
        <f t="shared" si="267"/>
        <v>0</v>
      </c>
      <c r="AO355" s="255">
        <f t="shared" si="227"/>
        <v>0</v>
      </c>
      <c r="AP355" s="739">
        <f t="shared" si="268"/>
        <v>0</v>
      </c>
      <c r="AQ355" s="739">
        <f t="shared" si="268"/>
        <v>0</v>
      </c>
      <c r="AR355" s="739">
        <f t="shared" si="268"/>
        <v>0</v>
      </c>
      <c r="AS355" s="739">
        <f t="shared" si="268"/>
        <v>0</v>
      </c>
      <c r="AT355" s="255">
        <f t="shared" si="228"/>
        <v>0</v>
      </c>
      <c r="AU355" s="492">
        <f t="shared" si="269"/>
        <v>0</v>
      </c>
      <c r="AV355" s="492">
        <f t="shared" si="269"/>
        <v>0</v>
      </c>
      <c r="AW355" s="492">
        <f t="shared" si="269"/>
        <v>0</v>
      </c>
      <c r="AX355" s="492">
        <f t="shared" si="269"/>
        <v>0</v>
      </c>
      <c r="AY355" s="255">
        <f t="shared" si="229"/>
        <v>0</v>
      </c>
    </row>
    <row r="356" spans="2:51" s="218" customFormat="1" ht="16.5" customHeight="1" thickBot="1" x14ac:dyDescent="0.3">
      <c r="B356" s="452"/>
      <c r="C356" s="893"/>
      <c r="D356" s="846" t="s">
        <v>782</v>
      </c>
      <c r="E356" s="847"/>
      <c r="F356" s="439">
        <f t="shared" si="241"/>
        <v>0</v>
      </c>
      <c r="G356" s="484"/>
      <c r="H356" s="238"/>
      <c r="I356" s="238"/>
      <c r="J356" s="238"/>
      <c r="K356" s="104"/>
      <c r="L356" s="238"/>
      <c r="M356" s="238"/>
      <c r="N356" s="238"/>
      <c r="O356" s="238"/>
      <c r="P356" s="269"/>
      <c r="Q356" s="238"/>
      <c r="R356" s="238"/>
      <c r="S356" s="238"/>
      <c r="T356" s="374"/>
      <c r="U356" s="269"/>
      <c r="V356" s="238"/>
      <c r="W356" s="238"/>
      <c r="X356" s="238"/>
      <c r="Y356" s="374"/>
      <c r="Z356" s="269"/>
      <c r="AA356" s="493">
        <f t="shared" si="265"/>
        <v>0</v>
      </c>
      <c r="AB356" s="493">
        <f t="shared" si="265"/>
        <v>0</v>
      </c>
      <c r="AC356" s="493">
        <f t="shared" si="265"/>
        <v>0</v>
      </c>
      <c r="AD356" s="506">
        <f t="shared" si="265"/>
        <v>0</v>
      </c>
      <c r="AE356" s="269">
        <f t="shared" si="225"/>
        <v>0</v>
      </c>
      <c r="AF356" s="493">
        <f t="shared" si="266"/>
        <v>0</v>
      </c>
      <c r="AG356" s="493">
        <f t="shared" si="266"/>
        <v>0</v>
      </c>
      <c r="AH356" s="493">
        <f t="shared" si="266"/>
        <v>0</v>
      </c>
      <c r="AI356" s="493">
        <f t="shared" si="266"/>
        <v>0</v>
      </c>
      <c r="AJ356" s="269">
        <f t="shared" si="226"/>
        <v>0</v>
      </c>
      <c r="AK356" s="493">
        <f t="shared" si="267"/>
        <v>0</v>
      </c>
      <c r="AL356" s="493">
        <f t="shared" si="267"/>
        <v>0</v>
      </c>
      <c r="AM356" s="493">
        <f t="shared" si="267"/>
        <v>0</v>
      </c>
      <c r="AN356" s="493">
        <f t="shared" si="267"/>
        <v>0</v>
      </c>
      <c r="AO356" s="255">
        <f t="shared" si="227"/>
        <v>0</v>
      </c>
      <c r="AP356" s="740">
        <f t="shared" si="268"/>
        <v>0</v>
      </c>
      <c r="AQ356" s="740">
        <f t="shared" si="268"/>
        <v>0</v>
      </c>
      <c r="AR356" s="740">
        <f t="shared" si="268"/>
        <v>0</v>
      </c>
      <c r="AS356" s="740">
        <f t="shared" si="268"/>
        <v>0</v>
      </c>
      <c r="AT356" s="255">
        <f t="shared" si="228"/>
        <v>0</v>
      </c>
      <c r="AU356" s="493">
        <f t="shared" si="269"/>
        <v>0</v>
      </c>
      <c r="AV356" s="493">
        <f t="shared" si="269"/>
        <v>0</v>
      </c>
      <c r="AW356" s="493">
        <f t="shared" si="269"/>
        <v>0</v>
      </c>
      <c r="AX356" s="493">
        <f t="shared" si="269"/>
        <v>0</v>
      </c>
      <c r="AY356" s="255">
        <f t="shared" si="229"/>
        <v>0</v>
      </c>
    </row>
    <row r="357" spans="2:51" s="67" customFormat="1" ht="24.6" customHeight="1" x14ac:dyDescent="0.25">
      <c r="B357" s="896">
        <v>1</v>
      </c>
      <c r="C357" s="903" t="s">
        <v>270</v>
      </c>
      <c r="D357" s="892" t="s">
        <v>175</v>
      </c>
      <c r="E357" s="555" t="s">
        <v>116</v>
      </c>
      <c r="F357" s="439">
        <f t="shared" si="241"/>
        <v>0</v>
      </c>
      <c r="G357" s="480">
        <v>0</v>
      </c>
      <c r="H357" s="243">
        <v>0</v>
      </c>
      <c r="I357" s="243">
        <v>0</v>
      </c>
      <c r="J357" s="243">
        <v>0</v>
      </c>
      <c r="K357" s="104">
        <f t="shared" si="242"/>
        <v>0</v>
      </c>
      <c r="L357" s="114">
        <v>0</v>
      </c>
      <c r="M357" s="114">
        <v>0</v>
      </c>
      <c r="N357" s="114">
        <v>0</v>
      </c>
      <c r="O357" s="114">
        <v>0</v>
      </c>
      <c r="P357" s="269">
        <f t="shared" si="239"/>
        <v>0</v>
      </c>
      <c r="Q357" s="114">
        <v>0</v>
      </c>
      <c r="R357" s="114">
        <v>0</v>
      </c>
      <c r="S357" s="114">
        <v>0</v>
      </c>
      <c r="T357" s="370">
        <v>0</v>
      </c>
      <c r="U357" s="269">
        <f t="shared" si="240"/>
        <v>0</v>
      </c>
      <c r="V357" s="114">
        <v>0</v>
      </c>
      <c r="W357" s="114">
        <v>0</v>
      </c>
      <c r="X357" s="114">
        <v>0</v>
      </c>
      <c r="Y357" s="370">
        <v>0</v>
      </c>
      <c r="Z357" s="269">
        <f t="shared" si="169"/>
        <v>0</v>
      </c>
      <c r="AA357" s="114">
        <v>0</v>
      </c>
      <c r="AB357" s="114">
        <v>0</v>
      </c>
      <c r="AC357" s="114">
        <v>0</v>
      </c>
      <c r="AD357" s="370">
        <v>0</v>
      </c>
      <c r="AE357" s="269">
        <f t="shared" si="225"/>
        <v>0</v>
      </c>
      <c r="AF357" s="114">
        <v>0</v>
      </c>
      <c r="AG357" s="114">
        <v>0</v>
      </c>
      <c r="AH357" s="114">
        <v>0</v>
      </c>
      <c r="AI357" s="114">
        <v>0</v>
      </c>
      <c r="AJ357" s="269">
        <f t="shared" si="226"/>
        <v>0</v>
      </c>
      <c r="AK357" s="114">
        <v>0</v>
      </c>
      <c r="AL357" s="114">
        <v>0</v>
      </c>
      <c r="AM357" s="114">
        <v>0</v>
      </c>
      <c r="AN357" s="114">
        <v>0</v>
      </c>
      <c r="AO357" s="255">
        <f t="shared" si="227"/>
        <v>0</v>
      </c>
      <c r="AP357" s="751">
        <v>0</v>
      </c>
      <c r="AQ357" s="751">
        <v>0</v>
      </c>
      <c r="AR357" s="751">
        <v>0</v>
      </c>
      <c r="AS357" s="751">
        <v>0</v>
      </c>
      <c r="AT357" s="255">
        <f t="shared" si="228"/>
        <v>0</v>
      </c>
      <c r="AU357" s="114">
        <v>0</v>
      </c>
      <c r="AV357" s="114">
        <v>0</v>
      </c>
      <c r="AW357" s="114">
        <v>0</v>
      </c>
      <c r="AX357" s="114">
        <v>0</v>
      </c>
      <c r="AY357" s="255">
        <f t="shared" si="229"/>
        <v>0</v>
      </c>
    </row>
    <row r="358" spans="2:51" s="67" customFormat="1" ht="23.25" customHeight="1" x14ac:dyDescent="0.25">
      <c r="B358" s="896"/>
      <c r="C358" s="853"/>
      <c r="D358" s="892"/>
      <c r="E358" s="567" t="s">
        <v>203</v>
      </c>
      <c r="F358" s="439">
        <f t="shared" si="241"/>
        <v>0</v>
      </c>
      <c r="G358" s="478">
        <v>0</v>
      </c>
      <c r="H358" s="107">
        <v>0</v>
      </c>
      <c r="I358" s="107">
        <v>0</v>
      </c>
      <c r="J358" s="107">
        <v>0</v>
      </c>
      <c r="K358" s="104">
        <f t="shared" si="242"/>
        <v>0</v>
      </c>
      <c r="L358" s="113">
        <v>0</v>
      </c>
      <c r="M358" s="113">
        <v>0</v>
      </c>
      <c r="N358" s="113">
        <v>0</v>
      </c>
      <c r="O358" s="113">
        <v>0</v>
      </c>
      <c r="P358" s="269">
        <f t="shared" si="239"/>
        <v>0</v>
      </c>
      <c r="Q358" s="113">
        <v>0</v>
      </c>
      <c r="R358" s="113">
        <v>0</v>
      </c>
      <c r="S358" s="113">
        <v>0</v>
      </c>
      <c r="T358" s="368">
        <v>0</v>
      </c>
      <c r="U358" s="269">
        <f t="shared" si="240"/>
        <v>0</v>
      </c>
      <c r="V358" s="113">
        <v>0</v>
      </c>
      <c r="W358" s="113">
        <v>0</v>
      </c>
      <c r="X358" s="113">
        <v>0</v>
      </c>
      <c r="Y358" s="368">
        <v>0</v>
      </c>
      <c r="Z358" s="269">
        <f t="shared" si="169"/>
        <v>0</v>
      </c>
      <c r="AA358" s="113">
        <v>0</v>
      </c>
      <c r="AB358" s="113">
        <v>0</v>
      </c>
      <c r="AC358" s="113">
        <v>0</v>
      </c>
      <c r="AD358" s="368">
        <v>0</v>
      </c>
      <c r="AE358" s="269">
        <f t="shared" si="225"/>
        <v>0</v>
      </c>
      <c r="AF358" s="113">
        <v>0</v>
      </c>
      <c r="AG358" s="113">
        <v>0</v>
      </c>
      <c r="AH358" s="113">
        <v>0</v>
      </c>
      <c r="AI358" s="113">
        <v>0</v>
      </c>
      <c r="AJ358" s="269">
        <f t="shared" si="226"/>
        <v>0</v>
      </c>
      <c r="AK358" s="113">
        <v>0</v>
      </c>
      <c r="AL358" s="113">
        <v>0</v>
      </c>
      <c r="AM358" s="113">
        <v>0</v>
      </c>
      <c r="AN358" s="113">
        <v>0</v>
      </c>
      <c r="AO358" s="255">
        <f t="shared" si="227"/>
        <v>0</v>
      </c>
      <c r="AP358" s="752">
        <v>0</v>
      </c>
      <c r="AQ358" s="752">
        <v>0</v>
      </c>
      <c r="AR358" s="752">
        <v>0</v>
      </c>
      <c r="AS358" s="752">
        <v>0</v>
      </c>
      <c r="AT358" s="255">
        <f t="shared" si="228"/>
        <v>0</v>
      </c>
      <c r="AU358" s="113">
        <v>0</v>
      </c>
      <c r="AV358" s="113">
        <v>0</v>
      </c>
      <c r="AW358" s="113">
        <v>0</v>
      </c>
      <c r="AX358" s="113">
        <v>0</v>
      </c>
      <c r="AY358" s="255">
        <f t="shared" si="229"/>
        <v>0</v>
      </c>
    </row>
    <row r="359" spans="2:51" s="67" customFormat="1" ht="21.75" customHeight="1" thickBot="1" x14ac:dyDescent="0.3">
      <c r="B359" s="896"/>
      <c r="C359" s="853"/>
      <c r="D359" s="892"/>
      <c r="E359" s="557" t="s">
        <v>112</v>
      </c>
      <c r="F359" s="439">
        <f t="shared" si="241"/>
        <v>0</v>
      </c>
      <c r="G359" s="468"/>
      <c r="H359" s="220"/>
      <c r="I359" s="220"/>
      <c r="J359" s="220"/>
      <c r="K359" s="104">
        <f t="shared" si="242"/>
        <v>0</v>
      </c>
      <c r="L359" s="220"/>
      <c r="M359" s="220"/>
      <c r="N359" s="220"/>
      <c r="O359" s="220"/>
      <c r="P359" s="269">
        <f t="shared" si="239"/>
        <v>0</v>
      </c>
      <c r="Q359" s="220"/>
      <c r="R359" s="220"/>
      <c r="S359" s="220"/>
      <c r="T359" s="358"/>
      <c r="U359" s="269">
        <f t="shared" si="240"/>
        <v>0</v>
      </c>
      <c r="V359" s="220"/>
      <c r="W359" s="220"/>
      <c r="X359" s="220"/>
      <c r="Y359" s="358"/>
      <c r="Z359" s="269">
        <f t="shared" si="169"/>
        <v>0</v>
      </c>
      <c r="AA359" s="496"/>
      <c r="AB359" s="496"/>
      <c r="AC359" s="496"/>
      <c r="AD359" s="509"/>
      <c r="AE359" s="269">
        <f t="shared" si="225"/>
        <v>0</v>
      </c>
      <c r="AF359" s="496"/>
      <c r="AG359" s="496"/>
      <c r="AH359" s="496"/>
      <c r="AI359" s="496"/>
      <c r="AJ359" s="269">
        <f t="shared" si="226"/>
        <v>0</v>
      </c>
      <c r="AK359" s="496"/>
      <c r="AL359" s="496"/>
      <c r="AM359" s="496"/>
      <c r="AN359" s="496"/>
      <c r="AO359" s="255">
        <f t="shared" si="227"/>
        <v>0</v>
      </c>
      <c r="AP359" s="745"/>
      <c r="AQ359" s="745"/>
      <c r="AR359" s="745"/>
      <c r="AS359" s="745"/>
      <c r="AT359" s="255">
        <f t="shared" si="228"/>
        <v>0</v>
      </c>
      <c r="AU359" s="496"/>
      <c r="AV359" s="496"/>
      <c r="AW359" s="496"/>
      <c r="AX359" s="496"/>
      <c r="AY359" s="255">
        <f t="shared" si="229"/>
        <v>0</v>
      </c>
    </row>
    <row r="360" spans="2:51" s="218" customFormat="1" ht="20.25" customHeight="1" thickBot="1" x14ac:dyDescent="0.3">
      <c r="B360" s="900"/>
      <c r="C360" s="853"/>
      <c r="D360" s="799"/>
      <c r="E360" s="547" t="s">
        <v>763</v>
      </c>
      <c r="F360" s="439">
        <f t="shared" si="241"/>
        <v>0</v>
      </c>
      <c r="G360" s="471"/>
      <c r="H360" s="440"/>
      <c r="I360" s="440"/>
      <c r="J360" s="440"/>
      <c r="K360" s="104"/>
      <c r="L360" s="440"/>
      <c r="M360" s="440"/>
      <c r="N360" s="440"/>
      <c r="O360" s="440"/>
      <c r="P360" s="269"/>
      <c r="Q360" s="440"/>
      <c r="R360" s="440"/>
      <c r="S360" s="440"/>
      <c r="T360" s="441"/>
      <c r="U360" s="269"/>
      <c r="V360" s="440"/>
      <c r="W360" s="440"/>
      <c r="X360" s="440"/>
      <c r="Y360" s="441"/>
      <c r="Z360" s="269"/>
      <c r="AA360" s="111">
        <v>0</v>
      </c>
      <c r="AB360" s="111">
        <v>0</v>
      </c>
      <c r="AC360" s="111">
        <v>0</v>
      </c>
      <c r="AD360" s="369">
        <v>0</v>
      </c>
      <c r="AE360" s="269">
        <f t="shared" si="225"/>
        <v>0</v>
      </c>
      <c r="AF360" s="111">
        <v>0</v>
      </c>
      <c r="AG360" s="111">
        <v>0</v>
      </c>
      <c r="AH360" s="111">
        <v>0</v>
      </c>
      <c r="AI360" s="111">
        <v>0</v>
      </c>
      <c r="AJ360" s="269">
        <f t="shared" si="226"/>
        <v>0</v>
      </c>
      <c r="AK360" s="111">
        <v>0</v>
      </c>
      <c r="AL360" s="111">
        <v>0</v>
      </c>
      <c r="AM360" s="111">
        <v>0</v>
      </c>
      <c r="AN360" s="111">
        <v>0</v>
      </c>
      <c r="AO360" s="255">
        <f t="shared" si="227"/>
        <v>0</v>
      </c>
      <c r="AP360" s="753">
        <v>0</v>
      </c>
      <c r="AQ360" s="753">
        <v>0</v>
      </c>
      <c r="AR360" s="753">
        <v>0</v>
      </c>
      <c r="AS360" s="753">
        <v>0</v>
      </c>
      <c r="AT360" s="255">
        <f t="shared" si="228"/>
        <v>0</v>
      </c>
      <c r="AU360" s="111">
        <v>0</v>
      </c>
      <c r="AV360" s="111">
        <v>0</v>
      </c>
      <c r="AW360" s="111">
        <v>0</v>
      </c>
      <c r="AX360" s="111">
        <v>0</v>
      </c>
      <c r="AY360" s="255">
        <f t="shared" si="229"/>
        <v>0</v>
      </c>
    </row>
    <row r="361" spans="2:51" s="67" customFormat="1" ht="16.5" customHeight="1" x14ac:dyDescent="0.25">
      <c r="B361" s="450"/>
      <c r="C361" s="853"/>
      <c r="D361" s="848" t="s">
        <v>286</v>
      </c>
      <c r="E361" s="849"/>
      <c r="F361" s="439">
        <f t="shared" si="241"/>
        <v>0</v>
      </c>
      <c r="G361" s="482">
        <f t="shared" ref="G361:J363" si="270">G357</f>
        <v>0</v>
      </c>
      <c r="H361" s="221">
        <f t="shared" si="270"/>
        <v>0</v>
      </c>
      <c r="I361" s="221">
        <f t="shared" si="270"/>
        <v>0</v>
      </c>
      <c r="J361" s="221">
        <f t="shared" si="270"/>
        <v>0</v>
      </c>
      <c r="K361" s="104">
        <f t="shared" si="242"/>
        <v>0</v>
      </c>
      <c r="L361" s="221">
        <f t="shared" ref="L361:O363" si="271">L357</f>
        <v>0</v>
      </c>
      <c r="M361" s="221">
        <f t="shared" si="271"/>
        <v>0</v>
      </c>
      <c r="N361" s="221">
        <f t="shared" si="271"/>
        <v>0</v>
      </c>
      <c r="O361" s="221">
        <f t="shared" si="271"/>
        <v>0</v>
      </c>
      <c r="P361" s="269">
        <f t="shared" si="239"/>
        <v>0</v>
      </c>
      <c r="Q361" s="221">
        <f t="shared" ref="Q361:T363" si="272">Q357</f>
        <v>0</v>
      </c>
      <c r="R361" s="221">
        <f t="shared" si="272"/>
        <v>0</v>
      </c>
      <c r="S361" s="221">
        <f t="shared" si="272"/>
        <v>0</v>
      </c>
      <c r="T361" s="372">
        <f t="shared" si="272"/>
        <v>0</v>
      </c>
      <c r="U361" s="269">
        <f t="shared" si="240"/>
        <v>0</v>
      </c>
      <c r="V361" s="221">
        <f t="shared" ref="V361:Y363" si="273">V357</f>
        <v>0</v>
      </c>
      <c r="W361" s="221">
        <f t="shared" si="273"/>
        <v>0</v>
      </c>
      <c r="X361" s="221">
        <f t="shared" si="273"/>
        <v>0</v>
      </c>
      <c r="Y361" s="372">
        <f t="shared" si="273"/>
        <v>0</v>
      </c>
      <c r="Z361" s="269">
        <f t="shared" si="169"/>
        <v>0</v>
      </c>
      <c r="AA361" s="104">
        <f t="shared" ref="AA361:AD364" si="274">AA357</f>
        <v>0</v>
      </c>
      <c r="AB361" s="104">
        <f t="shared" si="274"/>
        <v>0</v>
      </c>
      <c r="AC361" s="104">
        <f t="shared" si="274"/>
        <v>0</v>
      </c>
      <c r="AD361" s="356">
        <f t="shared" si="274"/>
        <v>0</v>
      </c>
      <c r="AE361" s="269">
        <f t="shared" si="225"/>
        <v>0</v>
      </c>
      <c r="AF361" s="104">
        <f t="shared" ref="AF361:AI364" si="275">AF357</f>
        <v>0</v>
      </c>
      <c r="AG361" s="104">
        <f t="shared" si="275"/>
        <v>0</v>
      </c>
      <c r="AH361" s="104">
        <f t="shared" si="275"/>
        <v>0</v>
      </c>
      <c r="AI361" s="104">
        <f t="shared" si="275"/>
        <v>0</v>
      </c>
      <c r="AJ361" s="269">
        <f t="shared" si="226"/>
        <v>0</v>
      </c>
      <c r="AK361" s="104">
        <f t="shared" ref="AK361:AN364" si="276">AK357</f>
        <v>0</v>
      </c>
      <c r="AL361" s="104">
        <f t="shared" si="276"/>
        <v>0</v>
      </c>
      <c r="AM361" s="104">
        <f t="shared" si="276"/>
        <v>0</v>
      </c>
      <c r="AN361" s="104">
        <f t="shared" si="276"/>
        <v>0</v>
      </c>
      <c r="AO361" s="255">
        <f t="shared" si="227"/>
        <v>0</v>
      </c>
      <c r="AP361" s="738">
        <f t="shared" ref="AP361:AS364" si="277">AP357</f>
        <v>0</v>
      </c>
      <c r="AQ361" s="738">
        <f t="shared" si="277"/>
        <v>0</v>
      </c>
      <c r="AR361" s="738">
        <f t="shared" si="277"/>
        <v>0</v>
      </c>
      <c r="AS361" s="738">
        <f t="shared" si="277"/>
        <v>0</v>
      </c>
      <c r="AT361" s="255">
        <f t="shared" si="228"/>
        <v>0</v>
      </c>
      <c r="AU361" s="104">
        <f t="shared" ref="AU361:AX364" si="278">AU357</f>
        <v>0</v>
      </c>
      <c r="AV361" s="104">
        <f t="shared" si="278"/>
        <v>0</v>
      </c>
      <c r="AW361" s="104">
        <f t="shared" si="278"/>
        <v>0</v>
      </c>
      <c r="AX361" s="104">
        <f t="shared" si="278"/>
        <v>0</v>
      </c>
      <c r="AY361" s="255">
        <f t="shared" si="229"/>
        <v>0</v>
      </c>
    </row>
    <row r="362" spans="2:51" s="67" customFormat="1" ht="16.5" customHeight="1" x14ac:dyDescent="0.25">
      <c r="B362" s="450"/>
      <c r="C362" s="853"/>
      <c r="D362" s="844" t="s">
        <v>287</v>
      </c>
      <c r="E362" s="845"/>
      <c r="F362" s="439">
        <f t="shared" si="241"/>
        <v>0</v>
      </c>
      <c r="G362" s="482">
        <f t="shared" si="270"/>
        <v>0</v>
      </c>
      <c r="H362" s="221">
        <f t="shared" si="270"/>
        <v>0</v>
      </c>
      <c r="I362" s="221">
        <f t="shared" si="270"/>
        <v>0</v>
      </c>
      <c r="J362" s="221">
        <f t="shared" si="270"/>
        <v>0</v>
      </c>
      <c r="K362" s="104">
        <f t="shared" si="242"/>
        <v>0</v>
      </c>
      <c r="L362" s="221">
        <f t="shared" si="271"/>
        <v>0</v>
      </c>
      <c r="M362" s="221">
        <f t="shared" si="271"/>
        <v>0</v>
      </c>
      <c r="N362" s="221">
        <f t="shared" si="271"/>
        <v>0</v>
      </c>
      <c r="O362" s="221">
        <f t="shared" si="271"/>
        <v>0</v>
      </c>
      <c r="P362" s="269">
        <f t="shared" si="239"/>
        <v>0</v>
      </c>
      <c r="Q362" s="221">
        <f t="shared" si="272"/>
        <v>0</v>
      </c>
      <c r="R362" s="221">
        <f t="shared" si="272"/>
        <v>0</v>
      </c>
      <c r="S362" s="221">
        <f t="shared" si="272"/>
        <v>0</v>
      </c>
      <c r="T362" s="372">
        <f t="shared" si="272"/>
        <v>0</v>
      </c>
      <c r="U362" s="269">
        <f t="shared" si="240"/>
        <v>0</v>
      </c>
      <c r="V362" s="221">
        <f t="shared" si="273"/>
        <v>0</v>
      </c>
      <c r="W362" s="221">
        <f t="shared" si="273"/>
        <v>0</v>
      </c>
      <c r="X362" s="221">
        <f t="shared" si="273"/>
        <v>0</v>
      </c>
      <c r="Y362" s="372">
        <f t="shared" si="273"/>
        <v>0</v>
      </c>
      <c r="Z362" s="269">
        <f t="shared" ref="Z362:Z396" si="279">V362+W362+X362+Y362</f>
        <v>0</v>
      </c>
      <c r="AA362" s="492">
        <f t="shared" si="274"/>
        <v>0</v>
      </c>
      <c r="AB362" s="492">
        <f t="shared" si="274"/>
        <v>0</v>
      </c>
      <c r="AC362" s="492">
        <f t="shared" si="274"/>
        <v>0</v>
      </c>
      <c r="AD362" s="505">
        <f t="shared" si="274"/>
        <v>0</v>
      </c>
      <c r="AE362" s="269">
        <f t="shared" si="225"/>
        <v>0</v>
      </c>
      <c r="AF362" s="492">
        <f t="shared" si="275"/>
        <v>0</v>
      </c>
      <c r="AG362" s="492">
        <f t="shared" si="275"/>
        <v>0</v>
      </c>
      <c r="AH362" s="492">
        <f t="shared" si="275"/>
        <v>0</v>
      </c>
      <c r="AI362" s="492">
        <f t="shared" si="275"/>
        <v>0</v>
      </c>
      <c r="AJ362" s="269">
        <f t="shared" si="226"/>
        <v>0</v>
      </c>
      <c r="AK362" s="492">
        <f t="shared" si="276"/>
        <v>0</v>
      </c>
      <c r="AL362" s="492">
        <f t="shared" si="276"/>
        <v>0</v>
      </c>
      <c r="AM362" s="492">
        <f t="shared" si="276"/>
        <v>0</v>
      </c>
      <c r="AN362" s="492">
        <f t="shared" si="276"/>
        <v>0</v>
      </c>
      <c r="AO362" s="255">
        <f t="shared" si="227"/>
        <v>0</v>
      </c>
      <c r="AP362" s="739">
        <f t="shared" si="277"/>
        <v>0</v>
      </c>
      <c r="AQ362" s="739">
        <f t="shared" si="277"/>
        <v>0</v>
      </c>
      <c r="AR362" s="739">
        <f t="shared" si="277"/>
        <v>0</v>
      </c>
      <c r="AS362" s="739">
        <f t="shared" si="277"/>
        <v>0</v>
      </c>
      <c r="AT362" s="255">
        <f t="shared" si="228"/>
        <v>0</v>
      </c>
      <c r="AU362" s="492">
        <f t="shared" si="278"/>
        <v>0</v>
      </c>
      <c r="AV362" s="492">
        <f t="shared" si="278"/>
        <v>0</v>
      </c>
      <c r="AW362" s="492">
        <f t="shared" si="278"/>
        <v>0</v>
      </c>
      <c r="AX362" s="492">
        <f t="shared" si="278"/>
        <v>0</v>
      </c>
      <c r="AY362" s="255">
        <f t="shared" si="229"/>
        <v>0</v>
      </c>
    </row>
    <row r="363" spans="2:51" s="67" customFormat="1" ht="16.5" customHeight="1" x14ac:dyDescent="0.25">
      <c r="B363" s="486"/>
      <c r="C363" s="853"/>
      <c r="D363" s="850" t="s">
        <v>288</v>
      </c>
      <c r="E363" s="851"/>
      <c r="F363" s="439">
        <f t="shared" si="241"/>
        <v>0</v>
      </c>
      <c r="G363" s="484">
        <f t="shared" si="270"/>
        <v>0</v>
      </c>
      <c r="H363" s="238">
        <f t="shared" si="270"/>
        <v>0</v>
      </c>
      <c r="I363" s="238">
        <f t="shared" si="270"/>
        <v>0</v>
      </c>
      <c r="J363" s="238">
        <f t="shared" si="270"/>
        <v>0</v>
      </c>
      <c r="K363" s="104">
        <f t="shared" si="242"/>
        <v>0</v>
      </c>
      <c r="L363" s="238">
        <f t="shared" si="271"/>
        <v>0</v>
      </c>
      <c r="M363" s="238">
        <f t="shared" si="271"/>
        <v>0</v>
      </c>
      <c r="N363" s="238">
        <f t="shared" si="271"/>
        <v>0</v>
      </c>
      <c r="O363" s="238">
        <f t="shared" si="271"/>
        <v>0</v>
      </c>
      <c r="P363" s="269">
        <f t="shared" si="239"/>
        <v>0</v>
      </c>
      <c r="Q363" s="238">
        <f t="shared" si="272"/>
        <v>0</v>
      </c>
      <c r="R363" s="238">
        <f t="shared" si="272"/>
        <v>0</v>
      </c>
      <c r="S363" s="238">
        <f t="shared" si="272"/>
        <v>0</v>
      </c>
      <c r="T363" s="374">
        <f t="shared" si="272"/>
        <v>0</v>
      </c>
      <c r="U363" s="269">
        <f t="shared" si="240"/>
        <v>0</v>
      </c>
      <c r="V363" s="238">
        <f t="shared" si="273"/>
        <v>0</v>
      </c>
      <c r="W363" s="238">
        <f t="shared" si="273"/>
        <v>0</v>
      </c>
      <c r="X363" s="238">
        <f t="shared" si="273"/>
        <v>0</v>
      </c>
      <c r="Y363" s="374">
        <f t="shared" si="273"/>
        <v>0</v>
      </c>
      <c r="Z363" s="269">
        <f t="shared" si="279"/>
        <v>0</v>
      </c>
      <c r="AA363" s="492">
        <f t="shared" si="274"/>
        <v>0</v>
      </c>
      <c r="AB363" s="492">
        <f t="shared" si="274"/>
        <v>0</v>
      </c>
      <c r="AC363" s="492">
        <f t="shared" si="274"/>
        <v>0</v>
      </c>
      <c r="AD363" s="505">
        <f t="shared" si="274"/>
        <v>0</v>
      </c>
      <c r="AE363" s="269">
        <f t="shared" si="225"/>
        <v>0</v>
      </c>
      <c r="AF363" s="492">
        <f t="shared" si="275"/>
        <v>0</v>
      </c>
      <c r="AG363" s="492">
        <f t="shared" si="275"/>
        <v>0</v>
      </c>
      <c r="AH363" s="492">
        <f t="shared" si="275"/>
        <v>0</v>
      </c>
      <c r="AI363" s="492">
        <f t="shared" si="275"/>
        <v>0</v>
      </c>
      <c r="AJ363" s="269">
        <f t="shared" si="226"/>
        <v>0</v>
      </c>
      <c r="AK363" s="492">
        <f t="shared" si="276"/>
        <v>0</v>
      </c>
      <c r="AL363" s="492">
        <f t="shared" si="276"/>
        <v>0</v>
      </c>
      <c r="AM363" s="492">
        <f t="shared" si="276"/>
        <v>0</v>
      </c>
      <c r="AN363" s="492">
        <f t="shared" si="276"/>
        <v>0</v>
      </c>
      <c r="AO363" s="255">
        <f t="shared" si="227"/>
        <v>0</v>
      </c>
      <c r="AP363" s="739">
        <f t="shared" si="277"/>
        <v>0</v>
      </c>
      <c r="AQ363" s="739">
        <f t="shared" si="277"/>
        <v>0</v>
      </c>
      <c r="AR363" s="739">
        <f t="shared" si="277"/>
        <v>0</v>
      </c>
      <c r="AS363" s="739">
        <f t="shared" si="277"/>
        <v>0</v>
      </c>
      <c r="AT363" s="255">
        <f t="shared" si="228"/>
        <v>0</v>
      </c>
      <c r="AU363" s="492">
        <f t="shared" si="278"/>
        <v>0</v>
      </c>
      <c r="AV363" s="492">
        <f t="shared" si="278"/>
        <v>0</v>
      </c>
      <c r="AW363" s="492">
        <f t="shared" si="278"/>
        <v>0</v>
      </c>
      <c r="AX363" s="492">
        <f t="shared" si="278"/>
        <v>0</v>
      </c>
      <c r="AY363" s="255">
        <f t="shared" si="229"/>
        <v>0</v>
      </c>
    </row>
    <row r="364" spans="2:51" s="218" customFormat="1" ht="16.5" customHeight="1" thickBot="1" x14ac:dyDescent="0.3">
      <c r="B364" s="452"/>
      <c r="C364" s="893"/>
      <c r="D364" s="846" t="s">
        <v>783</v>
      </c>
      <c r="E364" s="847"/>
      <c r="F364" s="439">
        <f t="shared" si="241"/>
        <v>0</v>
      </c>
      <c r="G364" s="484"/>
      <c r="H364" s="238"/>
      <c r="I364" s="238"/>
      <c r="J364" s="238"/>
      <c r="K364" s="104"/>
      <c r="L364" s="238"/>
      <c r="M364" s="238"/>
      <c r="N364" s="238"/>
      <c r="O364" s="238"/>
      <c r="P364" s="269"/>
      <c r="Q364" s="238"/>
      <c r="R364" s="238"/>
      <c r="S364" s="238"/>
      <c r="T364" s="374"/>
      <c r="U364" s="269"/>
      <c r="V364" s="238"/>
      <c r="W364" s="238"/>
      <c r="X364" s="238"/>
      <c r="Y364" s="374"/>
      <c r="Z364" s="269"/>
      <c r="AA364" s="493">
        <f t="shared" si="274"/>
        <v>0</v>
      </c>
      <c r="AB364" s="493">
        <f t="shared" si="274"/>
        <v>0</v>
      </c>
      <c r="AC364" s="493">
        <f t="shared" si="274"/>
        <v>0</v>
      </c>
      <c r="AD364" s="506">
        <f t="shared" si="274"/>
        <v>0</v>
      </c>
      <c r="AE364" s="269">
        <f t="shared" si="225"/>
        <v>0</v>
      </c>
      <c r="AF364" s="493">
        <f t="shared" si="275"/>
        <v>0</v>
      </c>
      <c r="AG364" s="493">
        <f t="shared" si="275"/>
        <v>0</v>
      </c>
      <c r="AH364" s="493">
        <f t="shared" si="275"/>
        <v>0</v>
      </c>
      <c r="AI364" s="493">
        <f t="shared" si="275"/>
        <v>0</v>
      </c>
      <c r="AJ364" s="269">
        <f t="shared" si="226"/>
        <v>0</v>
      </c>
      <c r="AK364" s="493">
        <f t="shared" si="276"/>
        <v>0</v>
      </c>
      <c r="AL364" s="493">
        <f t="shared" si="276"/>
        <v>0</v>
      </c>
      <c r="AM364" s="493">
        <f t="shared" si="276"/>
        <v>0</v>
      </c>
      <c r="AN364" s="493">
        <f t="shared" si="276"/>
        <v>0</v>
      </c>
      <c r="AO364" s="255">
        <f t="shared" si="227"/>
        <v>0</v>
      </c>
      <c r="AP364" s="740">
        <f t="shared" si="277"/>
        <v>0</v>
      </c>
      <c r="AQ364" s="740">
        <f t="shared" si="277"/>
        <v>0</v>
      </c>
      <c r="AR364" s="740">
        <f t="shared" si="277"/>
        <v>0</v>
      </c>
      <c r="AS364" s="740">
        <f t="shared" si="277"/>
        <v>0</v>
      </c>
      <c r="AT364" s="255">
        <f t="shared" si="228"/>
        <v>0</v>
      </c>
      <c r="AU364" s="493">
        <f t="shared" si="278"/>
        <v>0</v>
      </c>
      <c r="AV364" s="493">
        <f t="shared" si="278"/>
        <v>0</v>
      </c>
      <c r="AW364" s="493">
        <f t="shared" si="278"/>
        <v>0</v>
      </c>
      <c r="AX364" s="493">
        <f t="shared" si="278"/>
        <v>0</v>
      </c>
      <c r="AY364" s="255">
        <f t="shared" si="229"/>
        <v>0</v>
      </c>
    </row>
    <row r="365" spans="2:51" s="67" customFormat="1" ht="24.6" customHeight="1" x14ac:dyDescent="0.25">
      <c r="B365" s="896">
        <v>1</v>
      </c>
      <c r="C365" s="789" t="s">
        <v>271</v>
      </c>
      <c r="D365" s="891" t="s">
        <v>175</v>
      </c>
      <c r="E365" s="566" t="s">
        <v>116</v>
      </c>
      <c r="F365" s="439">
        <f t="shared" si="241"/>
        <v>0</v>
      </c>
      <c r="G365" s="480">
        <v>0</v>
      </c>
      <c r="H365" s="243">
        <v>0</v>
      </c>
      <c r="I365" s="243">
        <v>0</v>
      </c>
      <c r="J365" s="243">
        <v>0</v>
      </c>
      <c r="K365" s="104">
        <f t="shared" si="242"/>
        <v>0</v>
      </c>
      <c r="L365" s="114">
        <v>0</v>
      </c>
      <c r="M365" s="114">
        <v>0</v>
      </c>
      <c r="N365" s="114">
        <v>0</v>
      </c>
      <c r="O365" s="114">
        <v>0</v>
      </c>
      <c r="P365" s="269">
        <f t="shared" si="239"/>
        <v>0</v>
      </c>
      <c r="Q365" s="114">
        <v>0</v>
      </c>
      <c r="R365" s="114">
        <v>0</v>
      </c>
      <c r="S365" s="114">
        <v>0</v>
      </c>
      <c r="T365" s="370">
        <v>0</v>
      </c>
      <c r="U365" s="269">
        <f t="shared" si="240"/>
        <v>0</v>
      </c>
      <c r="V365" s="114">
        <v>0</v>
      </c>
      <c r="W365" s="114">
        <v>0</v>
      </c>
      <c r="X365" s="114">
        <v>0</v>
      </c>
      <c r="Y365" s="370">
        <v>0</v>
      </c>
      <c r="Z365" s="269">
        <f t="shared" si="279"/>
        <v>0</v>
      </c>
      <c r="AA365" s="114">
        <v>0</v>
      </c>
      <c r="AB365" s="114">
        <v>0</v>
      </c>
      <c r="AC365" s="114">
        <v>0</v>
      </c>
      <c r="AD365" s="370">
        <v>0</v>
      </c>
      <c r="AE365" s="269">
        <f t="shared" si="225"/>
        <v>0</v>
      </c>
      <c r="AF365" s="114">
        <v>0</v>
      </c>
      <c r="AG365" s="114">
        <v>0</v>
      </c>
      <c r="AH365" s="114">
        <v>0</v>
      </c>
      <c r="AI365" s="114">
        <v>0</v>
      </c>
      <c r="AJ365" s="269">
        <f t="shared" si="226"/>
        <v>0</v>
      </c>
      <c r="AK365" s="114">
        <v>0</v>
      </c>
      <c r="AL365" s="114">
        <v>0</v>
      </c>
      <c r="AM365" s="114">
        <v>0</v>
      </c>
      <c r="AN365" s="114">
        <v>0</v>
      </c>
      <c r="AO365" s="255">
        <f t="shared" si="227"/>
        <v>0</v>
      </c>
      <c r="AP365" s="751">
        <v>0</v>
      </c>
      <c r="AQ365" s="751">
        <v>0</v>
      </c>
      <c r="AR365" s="751">
        <v>0</v>
      </c>
      <c r="AS365" s="751">
        <v>0</v>
      </c>
      <c r="AT365" s="255">
        <f t="shared" si="228"/>
        <v>0</v>
      </c>
      <c r="AU365" s="114">
        <v>0</v>
      </c>
      <c r="AV365" s="114">
        <v>0</v>
      </c>
      <c r="AW365" s="114">
        <v>0</v>
      </c>
      <c r="AX365" s="114">
        <v>0</v>
      </c>
      <c r="AY365" s="255">
        <f t="shared" si="229"/>
        <v>0</v>
      </c>
    </row>
    <row r="366" spans="2:51" s="67" customFormat="1" ht="23.25" customHeight="1" x14ac:dyDescent="0.25">
      <c r="B366" s="896"/>
      <c r="C366" s="790"/>
      <c r="D366" s="892"/>
      <c r="E366" s="567" t="s">
        <v>203</v>
      </c>
      <c r="F366" s="439">
        <f t="shared" si="241"/>
        <v>0</v>
      </c>
      <c r="G366" s="478">
        <v>0</v>
      </c>
      <c r="H366" s="107">
        <v>0</v>
      </c>
      <c r="I366" s="107">
        <v>0</v>
      </c>
      <c r="J366" s="107">
        <v>0</v>
      </c>
      <c r="K366" s="104">
        <f t="shared" si="242"/>
        <v>0</v>
      </c>
      <c r="L366" s="113">
        <v>0</v>
      </c>
      <c r="M366" s="113">
        <v>0</v>
      </c>
      <c r="N366" s="113">
        <v>0</v>
      </c>
      <c r="O366" s="113">
        <v>0</v>
      </c>
      <c r="P366" s="269">
        <f t="shared" si="239"/>
        <v>0</v>
      </c>
      <c r="Q366" s="113">
        <v>0</v>
      </c>
      <c r="R366" s="113">
        <v>0</v>
      </c>
      <c r="S366" s="113">
        <v>0</v>
      </c>
      <c r="T366" s="368">
        <v>0</v>
      </c>
      <c r="U366" s="269">
        <f t="shared" si="240"/>
        <v>0</v>
      </c>
      <c r="V366" s="113">
        <v>0</v>
      </c>
      <c r="W366" s="113">
        <v>0</v>
      </c>
      <c r="X366" s="113">
        <v>0</v>
      </c>
      <c r="Y366" s="368">
        <v>0</v>
      </c>
      <c r="Z366" s="269">
        <f t="shared" si="279"/>
        <v>0</v>
      </c>
      <c r="AA366" s="113">
        <v>0</v>
      </c>
      <c r="AB366" s="113">
        <v>0</v>
      </c>
      <c r="AC366" s="113">
        <v>0</v>
      </c>
      <c r="AD366" s="368">
        <v>0</v>
      </c>
      <c r="AE366" s="269">
        <f t="shared" si="225"/>
        <v>0</v>
      </c>
      <c r="AF366" s="113">
        <v>0</v>
      </c>
      <c r="AG366" s="113">
        <v>0</v>
      </c>
      <c r="AH366" s="113">
        <v>0</v>
      </c>
      <c r="AI366" s="113">
        <v>0</v>
      </c>
      <c r="AJ366" s="269">
        <f t="shared" si="226"/>
        <v>0</v>
      </c>
      <c r="AK366" s="113">
        <v>0</v>
      </c>
      <c r="AL366" s="113">
        <v>0</v>
      </c>
      <c r="AM366" s="113">
        <v>0</v>
      </c>
      <c r="AN366" s="113">
        <v>0</v>
      </c>
      <c r="AO366" s="255">
        <f t="shared" si="227"/>
        <v>0</v>
      </c>
      <c r="AP366" s="752">
        <v>0</v>
      </c>
      <c r="AQ366" s="752">
        <v>0</v>
      </c>
      <c r="AR366" s="752">
        <v>0</v>
      </c>
      <c r="AS366" s="752">
        <v>0</v>
      </c>
      <c r="AT366" s="255">
        <f t="shared" si="228"/>
        <v>0</v>
      </c>
      <c r="AU366" s="113">
        <v>0</v>
      </c>
      <c r="AV366" s="113">
        <v>0</v>
      </c>
      <c r="AW366" s="113">
        <v>0</v>
      </c>
      <c r="AX366" s="113">
        <v>0</v>
      </c>
      <c r="AY366" s="255">
        <f t="shared" si="229"/>
        <v>0</v>
      </c>
    </row>
    <row r="367" spans="2:51" s="67" customFormat="1" ht="24.75" customHeight="1" thickBot="1" x14ac:dyDescent="0.3">
      <c r="B367" s="896"/>
      <c r="C367" s="790"/>
      <c r="D367" s="892"/>
      <c r="E367" s="557" t="s">
        <v>112</v>
      </c>
      <c r="F367" s="439">
        <f t="shared" si="241"/>
        <v>0</v>
      </c>
      <c r="G367" s="468"/>
      <c r="H367" s="220"/>
      <c r="I367" s="220"/>
      <c r="J367" s="220"/>
      <c r="K367" s="104">
        <f t="shared" si="242"/>
        <v>0</v>
      </c>
      <c r="L367" s="220"/>
      <c r="M367" s="220"/>
      <c r="N367" s="220"/>
      <c r="O367" s="220"/>
      <c r="P367" s="269">
        <f t="shared" si="239"/>
        <v>0</v>
      </c>
      <c r="Q367" s="220"/>
      <c r="R367" s="220"/>
      <c r="S367" s="220"/>
      <c r="T367" s="358"/>
      <c r="U367" s="269">
        <f t="shared" si="240"/>
        <v>0</v>
      </c>
      <c r="V367" s="220"/>
      <c r="W367" s="220"/>
      <c r="X367" s="220"/>
      <c r="Y367" s="358"/>
      <c r="Z367" s="269">
        <f t="shared" si="279"/>
        <v>0</v>
      </c>
      <c r="AA367" s="496"/>
      <c r="AB367" s="496"/>
      <c r="AC367" s="496"/>
      <c r="AD367" s="509"/>
      <c r="AE367" s="269">
        <f t="shared" si="225"/>
        <v>0</v>
      </c>
      <c r="AF367" s="496"/>
      <c r="AG367" s="496"/>
      <c r="AH367" s="496"/>
      <c r="AI367" s="496"/>
      <c r="AJ367" s="269">
        <f t="shared" si="226"/>
        <v>0</v>
      </c>
      <c r="AK367" s="496"/>
      <c r="AL367" s="496"/>
      <c r="AM367" s="496"/>
      <c r="AN367" s="496"/>
      <c r="AO367" s="255">
        <f t="shared" si="227"/>
        <v>0</v>
      </c>
      <c r="AP367" s="745"/>
      <c r="AQ367" s="745"/>
      <c r="AR367" s="745"/>
      <c r="AS367" s="745"/>
      <c r="AT367" s="255">
        <f t="shared" si="228"/>
        <v>0</v>
      </c>
      <c r="AU367" s="496"/>
      <c r="AV367" s="496"/>
      <c r="AW367" s="496"/>
      <c r="AX367" s="496"/>
      <c r="AY367" s="255">
        <f t="shared" si="229"/>
        <v>0</v>
      </c>
    </row>
    <row r="368" spans="2:51" s="218" customFormat="1" ht="21.75" customHeight="1" thickBot="1" x14ac:dyDescent="0.3">
      <c r="B368" s="900"/>
      <c r="C368" s="790"/>
      <c r="D368" s="799"/>
      <c r="E368" s="547" t="s">
        <v>763</v>
      </c>
      <c r="F368" s="439">
        <f t="shared" si="241"/>
        <v>0</v>
      </c>
      <c r="G368" s="471"/>
      <c r="H368" s="440"/>
      <c r="I368" s="440"/>
      <c r="J368" s="440"/>
      <c r="K368" s="104"/>
      <c r="L368" s="440"/>
      <c r="M368" s="440"/>
      <c r="N368" s="440"/>
      <c r="O368" s="440"/>
      <c r="P368" s="269"/>
      <c r="Q368" s="440"/>
      <c r="R368" s="440"/>
      <c r="S368" s="440"/>
      <c r="T368" s="441"/>
      <c r="U368" s="269"/>
      <c r="V368" s="440"/>
      <c r="W368" s="440"/>
      <c r="X368" s="440"/>
      <c r="Y368" s="441"/>
      <c r="Z368" s="269"/>
      <c r="AA368" s="387">
        <v>0</v>
      </c>
      <c r="AB368" s="387">
        <v>0</v>
      </c>
      <c r="AC368" s="387">
        <v>0</v>
      </c>
      <c r="AD368" s="388">
        <v>0</v>
      </c>
      <c r="AE368" s="269">
        <f t="shared" si="225"/>
        <v>0</v>
      </c>
      <c r="AF368" s="387">
        <v>0</v>
      </c>
      <c r="AG368" s="387">
        <v>0</v>
      </c>
      <c r="AH368" s="387">
        <v>0</v>
      </c>
      <c r="AI368" s="387">
        <v>0</v>
      </c>
      <c r="AJ368" s="269">
        <f t="shared" si="226"/>
        <v>0</v>
      </c>
      <c r="AK368" s="387">
        <v>0</v>
      </c>
      <c r="AL368" s="387">
        <v>0</v>
      </c>
      <c r="AM368" s="387">
        <v>0</v>
      </c>
      <c r="AN368" s="387">
        <v>0</v>
      </c>
      <c r="AO368" s="255">
        <f t="shared" si="227"/>
        <v>0</v>
      </c>
      <c r="AP368" s="757">
        <v>0</v>
      </c>
      <c r="AQ368" s="757">
        <v>0</v>
      </c>
      <c r="AR368" s="757">
        <v>0</v>
      </c>
      <c r="AS368" s="757">
        <v>0</v>
      </c>
      <c r="AT368" s="255">
        <f t="shared" si="228"/>
        <v>0</v>
      </c>
      <c r="AU368" s="387">
        <v>0</v>
      </c>
      <c r="AV368" s="387">
        <v>0</v>
      </c>
      <c r="AW368" s="387">
        <v>0</v>
      </c>
      <c r="AX368" s="387">
        <v>0</v>
      </c>
      <c r="AY368" s="255">
        <f t="shared" si="229"/>
        <v>0</v>
      </c>
    </row>
    <row r="369" spans="2:51" s="67" customFormat="1" ht="16.5" customHeight="1" x14ac:dyDescent="0.25">
      <c r="B369" s="450"/>
      <c r="C369" s="790"/>
      <c r="D369" s="848" t="s">
        <v>289</v>
      </c>
      <c r="E369" s="849"/>
      <c r="F369" s="439">
        <f t="shared" si="241"/>
        <v>0</v>
      </c>
      <c r="G369" s="482">
        <f t="shared" ref="G369:J371" si="280">G365</f>
        <v>0</v>
      </c>
      <c r="H369" s="221">
        <f t="shared" si="280"/>
        <v>0</v>
      </c>
      <c r="I369" s="221">
        <f t="shared" si="280"/>
        <v>0</v>
      </c>
      <c r="J369" s="221">
        <f t="shared" si="280"/>
        <v>0</v>
      </c>
      <c r="K369" s="104">
        <f t="shared" si="242"/>
        <v>0</v>
      </c>
      <c r="L369" s="221">
        <f t="shared" ref="L369:O371" si="281">L365</f>
        <v>0</v>
      </c>
      <c r="M369" s="221">
        <f t="shared" si="281"/>
        <v>0</v>
      </c>
      <c r="N369" s="221">
        <f t="shared" si="281"/>
        <v>0</v>
      </c>
      <c r="O369" s="221">
        <f t="shared" si="281"/>
        <v>0</v>
      </c>
      <c r="P369" s="269">
        <f t="shared" si="239"/>
        <v>0</v>
      </c>
      <c r="Q369" s="221">
        <f t="shared" ref="Q369:T371" si="282">Q365</f>
        <v>0</v>
      </c>
      <c r="R369" s="221">
        <f t="shared" si="282"/>
        <v>0</v>
      </c>
      <c r="S369" s="221">
        <f t="shared" si="282"/>
        <v>0</v>
      </c>
      <c r="T369" s="372">
        <f t="shared" si="282"/>
        <v>0</v>
      </c>
      <c r="U369" s="269">
        <f t="shared" si="240"/>
        <v>0</v>
      </c>
      <c r="V369" s="221">
        <f t="shared" ref="V369:Y371" si="283">V365</f>
        <v>0</v>
      </c>
      <c r="W369" s="221">
        <f t="shared" si="283"/>
        <v>0</v>
      </c>
      <c r="X369" s="221">
        <f t="shared" si="283"/>
        <v>0</v>
      </c>
      <c r="Y369" s="372">
        <f t="shared" si="283"/>
        <v>0</v>
      </c>
      <c r="Z369" s="269">
        <f t="shared" si="279"/>
        <v>0</v>
      </c>
      <c r="AA369" s="104">
        <f t="shared" ref="AA369:AD372" si="284">AA365</f>
        <v>0</v>
      </c>
      <c r="AB369" s="104">
        <f t="shared" si="284"/>
        <v>0</v>
      </c>
      <c r="AC369" s="104">
        <f t="shared" si="284"/>
        <v>0</v>
      </c>
      <c r="AD369" s="356">
        <f t="shared" si="284"/>
        <v>0</v>
      </c>
      <c r="AE369" s="269">
        <f t="shared" si="225"/>
        <v>0</v>
      </c>
      <c r="AF369" s="104">
        <f t="shared" ref="AF369:AI372" si="285">AF365</f>
        <v>0</v>
      </c>
      <c r="AG369" s="104">
        <f t="shared" si="285"/>
        <v>0</v>
      </c>
      <c r="AH369" s="104">
        <f t="shared" si="285"/>
        <v>0</v>
      </c>
      <c r="AI369" s="104">
        <f t="shared" si="285"/>
        <v>0</v>
      </c>
      <c r="AJ369" s="269">
        <f t="shared" si="226"/>
        <v>0</v>
      </c>
      <c r="AK369" s="104">
        <f t="shared" ref="AK369:AN372" si="286">AK365</f>
        <v>0</v>
      </c>
      <c r="AL369" s="104">
        <f t="shared" si="286"/>
        <v>0</v>
      </c>
      <c r="AM369" s="104">
        <f t="shared" si="286"/>
        <v>0</v>
      </c>
      <c r="AN369" s="104">
        <f t="shared" si="286"/>
        <v>0</v>
      </c>
      <c r="AO369" s="255">
        <f t="shared" si="227"/>
        <v>0</v>
      </c>
      <c r="AP369" s="738">
        <f t="shared" ref="AP369:AS372" si="287">AP365</f>
        <v>0</v>
      </c>
      <c r="AQ369" s="738">
        <f t="shared" si="287"/>
        <v>0</v>
      </c>
      <c r="AR369" s="738">
        <f t="shared" si="287"/>
        <v>0</v>
      </c>
      <c r="AS369" s="738">
        <f t="shared" si="287"/>
        <v>0</v>
      </c>
      <c r="AT369" s="255">
        <f t="shared" si="228"/>
        <v>0</v>
      </c>
      <c r="AU369" s="104">
        <f t="shared" ref="AU369:AX372" si="288">AU365</f>
        <v>0</v>
      </c>
      <c r="AV369" s="104">
        <f t="shared" si="288"/>
        <v>0</v>
      </c>
      <c r="AW369" s="104">
        <f t="shared" si="288"/>
        <v>0</v>
      </c>
      <c r="AX369" s="104">
        <f t="shared" si="288"/>
        <v>0</v>
      </c>
      <c r="AY369" s="255">
        <f t="shared" si="229"/>
        <v>0</v>
      </c>
    </row>
    <row r="370" spans="2:51" s="67" customFormat="1" ht="16.5" customHeight="1" x14ac:dyDescent="0.25">
      <c r="B370" s="450"/>
      <c r="C370" s="790"/>
      <c r="D370" s="844" t="s">
        <v>290</v>
      </c>
      <c r="E370" s="845"/>
      <c r="F370" s="439">
        <f t="shared" si="241"/>
        <v>0</v>
      </c>
      <c r="G370" s="482">
        <f t="shared" si="280"/>
        <v>0</v>
      </c>
      <c r="H370" s="221">
        <f t="shared" si="280"/>
        <v>0</v>
      </c>
      <c r="I370" s="221">
        <f t="shared" si="280"/>
        <v>0</v>
      </c>
      <c r="J370" s="221">
        <f t="shared" si="280"/>
        <v>0</v>
      </c>
      <c r="K370" s="104">
        <f t="shared" si="242"/>
        <v>0</v>
      </c>
      <c r="L370" s="221">
        <f t="shared" si="281"/>
        <v>0</v>
      </c>
      <c r="M370" s="221">
        <f t="shared" si="281"/>
        <v>0</v>
      </c>
      <c r="N370" s="221">
        <f t="shared" si="281"/>
        <v>0</v>
      </c>
      <c r="O370" s="221">
        <f t="shared" si="281"/>
        <v>0</v>
      </c>
      <c r="P370" s="269">
        <f t="shared" si="239"/>
        <v>0</v>
      </c>
      <c r="Q370" s="221">
        <f t="shared" si="282"/>
        <v>0</v>
      </c>
      <c r="R370" s="221">
        <f t="shared" si="282"/>
        <v>0</v>
      </c>
      <c r="S370" s="221">
        <f t="shared" si="282"/>
        <v>0</v>
      </c>
      <c r="T370" s="372">
        <f t="shared" si="282"/>
        <v>0</v>
      </c>
      <c r="U370" s="269">
        <f t="shared" si="240"/>
        <v>0</v>
      </c>
      <c r="V370" s="221">
        <f t="shared" si="283"/>
        <v>0</v>
      </c>
      <c r="W370" s="221">
        <f t="shared" si="283"/>
        <v>0</v>
      </c>
      <c r="X370" s="221">
        <f t="shared" si="283"/>
        <v>0</v>
      </c>
      <c r="Y370" s="372">
        <f t="shared" si="283"/>
        <v>0</v>
      </c>
      <c r="Z370" s="269">
        <f t="shared" si="279"/>
        <v>0</v>
      </c>
      <c r="AA370" s="492">
        <f t="shared" si="284"/>
        <v>0</v>
      </c>
      <c r="AB370" s="492">
        <f t="shared" si="284"/>
        <v>0</v>
      </c>
      <c r="AC370" s="492">
        <f t="shared" si="284"/>
        <v>0</v>
      </c>
      <c r="AD370" s="505">
        <f t="shared" si="284"/>
        <v>0</v>
      </c>
      <c r="AE370" s="269">
        <f t="shared" si="225"/>
        <v>0</v>
      </c>
      <c r="AF370" s="492">
        <f t="shared" si="285"/>
        <v>0</v>
      </c>
      <c r="AG370" s="492">
        <f t="shared" si="285"/>
        <v>0</v>
      </c>
      <c r="AH370" s="492">
        <f t="shared" si="285"/>
        <v>0</v>
      </c>
      <c r="AI370" s="492">
        <f t="shared" si="285"/>
        <v>0</v>
      </c>
      <c r="AJ370" s="269">
        <f t="shared" si="226"/>
        <v>0</v>
      </c>
      <c r="AK370" s="492">
        <f t="shared" si="286"/>
        <v>0</v>
      </c>
      <c r="AL370" s="492">
        <f t="shared" si="286"/>
        <v>0</v>
      </c>
      <c r="AM370" s="492">
        <f t="shared" si="286"/>
        <v>0</v>
      </c>
      <c r="AN370" s="492">
        <f t="shared" si="286"/>
        <v>0</v>
      </c>
      <c r="AO370" s="255">
        <f t="shared" si="227"/>
        <v>0</v>
      </c>
      <c r="AP370" s="739">
        <f t="shared" si="287"/>
        <v>0</v>
      </c>
      <c r="AQ370" s="739">
        <f t="shared" si="287"/>
        <v>0</v>
      </c>
      <c r="AR370" s="739">
        <f t="shared" si="287"/>
        <v>0</v>
      </c>
      <c r="AS370" s="739">
        <f t="shared" si="287"/>
        <v>0</v>
      </c>
      <c r="AT370" s="255">
        <f t="shared" si="228"/>
        <v>0</v>
      </c>
      <c r="AU370" s="492">
        <f t="shared" si="288"/>
        <v>0</v>
      </c>
      <c r="AV370" s="492">
        <f t="shared" si="288"/>
        <v>0</v>
      </c>
      <c r="AW370" s="492">
        <f t="shared" si="288"/>
        <v>0</v>
      </c>
      <c r="AX370" s="492">
        <f t="shared" si="288"/>
        <v>0</v>
      </c>
      <c r="AY370" s="255">
        <f t="shared" si="229"/>
        <v>0</v>
      </c>
    </row>
    <row r="371" spans="2:51" s="67" customFormat="1" ht="16.5" customHeight="1" thickBot="1" x14ac:dyDescent="0.3">
      <c r="B371" s="451"/>
      <c r="C371" s="790"/>
      <c r="D371" s="844" t="s">
        <v>291</v>
      </c>
      <c r="E371" s="845"/>
      <c r="F371" s="439">
        <f t="shared" si="241"/>
        <v>0</v>
      </c>
      <c r="G371" s="484">
        <f t="shared" si="280"/>
        <v>0</v>
      </c>
      <c r="H371" s="238">
        <f t="shared" si="280"/>
        <v>0</v>
      </c>
      <c r="I371" s="238">
        <f t="shared" si="280"/>
        <v>0</v>
      </c>
      <c r="J371" s="238">
        <f t="shared" si="280"/>
        <v>0</v>
      </c>
      <c r="K371" s="104">
        <f t="shared" si="242"/>
        <v>0</v>
      </c>
      <c r="L371" s="238">
        <f t="shared" si="281"/>
        <v>0</v>
      </c>
      <c r="M371" s="238">
        <f t="shared" si="281"/>
        <v>0</v>
      </c>
      <c r="N371" s="238">
        <f t="shared" si="281"/>
        <v>0</v>
      </c>
      <c r="O371" s="238">
        <f t="shared" si="281"/>
        <v>0</v>
      </c>
      <c r="P371" s="269">
        <f t="shared" si="239"/>
        <v>0</v>
      </c>
      <c r="Q371" s="238">
        <f t="shared" si="282"/>
        <v>0</v>
      </c>
      <c r="R371" s="238">
        <f t="shared" si="282"/>
        <v>0</v>
      </c>
      <c r="S371" s="238">
        <f t="shared" si="282"/>
        <v>0</v>
      </c>
      <c r="T371" s="374">
        <f t="shared" si="282"/>
        <v>0</v>
      </c>
      <c r="U371" s="269">
        <f t="shared" si="240"/>
        <v>0</v>
      </c>
      <c r="V371" s="238">
        <f t="shared" si="283"/>
        <v>0</v>
      </c>
      <c r="W371" s="238">
        <f t="shared" si="283"/>
        <v>0</v>
      </c>
      <c r="X371" s="238">
        <f t="shared" si="283"/>
        <v>0</v>
      </c>
      <c r="Y371" s="374">
        <f t="shared" si="283"/>
        <v>0</v>
      </c>
      <c r="Z371" s="269">
        <f t="shared" si="279"/>
        <v>0</v>
      </c>
      <c r="AA371" s="492">
        <f t="shared" si="284"/>
        <v>0</v>
      </c>
      <c r="AB371" s="492">
        <f t="shared" si="284"/>
        <v>0</v>
      </c>
      <c r="AC371" s="492">
        <f t="shared" si="284"/>
        <v>0</v>
      </c>
      <c r="AD371" s="505">
        <f t="shared" si="284"/>
        <v>0</v>
      </c>
      <c r="AE371" s="269">
        <f t="shared" si="225"/>
        <v>0</v>
      </c>
      <c r="AF371" s="492">
        <f t="shared" si="285"/>
        <v>0</v>
      </c>
      <c r="AG371" s="492">
        <f t="shared" si="285"/>
        <v>0</v>
      </c>
      <c r="AH371" s="492">
        <f t="shared" si="285"/>
        <v>0</v>
      </c>
      <c r="AI371" s="492">
        <f t="shared" si="285"/>
        <v>0</v>
      </c>
      <c r="AJ371" s="269">
        <f t="shared" si="226"/>
        <v>0</v>
      </c>
      <c r="AK371" s="492">
        <f t="shared" si="286"/>
        <v>0</v>
      </c>
      <c r="AL371" s="492">
        <f t="shared" si="286"/>
        <v>0</v>
      </c>
      <c r="AM371" s="492">
        <f t="shared" si="286"/>
        <v>0</v>
      </c>
      <c r="AN371" s="492">
        <f t="shared" si="286"/>
        <v>0</v>
      </c>
      <c r="AO371" s="255">
        <f t="shared" si="227"/>
        <v>0</v>
      </c>
      <c r="AP371" s="739">
        <f t="shared" si="287"/>
        <v>0</v>
      </c>
      <c r="AQ371" s="739">
        <f t="shared" si="287"/>
        <v>0</v>
      </c>
      <c r="AR371" s="739">
        <f t="shared" si="287"/>
        <v>0</v>
      </c>
      <c r="AS371" s="739">
        <f t="shared" si="287"/>
        <v>0</v>
      </c>
      <c r="AT371" s="255">
        <f t="shared" si="228"/>
        <v>0</v>
      </c>
      <c r="AU371" s="492">
        <f t="shared" si="288"/>
        <v>0</v>
      </c>
      <c r="AV371" s="492">
        <f t="shared" si="288"/>
        <v>0</v>
      </c>
      <c r="AW371" s="492">
        <f t="shared" si="288"/>
        <v>0</v>
      </c>
      <c r="AX371" s="492">
        <f t="shared" si="288"/>
        <v>0</v>
      </c>
      <c r="AY371" s="255">
        <f t="shared" si="229"/>
        <v>0</v>
      </c>
    </row>
    <row r="372" spans="2:51" s="218" customFormat="1" ht="16.5" customHeight="1" thickBot="1" x14ac:dyDescent="0.3">
      <c r="B372" s="452"/>
      <c r="C372" s="792"/>
      <c r="D372" s="846" t="s">
        <v>784</v>
      </c>
      <c r="E372" s="847"/>
      <c r="F372" s="439">
        <f t="shared" si="241"/>
        <v>0</v>
      </c>
      <c r="G372" s="484"/>
      <c r="H372" s="238"/>
      <c r="I372" s="238"/>
      <c r="J372" s="238"/>
      <c r="K372" s="104"/>
      <c r="L372" s="238"/>
      <c r="M372" s="238"/>
      <c r="N372" s="238"/>
      <c r="O372" s="238"/>
      <c r="P372" s="269"/>
      <c r="Q372" s="238"/>
      <c r="R372" s="238"/>
      <c r="S372" s="238"/>
      <c r="T372" s="374"/>
      <c r="U372" s="269"/>
      <c r="V372" s="238"/>
      <c r="W372" s="238"/>
      <c r="X372" s="238"/>
      <c r="Y372" s="374"/>
      <c r="Z372" s="269"/>
      <c r="AA372" s="493">
        <f t="shared" si="284"/>
        <v>0</v>
      </c>
      <c r="AB372" s="493">
        <f t="shared" si="284"/>
        <v>0</v>
      </c>
      <c r="AC372" s="493">
        <f t="shared" si="284"/>
        <v>0</v>
      </c>
      <c r="AD372" s="506">
        <f t="shared" si="284"/>
        <v>0</v>
      </c>
      <c r="AE372" s="269">
        <f t="shared" si="225"/>
        <v>0</v>
      </c>
      <c r="AF372" s="493">
        <f t="shared" si="285"/>
        <v>0</v>
      </c>
      <c r="AG372" s="493">
        <f t="shared" si="285"/>
        <v>0</v>
      </c>
      <c r="AH372" s="493">
        <f t="shared" si="285"/>
        <v>0</v>
      </c>
      <c r="AI372" s="493">
        <f t="shared" si="285"/>
        <v>0</v>
      </c>
      <c r="AJ372" s="269">
        <f t="shared" si="226"/>
        <v>0</v>
      </c>
      <c r="AK372" s="493">
        <f t="shared" si="286"/>
        <v>0</v>
      </c>
      <c r="AL372" s="493">
        <f t="shared" si="286"/>
        <v>0</v>
      </c>
      <c r="AM372" s="493">
        <f t="shared" si="286"/>
        <v>0</v>
      </c>
      <c r="AN372" s="493">
        <f t="shared" si="286"/>
        <v>0</v>
      </c>
      <c r="AO372" s="255">
        <f t="shared" si="227"/>
        <v>0</v>
      </c>
      <c r="AP372" s="740">
        <f t="shared" si="287"/>
        <v>0</v>
      </c>
      <c r="AQ372" s="740">
        <f t="shared" si="287"/>
        <v>0</v>
      </c>
      <c r="AR372" s="740">
        <f t="shared" si="287"/>
        <v>0</v>
      </c>
      <c r="AS372" s="740">
        <f t="shared" si="287"/>
        <v>0</v>
      </c>
      <c r="AT372" s="255">
        <f t="shared" si="228"/>
        <v>0</v>
      </c>
      <c r="AU372" s="493">
        <f t="shared" si="288"/>
        <v>0</v>
      </c>
      <c r="AV372" s="493">
        <f t="shared" si="288"/>
        <v>0</v>
      </c>
      <c r="AW372" s="493">
        <f t="shared" si="288"/>
        <v>0</v>
      </c>
      <c r="AX372" s="493">
        <f t="shared" si="288"/>
        <v>0</v>
      </c>
      <c r="AY372" s="255">
        <f t="shared" si="229"/>
        <v>0</v>
      </c>
    </row>
    <row r="373" spans="2:51" s="68" customFormat="1" ht="16.5" customHeight="1" x14ac:dyDescent="0.25">
      <c r="B373" s="842">
        <v>1</v>
      </c>
      <c r="C373" s="852" t="s">
        <v>303</v>
      </c>
      <c r="D373" s="894" t="s">
        <v>604</v>
      </c>
      <c r="E373" s="566" t="s">
        <v>116</v>
      </c>
      <c r="F373" s="439">
        <f t="shared" si="241"/>
        <v>0</v>
      </c>
      <c r="G373" s="480">
        <v>0</v>
      </c>
      <c r="H373" s="243">
        <v>0</v>
      </c>
      <c r="I373" s="243">
        <v>0</v>
      </c>
      <c r="J373" s="243">
        <v>0</v>
      </c>
      <c r="K373" s="104">
        <f t="shared" si="242"/>
        <v>0</v>
      </c>
      <c r="L373" s="114">
        <v>0</v>
      </c>
      <c r="M373" s="114">
        <v>0</v>
      </c>
      <c r="N373" s="114">
        <v>0</v>
      </c>
      <c r="O373" s="114">
        <v>0</v>
      </c>
      <c r="P373" s="269">
        <f t="shared" si="239"/>
        <v>0</v>
      </c>
      <c r="Q373" s="114">
        <v>0</v>
      </c>
      <c r="R373" s="114">
        <v>0</v>
      </c>
      <c r="S373" s="114">
        <v>0</v>
      </c>
      <c r="T373" s="370">
        <v>0</v>
      </c>
      <c r="U373" s="269">
        <f t="shared" si="240"/>
        <v>0</v>
      </c>
      <c r="V373" s="114">
        <v>0</v>
      </c>
      <c r="W373" s="114">
        <v>0</v>
      </c>
      <c r="X373" s="114">
        <v>0</v>
      </c>
      <c r="Y373" s="370">
        <v>0</v>
      </c>
      <c r="Z373" s="269">
        <f t="shared" si="279"/>
        <v>0</v>
      </c>
      <c r="AA373" s="114">
        <v>0</v>
      </c>
      <c r="AB373" s="114">
        <v>0</v>
      </c>
      <c r="AC373" s="114">
        <v>0</v>
      </c>
      <c r="AD373" s="370">
        <v>0</v>
      </c>
      <c r="AE373" s="269">
        <f t="shared" si="225"/>
        <v>0</v>
      </c>
      <c r="AF373" s="114">
        <v>0</v>
      </c>
      <c r="AG373" s="114">
        <v>0</v>
      </c>
      <c r="AH373" s="114">
        <v>0</v>
      </c>
      <c r="AI373" s="114">
        <v>0</v>
      </c>
      <c r="AJ373" s="269">
        <f t="shared" si="226"/>
        <v>0</v>
      </c>
      <c r="AK373" s="114">
        <v>0</v>
      </c>
      <c r="AL373" s="114">
        <v>0</v>
      </c>
      <c r="AM373" s="114">
        <v>0</v>
      </c>
      <c r="AN373" s="114">
        <v>0</v>
      </c>
      <c r="AO373" s="255">
        <f t="shared" si="227"/>
        <v>0</v>
      </c>
      <c r="AP373" s="751">
        <v>0</v>
      </c>
      <c r="AQ373" s="751">
        <v>0</v>
      </c>
      <c r="AR373" s="751">
        <v>0</v>
      </c>
      <c r="AS373" s="751">
        <v>0</v>
      </c>
      <c r="AT373" s="255">
        <f t="shared" si="228"/>
        <v>0</v>
      </c>
      <c r="AU373" s="114">
        <v>0</v>
      </c>
      <c r="AV373" s="114">
        <v>0</v>
      </c>
      <c r="AW373" s="114">
        <v>0</v>
      </c>
      <c r="AX373" s="114">
        <v>0</v>
      </c>
      <c r="AY373" s="255">
        <f t="shared" si="229"/>
        <v>0</v>
      </c>
    </row>
    <row r="374" spans="2:51" s="68" customFormat="1" ht="15.75" customHeight="1" x14ac:dyDescent="0.25">
      <c r="B374" s="843"/>
      <c r="C374" s="853"/>
      <c r="D374" s="895"/>
      <c r="E374" s="567" t="s">
        <v>203</v>
      </c>
      <c r="F374" s="439">
        <f t="shared" si="241"/>
        <v>0</v>
      </c>
      <c r="G374" s="478">
        <v>0</v>
      </c>
      <c r="H374" s="107">
        <v>0</v>
      </c>
      <c r="I374" s="107">
        <v>0</v>
      </c>
      <c r="J374" s="107">
        <v>0</v>
      </c>
      <c r="K374" s="104">
        <f t="shared" si="242"/>
        <v>0</v>
      </c>
      <c r="L374" s="113">
        <v>0</v>
      </c>
      <c r="M374" s="113">
        <v>0</v>
      </c>
      <c r="N374" s="113">
        <v>0</v>
      </c>
      <c r="O374" s="113">
        <v>0</v>
      </c>
      <c r="P374" s="269">
        <f t="shared" si="239"/>
        <v>0</v>
      </c>
      <c r="Q374" s="113">
        <v>0</v>
      </c>
      <c r="R374" s="113">
        <v>0</v>
      </c>
      <c r="S374" s="113">
        <v>0</v>
      </c>
      <c r="T374" s="368">
        <v>0</v>
      </c>
      <c r="U374" s="269">
        <f t="shared" si="240"/>
        <v>0</v>
      </c>
      <c r="V374" s="113">
        <v>0</v>
      </c>
      <c r="W374" s="113">
        <v>0</v>
      </c>
      <c r="X374" s="113">
        <v>0</v>
      </c>
      <c r="Y374" s="368">
        <v>0</v>
      </c>
      <c r="Z374" s="269">
        <f t="shared" si="279"/>
        <v>0</v>
      </c>
      <c r="AA374" s="113">
        <v>0</v>
      </c>
      <c r="AB374" s="113">
        <v>0</v>
      </c>
      <c r="AC374" s="113">
        <v>0</v>
      </c>
      <c r="AD374" s="368">
        <v>0</v>
      </c>
      <c r="AE374" s="269">
        <f t="shared" si="225"/>
        <v>0</v>
      </c>
      <c r="AF374" s="113">
        <v>0</v>
      </c>
      <c r="AG374" s="113">
        <v>0</v>
      </c>
      <c r="AH374" s="113">
        <v>0</v>
      </c>
      <c r="AI374" s="113">
        <v>0</v>
      </c>
      <c r="AJ374" s="269">
        <f t="shared" si="226"/>
        <v>0</v>
      </c>
      <c r="AK374" s="113">
        <v>0</v>
      </c>
      <c r="AL374" s="113">
        <v>0</v>
      </c>
      <c r="AM374" s="113">
        <v>0</v>
      </c>
      <c r="AN374" s="113">
        <v>0</v>
      </c>
      <c r="AO374" s="255">
        <f t="shared" si="227"/>
        <v>0</v>
      </c>
      <c r="AP374" s="752">
        <v>0</v>
      </c>
      <c r="AQ374" s="752">
        <v>0</v>
      </c>
      <c r="AR374" s="752">
        <v>0</v>
      </c>
      <c r="AS374" s="752">
        <v>0</v>
      </c>
      <c r="AT374" s="255">
        <f t="shared" si="228"/>
        <v>0</v>
      </c>
      <c r="AU374" s="113">
        <v>0</v>
      </c>
      <c r="AV374" s="113">
        <v>0</v>
      </c>
      <c r="AW374" s="113">
        <v>0</v>
      </c>
      <c r="AX374" s="113">
        <v>0</v>
      </c>
      <c r="AY374" s="255">
        <f t="shared" si="229"/>
        <v>0</v>
      </c>
    </row>
    <row r="375" spans="2:51" s="68" customFormat="1" ht="15" customHeight="1" thickBot="1" x14ac:dyDescent="0.3">
      <c r="B375" s="843"/>
      <c r="C375" s="853"/>
      <c r="D375" s="895"/>
      <c r="E375" s="557" t="s">
        <v>112</v>
      </c>
      <c r="F375" s="439">
        <f t="shared" si="241"/>
        <v>0</v>
      </c>
      <c r="G375" s="468"/>
      <c r="H375" s="220"/>
      <c r="I375" s="220"/>
      <c r="J375" s="220"/>
      <c r="K375" s="104">
        <f t="shared" si="242"/>
        <v>0</v>
      </c>
      <c r="L375" s="220"/>
      <c r="M375" s="220"/>
      <c r="N375" s="220"/>
      <c r="O375" s="220"/>
      <c r="P375" s="269">
        <f t="shared" si="239"/>
        <v>0</v>
      </c>
      <c r="Q375" s="220"/>
      <c r="R375" s="220"/>
      <c r="S375" s="220"/>
      <c r="T375" s="358"/>
      <c r="U375" s="269">
        <f t="shared" si="240"/>
        <v>0</v>
      </c>
      <c r="V375" s="220"/>
      <c r="W375" s="220"/>
      <c r="X375" s="220"/>
      <c r="Y375" s="358"/>
      <c r="Z375" s="269">
        <f t="shared" si="279"/>
        <v>0</v>
      </c>
      <c r="AA375" s="220"/>
      <c r="AB375" s="220"/>
      <c r="AC375" s="220"/>
      <c r="AD375" s="358"/>
      <c r="AE375" s="269">
        <f t="shared" si="225"/>
        <v>0</v>
      </c>
      <c r="AF375" s="220"/>
      <c r="AG375" s="220"/>
      <c r="AH375" s="220"/>
      <c r="AI375" s="220"/>
      <c r="AJ375" s="269">
        <f t="shared" si="226"/>
        <v>0</v>
      </c>
      <c r="AK375" s="220"/>
      <c r="AL375" s="220"/>
      <c r="AM375" s="220"/>
      <c r="AN375" s="220"/>
      <c r="AO375" s="255">
        <f t="shared" si="227"/>
        <v>0</v>
      </c>
      <c r="AP375" s="758"/>
      <c r="AQ375" s="758"/>
      <c r="AR375" s="758"/>
      <c r="AS375" s="758"/>
      <c r="AT375" s="255">
        <f t="shared" si="228"/>
        <v>0</v>
      </c>
      <c r="AU375" s="220"/>
      <c r="AV375" s="220"/>
      <c r="AW375" s="220"/>
      <c r="AX375" s="220"/>
      <c r="AY375" s="255">
        <f t="shared" si="229"/>
        <v>0</v>
      </c>
    </row>
    <row r="376" spans="2:51" s="68" customFormat="1" ht="16.5" customHeight="1" x14ac:dyDescent="0.25">
      <c r="B376" s="450"/>
      <c r="C376" s="853"/>
      <c r="D376" s="848" t="s">
        <v>304</v>
      </c>
      <c r="E376" s="849"/>
      <c r="F376" s="439">
        <f t="shared" si="241"/>
        <v>0</v>
      </c>
      <c r="G376" s="482">
        <f t="shared" ref="G376:J378" si="289">G373</f>
        <v>0</v>
      </c>
      <c r="H376" s="221">
        <f t="shared" si="289"/>
        <v>0</v>
      </c>
      <c r="I376" s="221">
        <f t="shared" si="289"/>
        <v>0</v>
      </c>
      <c r="J376" s="221">
        <f t="shared" si="289"/>
        <v>0</v>
      </c>
      <c r="K376" s="104">
        <f t="shared" si="242"/>
        <v>0</v>
      </c>
      <c r="L376" s="221">
        <f t="shared" ref="L376:O378" si="290">L373</f>
        <v>0</v>
      </c>
      <c r="M376" s="221">
        <f t="shared" si="290"/>
        <v>0</v>
      </c>
      <c r="N376" s="221">
        <f t="shared" si="290"/>
        <v>0</v>
      </c>
      <c r="O376" s="221">
        <f t="shared" si="290"/>
        <v>0</v>
      </c>
      <c r="P376" s="269">
        <f t="shared" si="239"/>
        <v>0</v>
      </c>
      <c r="Q376" s="221">
        <f t="shared" ref="Q376:T378" si="291">Q373</f>
        <v>0</v>
      </c>
      <c r="R376" s="221">
        <f t="shared" si="291"/>
        <v>0</v>
      </c>
      <c r="S376" s="221">
        <f t="shared" si="291"/>
        <v>0</v>
      </c>
      <c r="T376" s="372">
        <f t="shared" si="291"/>
        <v>0</v>
      </c>
      <c r="U376" s="269">
        <f t="shared" si="240"/>
        <v>0</v>
      </c>
      <c r="V376" s="221">
        <f t="shared" ref="V376:Y378" si="292">V373</f>
        <v>0</v>
      </c>
      <c r="W376" s="221">
        <f t="shared" si="292"/>
        <v>0</v>
      </c>
      <c r="X376" s="221">
        <f t="shared" si="292"/>
        <v>0</v>
      </c>
      <c r="Y376" s="372">
        <f t="shared" si="292"/>
        <v>0</v>
      </c>
      <c r="Z376" s="269">
        <f t="shared" si="279"/>
        <v>0</v>
      </c>
      <c r="AA376" s="104">
        <f t="shared" ref="AA376:AD378" si="293">AA373</f>
        <v>0</v>
      </c>
      <c r="AB376" s="104">
        <f t="shared" si="293"/>
        <v>0</v>
      </c>
      <c r="AC376" s="104">
        <f t="shared" si="293"/>
        <v>0</v>
      </c>
      <c r="AD376" s="356">
        <f t="shared" si="293"/>
        <v>0</v>
      </c>
      <c r="AE376" s="269">
        <f t="shared" si="225"/>
        <v>0</v>
      </c>
      <c r="AF376" s="104">
        <f t="shared" ref="AF376:AI378" si="294">AF373</f>
        <v>0</v>
      </c>
      <c r="AG376" s="104">
        <f t="shared" si="294"/>
        <v>0</v>
      </c>
      <c r="AH376" s="104">
        <f t="shared" si="294"/>
        <v>0</v>
      </c>
      <c r="AI376" s="104">
        <f t="shared" si="294"/>
        <v>0</v>
      </c>
      <c r="AJ376" s="269">
        <f t="shared" si="226"/>
        <v>0</v>
      </c>
      <c r="AK376" s="104">
        <f t="shared" ref="AK376:AN378" si="295">AK373</f>
        <v>0</v>
      </c>
      <c r="AL376" s="104">
        <f t="shared" si="295"/>
        <v>0</v>
      </c>
      <c r="AM376" s="104">
        <f t="shared" si="295"/>
        <v>0</v>
      </c>
      <c r="AN376" s="104">
        <f t="shared" si="295"/>
        <v>0</v>
      </c>
      <c r="AO376" s="255">
        <f t="shared" si="227"/>
        <v>0</v>
      </c>
      <c r="AP376" s="738">
        <f t="shared" ref="AP376:AS378" si="296">AP373</f>
        <v>0</v>
      </c>
      <c r="AQ376" s="738">
        <f t="shared" si="296"/>
        <v>0</v>
      </c>
      <c r="AR376" s="738">
        <f t="shared" si="296"/>
        <v>0</v>
      </c>
      <c r="AS376" s="738">
        <f t="shared" si="296"/>
        <v>0</v>
      </c>
      <c r="AT376" s="255">
        <f t="shared" si="228"/>
        <v>0</v>
      </c>
      <c r="AU376" s="104">
        <f t="shared" ref="AU376:AX378" si="297">AU373</f>
        <v>0</v>
      </c>
      <c r="AV376" s="104">
        <f t="shared" si="297"/>
        <v>0</v>
      </c>
      <c r="AW376" s="104">
        <f t="shared" si="297"/>
        <v>0</v>
      </c>
      <c r="AX376" s="104">
        <f t="shared" si="297"/>
        <v>0</v>
      </c>
      <c r="AY376" s="255">
        <f t="shared" si="229"/>
        <v>0</v>
      </c>
    </row>
    <row r="377" spans="2:51" s="68" customFormat="1" ht="16.5" customHeight="1" x14ac:dyDescent="0.25">
      <c r="B377" s="450"/>
      <c r="C377" s="853"/>
      <c r="D377" s="844" t="s">
        <v>305</v>
      </c>
      <c r="E377" s="845"/>
      <c r="F377" s="439">
        <f t="shared" si="241"/>
        <v>0</v>
      </c>
      <c r="G377" s="482">
        <f t="shared" si="289"/>
        <v>0</v>
      </c>
      <c r="H377" s="221">
        <f t="shared" si="289"/>
        <v>0</v>
      </c>
      <c r="I377" s="221">
        <f t="shared" si="289"/>
        <v>0</v>
      </c>
      <c r="J377" s="221">
        <f t="shared" si="289"/>
        <v>0</v>
      </c>
      <c r="K377" s="104">
        <f t="shared" si="242"/>
        <v>0</v>
      </c>
      <c r="L377" s="221">
        <f t="shared" si="290"/>
        <v>0</v>
      </c>
      <c r="M377" s="221">
        <f t="shared" si="290"/>
        <v>0</v>
      </c>
      <c r="N377" s="221">
        <f t="shared" si="290"/>
        <v>0</v>
      </c>
      <c r="O377" s="221">
        <f t="shared" si="290"/>
        <v>0</v>
      </c>
      <c r="P377" s="269">
        <f t="shared" si="239"/>
        <v>0</v>
      </c>
      <c r="Q377" s="221">
        <f t="shared" si="291"/>
        <v>0</v>
      </c>
      <c r="R377" s="221">
        <f t="shared" si="291"/>
        <v>0</v>
      </c>
      <c r="S377" s="221">
        <f t="shared" si="291"/>
        <v>0</v>
      </c>
      <c r="T377" s="372">
        <f t="shared" si="291"/>
        <v>0</v>
      </c>
      <c r="U377" s="269">
        <f t="shared" si="240"/>
        <v>0</v>
      </c>
      <c r="V377" s="221">
        <f t="shared" si="292"/>
        <v>0</v>
      </c>
      <c r="W377" s="221">
        <f t="shared" si="292"/>
        <v>0</v>
      </c>
      <c r="X377" s="221">
        <f t="shared" si="292"/>
        <v>0</v>
      </c>
      <c r="Y377" s="372">
        <f t="shared" si="292"/>
        <v>0</v>
      </c>
      <c r="Z377" s="269">
        <f t="shared" si="279"/>
        <v>0</v>
      </c>
      <c r="AA377" s="492">
        <f t="shared" si="293"/>
        <v>0</v>
      </c>
      <c r="AB377" s="492">
        <f t="shared" si="293"/>
        <v>0</v>
      </c>
      <c r="AC377" s="492">
        <f t="shared" si="293"/>
        <v>0</v>
      </c>
      <c r="AD377" s="505">
        <f t="shared" si="293"/>
        <v>0</v>
      </c>
      <c r="AE377" s="269">
        <f t="shared" si="225"/>
        <v>0</v>
      </c>
      <c r="AF377" s="492">
        <f t="shared" si="294"/>
        <v>0</v>
      </c>
      <c r="AG377" s="492">
        <f t="shared" si="294"/>
        <v>0</v>
      </c>
      <c r="AH377" s="492">
        <f t="shared" si="294"/>
        <v>0</v>
      </c>
      <c r="AI377" s="492">
        <f t="shared" si="294"/>
        <v>0</v>
      </c>
      <c r="AJ377" s="269">
        <f t="shared" si="226"/>
        <v>0</v>
      </c>
      <c r="AK377" s="492">
        <f t="shared" si="295"/>
        <v>0</v>
      </c>
      <c r="AL377" s="492">
        <f t="shared" si="295"/>
        <v>0</v>
      </c>
      <c r="AM377" s="492">
        <f t="shared" si="295"/>
        <v>0</v>
      </c>
      <c r="AN377" s="492">
        <f t="shared" si="295"/>
        <v>0</v>
      </c>
      <c r="AO377" s="255">
        <f t="shared" si="227"/>
        <v>0</v>
      </c>
      <c r="AP377" s="739">
        <f t="shared" si="296"/>
        <v>0</v>
      </c>
      <c r="AQ377" s="739">
        <f t="shared" si="296"/>
        <v>0</v>
      </c>
      <c r="AR377" s="739">
        <f t="shared" si="296"/>
        <v>0</v>
      </c>
      <c r="AS377" s="739">
        <f t="shared" si="296"/>
        <v>0</v>
      </c>
      <c r="AT377" s="255">
        <f t="shared" si="228"/>
        <v>0</v>
      </c>
      <c r="AU377" s="492">
        <f t="shared" si="297"/>
        <v>0</v>
      </c>
      <c r="AV377" s="492">
        <f t="shared" si="297"/>
        <v>0</v>
      </c>
      <c r="AW377" s="492">
        <f t="shared" si="297"/>
        <v>0</v>
      </c>
      <c r="AX377" s="492">
        <f t="shared" si="297"/>
        <v>0</v>
      </c>
      <c r="AY377" s="255">
        <f t="shared" si="229"/>
        <v>0</v>
      </c>
    </row>
    <row r="378" spans="2:51" s="68" customFormat="1" ht="16.5" customHeight="1" thickBot="1" x14ac:dyDescent="0.3">
      <c r="B378" s="451"/>
      <c r="C378" s="854"/>
      <c r="D378" s="846" t="s">
        <v>306</v>
      </c>
      <c r="E378" s="847"/>
      <c r="F378" s="439">
        <f t="shared" si="241"/>
        <v>0</v>
      </c>
      <c r="G378" s="482">
        <f t="shared" si="289"/>
        <v>0</v>
      </c>
      <c r="H378" s="221">
        <f t="shared" si="289"/>
        <v>0</v>
      </c>
      <c r="I378" s="221">
        <f t="shared" si="289"/>
        <v>0</v>
      </c>
      <c r="J378" s="221">
        <f t="shared" si="289"/>
        <v>0</v>
      </c>
      <c r="K378" s="104">
        <f t="shared" si="242"/>
        <v>0</v>
      </c>
      <c r="L378" s="221">
        <f t="shared" si="290"/>
        <v>0</v>
      </c>
      <c r="M378" s="221">
        <f t="shared" si="290"/>
        <v>0</v>
      </c>
      <c r="N378" s="221">
        <f t="shared" si="290"/>
        <v>0</v>
      </c>
      <c r="O378" s="221">
        <f t="shared" si="290"/>
        <v>0</v>
      </c>
      <c r="P378" s="269">
        <f t="shared" si="239"/>
        <v>0</v>
      </c>
      <c r="Q378" s="221">
        <f t="shared" si="291"/>
        <v>0</v>
      </c>
      <c r="R378" s="221">
        <f t="shared" si="291"/>
        <v>0</v>
      </c>
      <c r="S378" s="221">
        <f t="shared" si="291"/>
        <v>0</v>
      </c>
      <c r="T378" s="372">
        <f t="shared" si="291"/>
        <v>0</v>
      </c>
      <c r="U378" s="269">
        <f t="shared" si="240"/>
        <v>0</v>
      </c>
      <c r="V378" s="221">
        <f t="shared" si="292"/>
        <v>0</v>
      </c>
      <c r="W378" s="221">
        <f t="shared" si="292"/>
        <v>0</v>
      </c>
      <c r="X378" s="221">
        <f t="shared" si="292"/>
        <v>0</v>
      </c>
      <c r="Y378" s="372">
        <f t="shared" si="292"/>
        <v>0</v>
      </c>
      <c r="Z378" s="269">
        <f t="shared" si="279"/>
        <v>0</v>
      </c>
      <c r="AA378" s="493">
        <f t="shared" si="293"/>
        <v>0</v>
      </c>
      <c r="AB378" s="493">
        <f t="shared" si="293"/>
        <v>0</v>
      </c>
      <c r="AC378" s="493">
        <f t="shared" si="293"/>
        <v>0</v>
      </c>
      <c r="AD378" s="506">
        <f t="shared" si="293"/>
        <v>0</v>
      </c>
      <c r="AE378" s="269">
        <f t="shared" si="225"/>
        <v>0</v>
      </c>
      <c r="AF378" s="493">
        <f t="shared" si="294"/>
        <v>0</v>
      </c>
      <c r="AG378" s="493">
        <f t="shared" si="294"/>
        <v>0</v>
      </c>
      <c r="AH378" s="493">
        <f t="shared" si="294"/>
        <v>0</v>
      </c>
      <c r="AI378" s="493">
        <f t="shared" si="294"/>
        <v>0</v>
      </c>
      <c r="AJ378" s="269">
        <f t="shared" si="226"/>
        <v>0</v>
      </c>
      <c r="AK378" s="493">
        <f t="shared" si="295"/>
        <v>0</v>
      </c>
      <c r="AL378" s="493">
        <f t="shared" si="295"/>
        <v>0</v>
      </c>
      <c r="AM378" s="493">
        <f t="shared" si="295"/>
        <v>0</v>
      </c>
      <c r="AN378" s="493">
        <f t="shared" si="295"/>
        <v>0</v>
      </c>
      <c r="AO378" s="255">
        <f t="shared" si="227"/>
        <v>0</v>
      </c>
      <c r="AP378" s="740">
        <f t="shared" si="296"/>
        <v>0</v>
      </c>
      <c r="AQ378" s="740">
        <f t="shared" si="296"/>
        <v>0</v>
      </c>
      <c r="AR378" s="740">
        <f t="shared" si="296"/>
        <v>0</v>
      </c>
      <c r="AS378" s="740">
        <f t="shared" si="296"/>
        <v>0</v>
      </c>
      <c r="AT378" s="255">
        <f t="shared" si="228"/>
        <v>0</v>
      </c>
      <c r="AU378" s="493">
        <f t="shared" si="297"/>
        <v>0</v>
      </c>
      <c r="AV378" s="493">
        <f t="shared" si="297"/>
        <v>0</v>
      </c>
      <c r="AW378" s="493">
        <f t="shared" si="297"/>
        <v>0</v>
      </c>
      <c r="AX378" s="493">
        <f t="shared" si="297"/>
        <v>0</v>
      </c>
      <c r="AY378" s="255">
        <f t="shared" si="229"/>
        <v>0</v>
      </c>
    </row>
    <row r="379" spans="2:51" s="70" customFormat="1" ht="17.45" customHeight="1" thickBot="1" x14ac:dyDescent="0.3">
      <c r="B379" s="899">
        <v>1</v>
      </c>
      <c r="C379" s="852" t="s">
        <v>319</v>
      </c>
      <c r="D379" s="902" t="s">
        <v>706</v>
      </c>
      <c r="E379" s="566" t="s">
        <v>116</v>
      </c>
      <c r="F379" s="439">
        <f t="shared" si="241"/>
        <v>4</v>
      </c>
      <c r="G379" s="480">
        <v>0</v>
      </c>
      <c r="H379" s="243">
        <v>0</v>
      </c>
      <c r="I379" s="243">
        <v>0</v>
      </c>
      <c r="J379" s="243">
        <v>0</v>
      </c>
      <c r="K379" s="104">
        <f t="shared" si="242"/>
        <v>0</v>
      </c>
      <c r="L379" s="261">
        <v>0</v>
      </c>
      <c r="M379" s="261">
        <v>0</v>
      </c>
      <c r="N379" s="261">
        <v>0</v>
      </c>
      <c r="O379" s="261">
        <v>0</v>
      </c>
      <c r="P379" s="269">
        <f t="shared" si="239"/>
        <v>0</v>
      </c>
      <c r="Q379" s="261">
        <v>1</v>
      </c>
      <c r="R379" s="261">
        <v>0</v>
      </c>
      <c r="S379" s="261">
        <v>0</v>
      </c>
      <c r="T379" s="375">
        <v>0</v>
      </c>
      <c r="U379" s="269">
        <f t="shared" si="240"/>
        <v>1</v>
      </c>
      <c r="V379" s="261">
        <v>0</v>
      </c>
      <c r="W379" s="261">
        <v>0</v>
      </c>
      <c r="X379" s="261">
        <v>0</v>
      </c>
      <c r="Y379" s="375">
        <v>1</v>
      </c>
      <c r="Z379" s="269">
        <f t="shared" si="279"/>
        <v>1</v>
      </c>
      <c r="AA379" s="114">
        <v>0</v>
      </c>
      <c r="AB379" s="114">
        <v>0</v>
      </c>
      <c r="AC379" s="114">
        <v>0</v>
      </c>
      <c r="AD379" s="370">
        <v>0</v>
      </c>
      <c r="AE379" s="269">
        <f t="shared" si="225"/>
        <v>0</v>
      </c>
      <c r="AF379" s="114">
        <v>0</v>
      </c>
      <c r="AG379" s="114">
        <v>0</v>
      </c>
      <c r="AH379" s="114">
        <v>0</v>
      </c>
      <c r="AI379" s="114">
        <v>0</v>
      </c>
      <c r="AJ379" s="269">
        <f t="shared" si="226"/>
        <v>0</v>
      </c>
      <c r="AK379" s="114">
        <v>0</v>
      </c>
      <c r="AL379" s="114">
        <v>0</v>
      </c>
      <c r="AM379" s="114">
        <v>0</v>
      </c>
      <c r="AN379" s="114">
        <v>0</v>
      </c>
      <c r="AO379" s="255">
        <f t="shared" si="227"/>
        <v>0</v>
      </c>
      <c r="AP379" s="751">
        <v>0</v>
      </c>
      <c r="AQ379" s="751">
        <v>0</v>
      </c>
      <c r="AR379" s="751">
        <v>0</v>
      </c>
      <c r="AS379" s="751">
        <v>0</v>
      </c>
      <c r="AT379" s="255">
        <f t="shared" si="228"/>
        <v>0</v>
      </c>
      <c r="AU379" s="114">
        <v>0</v>
      </c>
      <c r="AV379" s="114">
        <v>0</v>
      </c>
      <c r="AW379" s="114">
        <v>0</v>
      </c>
      <c r="AX379" s="114">
        <v>2</v>
      </c>
      <c r="AY379" s="255">
        <f t="shared" si="229"/>
        <v>2</v>
      </c>
    </row>
    <row r="380" spans="2:51" s="70" customFormat="1" ht="19.899999999999999" customHeight="1" x14ac:dyDescent="0.25">
      <c r="B380" s="896"/>
      <c r="C380" s="853"/>
      <c r="D380" s="866"/>
      <c r="E380" s="567" t="s">
        <v>203</v>
      </c>
      <c r="F380" s="439">
        <f t="shared" si="241"/>
        <v>0</v>
      </c>
      <c r="G380" s="480">
        <v>0</v>
      </c>
      <c r="H380" s="243">
        <v>0</v>
      </c>
      <c r="I380" s="243">
        <v>0</v>
      </c>
      <c r="J380" s="243">
        <v>0</v>
      </c>
      <c r="K380" s="104">
        <f t="shared" si="242"/>
        <v>0</v>
      </c>
      <c r="L380" s="113">
        <v>0</v>
      </c>
      <c r="M380" s="113">
        <v>0</v>
      </c>
      <c r="N380" s="113">
        <v>0</v>
      </c>
      <c r="O380" s="113">
        <v>0</v>
      </c>
      <c r="P380" s="269">
        <f t="shared" si="239"/>
        <v>0</v>
      </c>
      <c r="Q380" s="113">
        <v>0</v>
      </c>
      <c r="R380" s="113">
        <v>0</v>
      </c>
      <c r="S380" s="113">
        <v>0</v>
      </c>
      <c r="T380" s="368">
        <v>0</v>
      </c>
      <c r="U380" s="269">
        <f t="shared" si="240"/>
        <v>0</v>
      </c>
      <c r="V380" s="113">
        <v>0</v>
      </c>
      <c r="W380" s="113">
        <v>0</v>
      </c>
      <c r="X380" s="113">
        <v>0</v>
      </c>
      <c r="Y380" s="368">
        <v>0</v>
      </c>
      <c r="Z380" s="269">
        <f t="shared" si="279"/>
        <v>0</v>
      </c>
      <c r="AA380" s="113">
        <v>0</v>
      </c>
      <c r="AB380" s="113">
        <v>0</v>
      </c>
      <c r="AC380" s="113">
        <v>0</v>
      </c>
      <c r="AD380" s="368">
        <v>0</v>
      </c>
      <c r="AE380" s="269">
        <f t="shared" si="225"/>
        <v>0</v>
      </c>
      <c r="AF380" s="113">
        <v>0</v>
      </c>
      <c r="AG380" s="113">
        <v>0</v>
      </c>
      <c r="AH380" s="113">
        <v>0</v>
      </c>
      <c r="AI380" s="113">
        <v>0</v>
      </c>
      <c r="AJ380" s="269">
        <f t="shared" si="226"/>
        <v>0</v>
      </c>
      <c r="AK380" s="113">
        <v>0</v>
      </c>
      <c r="AL380" s="113">
        <v>0</v>
      </c>
      <c r="AM380" s="113">
        <v>0</v>
      </c>
      <c r="AN380" s="113">
        <v>0</v>
      </c>
      <c r="AO380" s="255">
        <f t="shared" si="227"/>
        <v>0</v>
      </c>
      <c r="AP380" s="752">
        <v>0</v>
      </c>
      <c r="AQ380" s="752">
        <v>0</v>
      </c>
      <c r="AR380" s="752">
        <v>0</v>
      </c>
      <c r="AS380" s="752">
        <v>0</v>
      </c>
      <c r="AT380" s="255">
        <f t="shared" si="228"/>
        <v>0</v>
      </c>
      <c r="AU380" s="113">
        <v>0</v>
      </c>
      <c r="AV380" s="113">
        <v>0</v>
      </c>
      <c r="AW380" s="113">
        <v>0</v>
      </c>
      <c r="AX380" s="113">
        <v>0</v>
      </c>
      <c r="AY380" s="255">
        <f t="shared" si="229"/>
        <v>0</v>
      </c>
    </row>
    <row r="381" spans="2:51" s="70" customFormat="1" ht="16.899999999999999" customHeight="1" x14ac:dyDescent="0.25">
      <c r="B381" s="896"/>
      <c r="C381" s="853"/>
      <c r="D381" s="866"/>
      <c r="E381" s="567" t="s">
        <v>112</v>
      </c>
      <c r="F381" s="439">
        <f t="shared" si="241"/>
        <v>4</v>
      </c>
      <c r="G381" s="478">
        <v>0</v>
      </c>
      <c r="H381" s="107">
        <v>0</v>
      </c>
      <c r="I381" s="107">
        <v>0</v>
      </c>
      <c r="J381" s="107">
        <v>0</v>
      </c>
      <c r="K381" s="104">
        <f t="shared" si="242"/>
        <v>0</v>
      </c>
      <c r="L381" s="208">
        <v>0</v>
      </c>
      <c r="M381" s="208">
        <v>0</v>
      </c>
      <c r="N381" s="208">
        <v>0</v>
      </c>
      <c r="O381" s="208">
        <v>0</v>
      </c>
      <c r="P381" s="269">
        <f t="shared" si="239"/>
        <v>0</v>
      </c>
      <c r="Q381" s="208">
        <v>0</v>
      </c>
      <c r="R381" s="208">
        <v>0</v>
      </c>
      <c r="S381" s="208">
        <v>0</v>
      </c>
      <c r="T381" s="376">
        <v>0</v>
      </c>
      <c r="U381" s="269">
        <f t="shared" si="240"/>
        <v>0</v>
      </c>
      <c r="V381" s="208">
        <v>0</v>
      </c>
      <c r="W381" s="208">
        <v>0</v>
      </c>
      <c r="X381" s="208">
        <v>0</v>
      </c>
      <c r="Y381" s="376">
        <v>2</v>
      </c>
      <c r="Z381" s="269">
        <f t="shared" si="279"/>
        <v>2</v>
      </c>
      <c r="AA381" s="113">
        <v>0</v>
      </c>
      <c r="AB381" s="113">
        <v>0</v>
      </c>
      <c r="AC381" s="113">
        <v>0</v>
      </c>
      <c r="AD381" s="368">
        <v>1</v>
      </c>
      <c r="AE381" s="269">
        <f t="shared" si="225"/>
        <v>1</v>
      </c>
      <c r="AF381" s="113">
        <v>0</v>
      </c>
      <c r="AG381" s="113">
        <v>0</v>
      </c>
      <c r="AH381" s="113">
        <v>0</v>
      </c>
      <c r="AI381" s="113">
        <v>0</v>
      </c>
      <c r="AJ381" s="269">
        <f t="shared" si="226"/>
        <v>0</v>
      </c>
      <c r="AK381" s="113">
        <v>0</v>
      </c>
      <c r="AL381" s="113">
        <v>0</v>
      </c>
      <c r="AM381" s="113">
        <v>0</v>
      </c>
      <c r="AN381" s="113">
        <v>0</v>
      </c>
      <c r="AO381" s="255">
        <f t="shared" si="227"/>
        <v>0</v>
      </c>
      <c r="AP381" s="752">
        <v>0</v>
      </c>
      <c r="AQ381" s="752">
        <v>0</v>
      </c>
      <c r="AR381" s="752">
        <v>0</v>
      </c>
      <c r="AS381" s="752">
        <v>0</v>
      </c>
      <c r="AT381" s="255">
        <f t="shared" si="228"/>
        <v>0</v>
      </c>
      <c r="AU381" s="113">
        <v>0</v>
      </c>
      <c r="AV381" s="113">
        <v>0</v>
      </c>
      <c r="AW381" s="113">
        <v>0</v>
      </c>
      <c r="AX381" s="113">
        <v>1</v>
      </c>
      <c r="AY381" s="255">
        <f t="shared" si="229"/>
        <v>1</v>
      </c>
    </row>
    <row r="382" spans="2:51" s="218" customFormat="1" ht="16.899999999999999" customHeight="1" thickBot="1" x14ac:dyDescent="0.3">
      <c r="B382" s="900"/>
      <c r="C382" s="853"/>
      <c r="D382" s="814"/>
      <c r="E382" s="549" t="s">
        <v>763</v>
      </c>
      <c r="F382" s="439">
        <f t="shared" si="241"/>
        <v>0</v>
      </c>
      <c r="G382" s="477"/>
      <c r="H382" s="105"/>
      <c r="I382" s="105"/>
      <c r="J382" s="105"/>
      <c r="K382" s="104"/>
      <c r="L382" s="446"/>
      <c r="M382" s="446"/>
      <c r="N382" s="446"/>
      <c r="O382" s="446"/>
      <c r="P382" s="269"/>
      <c r="Q382" s="446"/>
      <c r="R382" s="446"/>
      <c r="S382" s="446"/>
      <c r="T382" s="447"/>
      <c r="U382" s="269"/>
      <c r="V382" s="446"/>
      <c r="W382" s="446"/>
      <c r="X382" s="446"/>
      <c r="Y382" s="447"/>
      <c r="Z382" s="269"/>
      <c r="AA382" s="111">
        <v>0</v>
      </c>
      <c r="AB382" s="111">
        <v>0</v>
      </c>
      <c r="AC382" s="111">
        <v>0</v>
      </c>
      <c r="AD382" s="369">
        <v>0</v>
      </c>
      <c r="AE382" s="269">
        <f t="shared" si="225"/>
        <v>0</v>
      </c>
      <c r="AF382" s="111">
        <v>0</v>
      </c>
      <c r="AG382" s="111">
        <v>0</v>
      </c>
      <c r="AH382" s="111">
        <v>0</v>
      </c>
      <c r="AI382" s="111">
        <v>0</v>
      </c>
      <c r="AJ382" s="269">
        <f t="shared" si="226"/>
        <v>0</v>
      </c>
      <c r="AK382" s="111">
        <v>0</v>
      </c>
      <c r="AL382" s="111">
        <v>0</v>
      </c>
      <c r="AM382" s="111">
        <v>0</v>
      </c>
      <c r="AN382" s="111">
        <v>0</v>
      </c>
      <c r="AO382" s="255">
        <f t="shared" si="227"/>
        <v>0</v>
      </c>
      <c r="AP382" s="753">
        <v>0</v>
      </c>
      <c r="AQ382" s="753">
        <v>0</v>
      </c>
      <c r="AR382" s="753">
        <v>0</v>
      </c>
      <c r="AS382" s="753">
        <v>0</v>
      </c>
      <c r="AT382" s="255">
        <f t="shared" si="228"/>
        <v>0</v>
      </c>
      <c r="AU382" s="111">
        <v>0</v>
      </c>
      <c r="AV382" s="111">
        <v>0</v>
      </c>
      <c r="AW382" s="111">
        <v>0</v>
      </c>
      <c r="AX382" s="111">
        <v>0</v>
      </c>
      <c r="AY382" s="255">
        <f t="shared" si="229"/>
        <v>0</v>
      </c>
    </row>
    <row r="383" spans="2:51" s="218" customFormat="1" ht="16.899999999999999" customHeight="1" x14ac:dyDescent="0.25">
      <c r="B383" s="901">
        <v>2</v>
      </c>
      <c r="C383" s="853"/>
      <c r="D383" s="866" t="s">
        <v>707</v>
      </c>
      <c r="E383" s="555" t="s">
        <v>116</v>
      </c>
      <c r="F383" s="439">
        <f t="shared" si="241"/>
        <v>0</v>
      </c>
      <c r="G383" s="477">
        <v>0</v>
      </c>
      <c r="H383" s="105">
        <v>0</v>
      </c>
      <c r="I383" s="105">
        <v>0</v>
      </c>
      <c r="J383" s="105">
        <v>0</v>
      </c>
      <c r="K383" s="104">
        <f t="shared" si="242"/>
        <v>0</v>
      </c>
      <c r="L383" s="114">
        <v>0</v>
      </c>
      <c r="M383" s="114">
        <v>0</v>
      </c>
      <c r="N383" s="114">
        <v>0</v>
      </c>
      <c r="O383" s="114">
        <v>0</v>
      </c>
      <c r="P383" s="269">
        <f t="shared" si="239"/>
        <v>0</v>
      </c>
      <c r="Q383" s="114">
        <v>0</v>
      </c>
      <c r="R383" s="114">
        <v>0</v>
      </c>
      <c r="S383" s="114">
        <v>0</v>
      </c>
      <c r="T383" s="370">
        <v>0</v>
      </c>
      <c r="U383" s="269">
        <f t="shared" si="240"/>
        <v>0</v>
      </c>
      <c r="V383" s="114">
        <v>0</v>
      </c>
      <c r="W383" s="114">
        <v>0</v>
      </c>
      <c r="X383" s="114">
        <v>0</v>
      </c>
      <c r="Y383" s="370">
        <v>0</v>
      </c>
      <c r="Z383" s="269">
        <f t="shared" si="279"/>
        <v>0</v>
      </c>
      <c r="AA383" s="114">
        <v>0</v>
      </c>
      <c r="AB383" s="114">
        <v>0</v>
      </c>
      <c r="AC383" s="114">
        <v>0</v>
      </c>
      <c r="AD383" s="370">
        <v>0</v>
      </c>
      <c r="AE383" s="269">
        <f t="shared" si="225"/>
        <v>0</v>
      </c>
      <c r="AF383" s="114">
        <v>0</v>
      </c>
      <c r="AG383" s="114">
        <v>0</v>
      </c>
      <c r="AH383" s="114">
        <v>0</v>
      </c>
      <c r="AI383" s="114">
        <v>0</v>
      </c>
      <c r="AJ383" s="269">
        <f t="shared" si="226"/>
        <v>0</v>
      </c>
      <c r="AK383" s="114">
        <v>0</v>
      </c>
      <c r="AL383" s="114">
        <v>0</v>
      </c>
      <c r="AM383" s="114">
        <v>0</v>
      </c>
      <c r="AN383" s="114">
        <v>0</v>
      </c>
      <c r="AO383" s="255">
        <f t="shared" si="227"/>
        <v>0</v>
      </c>
      <c r="AP383" s="751">
        <v>0</v>
      </c>
      <c r="AQ383" s="751">
        <v>0</v>
      </c>
      <c r="AR383" s="751">
        <v>0</v>
      </c>
      <c r="AS383" s="751">
        <v>0</v>
      </c>
      <c r="AT383" s="255">
        <f t="shared" si="228"/>
        <v>0</v>
      </c>
      <c r="AU383" s="114">
        <v>0</v>
      </c>
      <c r="AV383" s="114">
        <v>0</v>
      </c>
      <c r="AW383" s="114">
        <v>0</v>
      </c>
      <c r="AX383" s="114">
        <v>0</v>
      </c>
      <c r="AY383" s="255">
        <f t="shared" si="229"/>
        <v>0</v>
      </c>
    </row>
    <row r="384" spans="2:51" s="218" customFormat="1" ht="16.899999999999999" customHeight="1" x14ac:dyDescent="0.25">
      <c r="B384" s="896"/>
      <c r="C384" s="853"/>
      <c r="D384" s="866"/>
      <c r="E384" s="567" t="s">
        <v>203</v>
      </c>
      <c r="F384" s="439">
        <f t="shared" si="241"/>
        <v>0</v>
      </c>
      <c r="G384" s="477">
        <v>0</v>
      </c>
      <c r="H384" s="105">
        <v>0</v>
      </c>
      <c r="I384" s="105">
        <v>0</v>
      </c>
      <c r="J384" s="105">
        <v>0</v>
      </c>
      <c r="K384" s="104">
        <f t="shared" si="242"/>
        <v>0</v>
      </c>
      <c r="L384" s="112">
        <v>0</v>
      </c>
      <c r="M384" s="112">
        <v>0</v>
      </c>
      <c r="N384" s="112">
        <v>0</v>
      </c>
      <c r="O384" s="112">
        <v>0</v>
      </c>
      <c r="P384" s="269">
        <f t="shared" si="239"/>
        <v>0</v>
      </c>
      <c r="Q384" s="112">
        <v>0</v>
      </c>
      <c r="R384" s="112">
        <v>0</v>
      </c>
      <c r="S384" s="112">
        <v>0</v>
      </c>
      <c r="T384" s="367">
        <v>0</v>
      </c>
      <c r="U384" s="269">
        <f t="shared" si="240"/>
        <v>0</v>
      </c>
      <c r="V384" s="112">
        <v>0</v>
      </c>
      <c r="W384" s="112">
        <v>0</v>
      </c>
      <c r="X384" s="112">
        <v>0</v>
      </c>
      <c r="Y384" s="367">
        <v>0</v>
      </c>
      <c r="Z384" s="269">
        <f t="shared" si="279"/>
        <v>0</v>
      </c>
      <c r="AA384" s="113">
        <v>0</v>
      </c>
      <c r="AB384" s="113">
        <v>0</v>
      </c>
      <c r="AC384" s="113">
        <v>0</v>
      </c>
      <c r="AD384" s="368">
        <v>0</v>
      </c>
      <c r="AE384" s="269">
        <f t="shared" si="225"/>
        <v>0</v>
      </c>
      <c r="AF384" s="113">
        <v>0</v>
      </c>
      <c r="AG384" s="113">
        <v>0</v>
      </c>
      <c r="AH384" s="113">
        <v>0</v>
      </c>
      <c r="AI384" s="113">
        <v>0</v>
      </c>
      <c r="AJ384" s="269">
        <f t="shared" si="226"/>
        <v>0</v>
      </c>
      <c r="AK384" s="113">
        <v>0</v>
      </c>
      <c r="AL384" s="113">
        <v>0</v>
      </c>
      <c r="AM384" s="113">
        <v>0</v>
      </c>
      <c r="AN384" s="113">
        <v>0</v>
      </c>
      <c r="AO384" s="255">
        <f t="shared" si="227"/>
        <v>0</v>
      </c>
      <c r="AP384" s="752">
        <v>0</v>
      </c>
      <c r="AQ384" s="752">
        <v>0</v>
      </c>
      <c r="AR384" s="752">
        <v>0</v>
      </c>
      <c r="AS384" s="752">
        <v>0</v>
      </c>
      <c r="AT384" s="255">
        <f t="shared" si="228"/>
        <v>0</v>
      </c>
      <c r="AU384" s="113">
        <v>0</v>
      </c>
      <c r="AV384" s="113">
        <v>0</v>
      </c>
      <c r="AW384" s="113">
        <v>0</v>
      </c>
      <c r="AX384" s="113">
        <v>0</v>
      </c>
      <c r="AY384" s="255">
        <f t="shared" si="229"/>
        <v>0</v>
      </c>
    </row>
    <row r="385" spans="2:51" s="218" customFormat="1" ht="16.899999999999999" customHeight="1" x14ac:dyDescent="0.25">
      <c r="B385" s="896"/>
      <c r="C385" s="853"/>
      <c r="D385" s="866"/>
      <c r="E385" s="567" t="s">
        <v>112</v>
      </c>
      <c r="F385" s="439">
        <f t="shared" si="241"/>
        <v>0</v>
      </c>
      <c r="G385" s="477">
        <v>0</v>
      </c>
      <c r="H385" s="105">
        <v>0</v>
      </c>
      <c r="I385" s="105">
        <v>0</v>
      </c>
      <c r="J385" s="105">
        <v>0</v>
      </c>
      <c r="K385" s="104">
        <f t="shared" si="242"/>
        <v>0</v>
      </c>
      <c r="L385" s="112">
        <v>0</v>
      </c>
      <c r="M385" s="112">
        <v>0</v>
      </c>
      <c r="N385" s="112">
        <v>0</v>
      </c>
      <c r="O385" s="112">
        <v>0</v>
      </c>
      <c r="P385" s="269">
        <f t="shared" si="239"/>
        <v>0</v>
      </c>
      <c r="Q385" s="112">
        <v>0</v>
      </c>
      <c r="R385" s="112">
        <v>0</v>
      </c>
      <c r="S385" s="112">
        <v>0</v>
      </c>
      <c r="T385" s="367">
        <v>0</v>
      </c>
      <c r="U385" s="269">
        <f t="shared" si="240"/>
        <v>0</v>
      </c>
      <c r="V385" s="112">
        <v>0</v>
      </c>
      <c r="W385" s="112">
        <v>0</v>
      </c>
      <c r="X385" s="112">
        <v>0</v>
      </c>
      <c r="Y385" s="367">
        <v>0</v>
      </c>
      <c r="Z385" s="269">
        <f t="shared" si="279"/>
        <v>0</v>
      </c>
      <c r="AA385" s="113">
        <v>0</v>
      </c>
      <c r="AB385" s="113">
        <v>0</v>
      </c>
      <c r="AC385" s="113">
        <v>0</v>
      </c>
      <c r="AD385" s="368">
        <v>0</v>
      </c>
      <c r="AE385" s="269">
        <f t="shared" si="225"/>
        <v>0</v>
      </c>
      <c r="AF385" s="113">
        <v>0</v>
      </c>
      <c r="AG385" s="113">
        <v>0</v>
      </c>
      <c r="AH385" s="113">
        <v>0</v>
      </c>
      <c r="AI385" s="113">
        <v>0</v>
      </c>
      <c r="AJ385" s="269">
        <f t="shared" si="226"/>
        <v>0</v>
      </c>
      <c r="AK385" s="113">
        <v>0</v>
      </c>
      <c r="AL385" s="113">
        <v>0</v>
      </c>
      <c r="AM385" s="113">
        <v>0</v>
      </c>
      <c r="AN385" s="113">
        <v>0</v>
      </c>
      <c r="AO385" s="255">
        <f t="shared" si="227"/>
        <v>0</v>
      </c>
      <c r="AP385" s="752">
        <v>0</v>
      </c>
      <c r="AQ385" s="752">
        <v>0</v>
      </c>
      <c r="AR385" s="752">
        <v>0</v>
      </c>
      <c r="AS385" s="752">
        <v>0</v>
      </c>
      <c r="AT385" s="255">
        <f t="shared" si="228"/>
        <v>0</v>
      </c>
      <c r="AU385" s="113">
        <v>0</v>
      </c>
      <c r="AV385" s="113">
        <v>0</v>
      </c>
      <c r="AW385" s="113">
        <v>0</v>
      </c>
      <c r="AX385" s="113">
        <v>0</v>
      </c>
      <c r="AY385" s="255">
        <f t="shared" si="229"/>
        <v>0</v>
      </c>
    </row>
    <row r="386" spans="2:51" s="218" customFormat="1" ht="16.899999999999999" customHeight="1" thickBot="1" x14ac:dyDescent="0.3">
      <c r="B386" s="900"/>
      <c r="C386" s="853"/>
      <c r="D386" s="814"/>
      <c r="E386" s="544" t="s">
        <v>763</v>
      </c>
      <c r="F386" s="439">
        <f t="shared" si="241"/>
        <v>0</v>
      </c>
      <c r="G386" s="477"/>
      <c r="H386" s="105"/>
      <c r="I386" s="105"/>
      <c r="J386" s="105"/>
      <c r="K386" s="104"/>
      <c r="L386" s="112"/>
      <c r="M386" s="112"/>
      <c r="N386" s="112"/>
      <c r="O386" s="112"/>
      <c r="P386" s="269"/>
      <c r="Q386" s="112"/>
      <c r="R386" s="112"/>
      <c r="S386" s="112"/>
      <c r="T386" s="367"/>
      <c r="U386" s="269"/>
      <c r="V386" s="112"/>
      <c r="W386" s="112"/>
      <c r="X386" s="112"/>
      <c r="Y386" s="367"/>
      <c r="Z386" s="269"/>
      <c r="AA386" s="111">
        <v>0</v>
      </c>
      <c r="AB386" s="111">
        <v>0</v>
      </c>
      <c r="AC386" s="111">
        <v>0</v>
      </c>
      <c r="AD386" s="369">
        <v>0</v>
      </c>
      <c r="AE386" s="269">
        <f t="shared" si="225"/>
        <v>0</v>
      </c>
      <c r="AF386" s="111">
        <v>0</v>
      </c>
      <c r="AG386" s="111">
        <v>0</v>
      </c>
      <c r="AH386" s="111">
        <v>0</v>
      </c>
      <c r="AI386" s="111">
        <v>0</v>
      </c>
      <c r="AJ386" s="269">
        <f t="shared" si="226"/>
        <v>0</v>
      </c>
      <c r="AK386" s="111">
        <v>0</v>
      </c>
      <c r="AL386" s="111">
        <v>0</v>
      </c>
      <c r="AM386" s="111">
        <v>0</v>
      </c>
      <c r="AN386" s="111">
        <v>0</v>
      </c>
      <c r="AO386" s="255">
        <f t="shared" si="227"/>
        <v>0</v>
      </c>
      <c r="AP386" s="753">
        <v>0</v>
      </c>
      <c r="AQ386" s="753">
        <v>0</v>
      </c>
      <c r="AR386" s="753">
        <v>0</v>
      </c>
      <c r="AS386" s="753">
        <v>0</v>
      </c>
      <c r="AT386" s="255">
        <f t="shared" si="228"/>
        <v>0</v>
      </c>
      <c r="AU386" s="111">
        <v>0</v>
      </c>
      <c r="AV386" s="111">
        <v>0</v>
      </c>
      <c r="AW386" s="111">
        <v>0</v>
      </c>
      <c r="AX386" s="111">
        <v>0</v>
      </c>
      <c r="AY386" s="255">
        <f t="shared" si="229"/>
        <v>0</v>
      </c>
    </row>
    <row r="387" spans="2:51" s="70" customFormat="1" ht="16.5" customHeight="1" x14ac:dyDescent="0.25">
      <c r="B387" s="450"/>
      <c r="C387" s="853"/>
      <c r="D387" s="845" t="s">
        <v>320</v>
      </c>
      <c r="E387" s="889"/>
      <c r="F387" s="439">
        <f t="shared" si="241"/>
        <v>4</v>
      </c>
      <c r="G387" s="482">
        <f>G379+G383</f>
        <v>0</v>
      </c>
      <c r="H387" s="221">
        <v>0</v>
      </c>
      <c r="I387" s="221">
        <f t="shared" ref="I387:J389" si="298">I379+I383</f>
        <v>0</v>
      </c>
      <c r="J387" s="221">
        <f t="shared" si="298"/>
        <v>0</v>
      </c>
      <c r="K387" s="104">
        <f t="shared" si="242"/>
        <v>0</v>
      </c>
      <c r="L387" s="221">
        <f t="shared" ref="L387:O389" si="299">L379+L383</f>
        <v>0</v>
      </c>
      <c r="M387" s="221">
        <f t="shared" si="299"/>
        <v>0</v>
      </c>
      <c r="N387" s="221">
        <f t="shared" si="299"/>
        <v>0</v>
      </c>
      <c r="O387" s="221">
        <f t="shared" si="299"/>
        <v>0</v>
      </c>
      <c r="P387" s="269">
        <f t="shared" si="239"/>
        <v>0</v>
      </c>
      <c r="Q387" s="221">
        <f t="shared" ref="Q387:T389" si="300">Q379+Q383</f>
        <v>1</v>
      </c>
      <c r="R387" s="221">
        <f t="shared" si="300"/>
        <v>0</v>
      </c>
      <c r="S387" s="221">
        <f t="shared" si="300"/>
        <v>0</v>
      </c>
      <c r="T387" s="372">
        <f t="shared" si="300"/>
        <v>0</v>
      </c>
      <c r="U387" s="269">
        <f t="shared" si="240"/>
        <v>1</v>
      </c>
      <c r="V387" s="221">
        <f t="shared" ref="V387:Y389" si="301">V379+V383</f>
        <v>0</v>
      </c>
      <c r="W387" s="221">
        <f t="shared" si="301"/>
        <v>0</v>
      </c>
      <c r="X387" s="221">
        <f t="shared" si="301"/>
        <v>0</v>
      </c>
      <c r="Y387" s="372">
        <f t="shared" si="301"/>
        <v>1</v>
      </c>
      <c r="Z387" s="269">
        <f t="shared" si="279"/>
        <v>1</v>
      </c>
      <c r="AA387" s="104">
        <f t="shared" ref="AA387:AD390" si="302">AA379+AA383</f>
        <v>0</v>
      </c>
      <c r="AB387" s="104">
        <f t="shared" si="302"/>
        <v>0</v>
      </c>
      <c r="AC387" s="104">
        <f t="shared" si="302"/>
        <v>0</v>
      </c>
      <c r="AD387" s="356">
        <f t="shared" si="302"/>
        <v>0</v>
      </c>
      <c r="AE387" s="269">
        <f t="shared" si="225"/>
        <v>0</v>
      </c>
      <c r="AF387" s="104">
        <f t="shared" ref="AF387:AI390" si="303">AF379+AF383</f>
        <v>0</v>
      </c>
      <c r="AG387" s="104">
        <f t="shared" si="303"/>
        <v>0</v>
      </c>
      <c r="AH387" s="104">
        <f t="shared" si="303"/>
        <v>0</v>
      </c>
      <c r="AI387" s="104">
        <f t="shared" si="303"/>
        <v>0</v>
      </c>
      <c r="AJ387" s="269">
        <f t="shared" si="226"/>
        <v>0</v>
      </c>
      <c r="AK387" s="104">
        <f t="shared" ref="AK387:AN390" si="304">AK379+AK383</f>
        <v>0</v>
      </c>
      <c r="AL387" s="104">
        <f t="shared" si="304"/>
        <v>0</v>
      </c>
      <c r="AM387" s="104">
        <f t="shared" si="304"/>
        <v>0</v>
      </c>
      <c r="AN387" s="104">
        <f t="shared" si="304"/>
        <v>0</v>
      </c>
      <c r="AO387" s="255">
        <f t="shared" si="227"/>
        <v>0</v>
      </c>
      <c r="AP387" s="738">
        <f t="shared" ref="AP387:AS390" si="305">AP379+AP383</f>
        <v>0</v>
      </c>
      <c r="AQ387" s="738">
        <f t="shared" si="305"/>
        <v>0</v>
      </c>
      <c r="AR387" s="738">
        <f t="shared" si="305"/>
        <v>0</v>
      </c>
      <c r="AS387" s="738">
        <f t="shared" si="305"/>
        <v>0</v>
      </c>
      <c r="AT387" s="255">
        <f t="shared" si="228"/>
        <v>0</v>
      </c>
      <c r="AU387" s="104">
        <f t="shared" ref="AU387:AX390" si="306">AU379+AU383</f>
        <v>0</v>
      </c>
      <c r="AV387" s="104">
        <f t="shared" si="306"/>
        <v>0</v>
      </c>
      <c r="AW387" s="104">
        <f t="shared" si="306"/>
        <v>0</v>
      </c>
      <c r="AX387" s="104">
        <f t="shared" si="306"/>
        <v>2</v>
      </c>
      <c r="AY387" s="255">
        <f t="shared" si="229"/>
        <v>2</v>
      </c>
    </row>
    <row r="388" spans="2:51" s="70" customFormat="1" ht="16.5" customHeight="1" x14ac:dyDescent="0.25">
      <c r="B388" s="450"/>
      <c r="C388" s="853"/>
      <c r="D388" s="845" t="s">
        <v>321</v>
      </c>
      <c r="E388" s="890"/>
      <c r="F388" s="439">
        <f t="shared" si="241"/>
        <v>0</v>
      </c>
      <c r="G388" s="482">
        <f>G380+G384</f>
        <v>0</v>
      </c>
      <c r="H388" s="221">
        <f>H380+H384</f>
        <v>0</v>
      </c>
      <c r="I388" s="221">
        <f t="shared" si="298"/>
        <v>0</v>
      </c>
      <c r="J388" s="221">
        <f t="shared" si="298"/>
        <v>0</v>
      </c>
      <c r="K388" s="104">
        <f t="shared" si="242"/>
        <v>0</v>
      </c>
      <c r="L388" s="221">
        <f t="shared" si="299"/>
        <v>0</v>
      </c>
      <c r="M388" s="221">
        <f t="shared" si="299"/>
        <v>0</v>
      </c>
      <c r="N388" s="221">
        <f t="shared" si="299"/>
        <v>0</v>
      </c>
      <c r="O388" s="221">
        <f t="shared" si="299"/>
        <v>0</v>
      </c>
      <c r="P388" s="269">
        <f t="shared" si="239"/>
        <v>0</v>
      </c>
      <c r="Q388" s="221">
        <f t="shared" si="300"/>
        <v>0</v>
      </c>
      <c r="R388" s="221">
        <f t="shared" si="300"/>
        <v>0</v>
      </c>
      <c r="S388" s="221">
        <f t="shared" si="300"/>
        <v>0</v>
      </c>
      <c r="T388" s="372">
        <f t="shared" si="300"/>
        <v>0</v>
      </c>
      <c r="U388" s="269">
        <f t="shared" si="240"/>
        <v>0</v>
      </c>
      <c r="V388" s="221">
        <f t="shared" si="301"/>
        <v>0</v>
      </c>
      <c r="W388" s="221">
        <f t="shared" si="301"/>
        <v>0</v>
      </c>
      <c r="X388" s="221">
        <f t="shared" si="301"/>
        <v>0</v>
      </c>
      <c r="Y388" s="372">
        <f t="shared" si="301"/>
        <v>0</v>
      </c>
      <c r="Z388" s="269">
        <f t="shared" si="279"/>
        <v>0</v>
      </c>
      <c r="AA388" s="104">
        <f t="shared" si="302"/>
        <v>0</v>
      </c>
      <c r="AB388" s="104">
        <f t="shared" si="302"/>
        <v>0</v>
      </c>
      <c r="AC388" s="104">
        <f t="shared" si="302"/>
        <v>0</v>
      </c>
      <c r="AD388" s="356">
        <f t="shared" si="302"/>
        <v>0</v>
      </c>
      <c r="AE388" s="269">
        <f t="shared" si="225"/>
        <v>0</v>
      </c>
      <c r="AF388" s="104">
        <f t="shared" si="303"/>
        <v>0</v>
      </c>
      <c r="AG388" s="104">
        <f t="shared" si="303"/>
        <v>0</v>
      </c>
      <c r="AH388" s="104">
        <f t="shared" si="303"/>
        <v>0</v>
      </c>
      <c r="AI388" s="104">
        <f t="shared" si="303"/>
        <v>0</v>
      </c>
      <c r="AJ388" s="269">
        <f t="shared" si="226"/>
        <v>0</v>
      </c>
      <c r="AK388" s="104">
        <f t="shared" si="304"/>
        <v>0</v>
      </c>
      <c r="AL388" s="104">
        <f t="shared" si="304"/>
        <v>0</v>
      </c>
      <c r="AM388" s="104">
        <f t="shared" si="304"/>
        <v>0</v>
      </c>
      <c r="AN388" s="104">
        <f t="shared" si="304"/>
        <v>0</v>
      </c>
      <c r="AO388" s="255">
        <f t="shared" si="227"/>
        <v>0</v>
      </c>
      <c r="AP388" s="738">
        <f t="shared" si="305"/>
        <v>0</v>
      </c>
      <c r="AQ388" s="738">
        <f t="shared" si="305"/>
        <v>0</v>
      </c>
      <c r="AR388" s="738">
        <f t="shared" si="305"/>
        <v>0</v>
      </c>
      <c r="AS388" s="738">
        <f t="shared" si="305"/>
        <v>0</v>
      </c>
      <c r="AT388" s="255">
        <f t="shared" si="228"/>
        <v>0</v>
      </c>
      <c r="AU388" s="104">
        <f t="shared" si="306"/>
        <v>0</v>
      </c>
      <c r="AV388" s="104">
        <f t="shared" si="306"/>
        <v>0</v>
      </c>
      <c r="AW388" s="104">
        <f t="shared" si="306"/>
        <v>0</v>
      </c>
      <c r="AX388" s="104">
        <f t="shared" si="306"/>
        <v>0</v>
      </c>
      <c r="AY388" s="255">
        <f t="shared" si="229"/>
        <v>0</v>
      </c>
    </row>
    <row r="389" spans="2:51" s="70" customFormat="1" ht="16.5" customHeight="1" x14ac:dyDescent="0.25">
      <c r="B389" s="486"/>
      <c r="C389" s="853"/>
      <c r="D389" s="844" t="s">
        <v>322</v>
      </c>
      <c r="E389" s="845"/>
      <c r="F389" s="439">
        <f t="shared" si="241"/>
        <v>4</v>
      </c>
      <c r="G389" s="482">
        <f>G381+G385</f>
        <v>0</v>
      </c>
      <c r="H389" s="221">
        <f>H381+H385</f>
        <v>0</v>
      </c>
      <c r="I389" s="221">
        <f t="shared" si="298"/>
        <v>0</v>
      </c>
      <c r="J389" s="221">
        <f t="shared" si="298"/>
        <v>0</v>
      </c>
      <c r="K389" s="104">
        <f t="shared" si="242"/>
        <v>0</v>
      </c>
      <c r="L389" s="221">
        <f t="shared" si="299"/>
        <v>0</v>
      </c>
      <c r="M389" s="221">
        <f t="shared" si="299"/>
        <v>0</v>
      </c>
      <c r="N389" s="221">
        <f t="shared" si="299"/>
        <v>0</v>
      </c>
      <c r="O389" s="221">
        <f t="shared" si="299"/>
        <v>0</v>
      </c>
      <c r="P389" s="269">
        <f t="shared" si="239"/>
        <v>0</v>
      </c>
      <c r="Q389" s="221">
        <f t="shared" si="300"/>
        <v>0</v>
      </c>
      <c r="R389" s="221">
        <f t="shared" si="300"/>
        <v>0</v>
      </c>
      <c r="S389" s="221">
        <f t="shared" si="300"/>
        <v>0</v>
      </c>
      <c r="T389" s="372">
        <f t="shared" si="300"/>
        <v>0</v>
      </c>
      <c r="U389" s="269">
        <f t="shared" si="240"/>
        <v>0</v>
      </c>
      <c r="V389" s="221">
        <f t="shared" si="301"/>
        <v>0</v>
      </c>
      <c r="W389" s="221">
        <f t="shared" si="301"/>
        <v>0</v>
      </c>
      <c r="X389" s="221">
        <f t="shared" si="301"/>
        <v>0</v>
      </c>
      <c r="Y389" s="372">
        <f t="shared" si="301"/>
        <v>2</v>
      </c>
      <c r="Z389" s="269">
        <f t="shared" si="279"/>
        <v>2</v>
      </c>
      <c r="AA389" s="104">
        <f t="shared" si="302"/>
        <v>0</v>
      </c>
      <c r="AB389" s="104">
        <f t="shared" si="302"/>
        <v>0</v>
      </c>
      <c r="AC389" s="104">
        <f t="shared" si="302"/>
        <v>0</v>
      </c>
      <c r="AD389" s="356">
        <f t="shared" si="302"/>
        <v>1</v>
      </c>
      <c r="AE389" s="269">
        <f t="shared" si="225"/>
        <v>1</v>
      </c>
      <c r="AF389" s="104">
        <f t="shared" si="303"/>
        <v>0</v>
      </c>
      <c r="AG389" s="104">
        <f t="shared" si="303"/>
        <v>0</v>
      </c>
      <c r="AH389" s="104">
        <f t="shared" si="303"/>
        <v>0</v>
      </c>
      <c r="AI389" s="104">
        <f t="shared" si="303"/>
        <v>0</v>
      </c>
      <c r="AJ389" s="269">
        <f t="shared" si="226"/>
        <v>0</v>
      </c>
      <c r="AK389" s="104">
        <f t="shared" si="304"/>
        <v>0</v>
      </c>
      <c r="AL389" s="104">
        <f t="shared" si="304"/>
        <v>0</v>
      </c>
      <c r="AM389" s="104">
        <f t="shared" si="304"/>
        <v>0</v>
      </c>
      <c r="AN389" s="104">
        <f t="shared" si="304"/>
        <v>0</v>
      </c>
      <c r="AO389" s="255">
        <f t="shared" si="227"/>
        <v>0</v>
      </c>
      <c r="AP389" s="738">
        <f t="shared" si="305"/>
        <v>0</v>
      </c>
      <c r="AQ389" s="738">
        <f t="shared" si="305"/>
        <v>0</v>
      </c>
      <c r="AR389" s="738">
        <f t="shared" si="305"/>
        <v>0</v>
      </c>
      <c r="AS389" s="738">
        <f t="shared" si="305"/>
        <v>0</v>
      </c>
      <c r="AT389" s="255">
        <f t="shared" si="228"/>
        <v>0</v>
      </c>
      <c r="AU389" s="104">
        <f t="shared" si="306"/>
        <v>0</v>
      </c>
      <c r="AV389" s="104">
        <f t="shared" si="306"/>
        <v>0</v>
      </c>
      <c r="AW389" s="104">
        <f t="shared" si="306"/>
        <v>0</v>
      </c>
      <c r="AX389" s="104">
        <f t="shared" si="306"/>
        <v>1</v>
      </c>
      <c r="AY389" s="255">
        <f t="shared" si="229"/>
        <v>1</v>
      </c>
    </row>
    <row r="390" spans="2:51" s="218" customFormat="1" ht="16.5" customHeight="1" thickBot="1" x14ac:dyDescent="0.3">
      <c r="B390" s="487"/>
      <c r="C390" s="893"/>
      <c r="D390" s="846" t="s">
        <v>322</v>
      </c>
      <c r="E390" s="847"/>
      <c r="F390" s="439">
        <f t="shared" si="241"/>
        <v>0</v>
      </c>
      <c r="G390" s="482"/>
      <c r="H390" s="221"/>
      <c r="I390" s="221"/>
      <c r="J390" s="221"/>
      <c r="K390" s="104"/>
      <c r="L390" s="221"/>
      <c r="M390" s="221"/>
      <c r="N390" s="221"/>
      <c r="O390" s="221"/>
      <c r="P390" s="269"/>
      <c r="Q390" s="221"/>
      <c r="R390" s="221"/>
      <c r="S390" s="221"/>
      <c r="T390" s="372"/>
      <c r="U390" s="269"/>
      <c r="V390" s="221"/>
      <c r="W390" s="221"/>
      <c r="X390" s="221"/>
      <c r="Y390" s="372"/>
      <c r="Z390" s="269"/>
      <c r="AA390" s="501">
        <f t="shared" si="302"/>
        <v>0</v>
      </c>
      <c r="AB390" s="501">
        <f t="shared" si="302"/>
        <v>0</v>
      </c>
      <c r="AC390" s="501">
        <f t="shared" si="302"/>
        <v>0</v>
      </c>
      <c r="AD390" s="515">
        <f t="shared" si="302"/>
        <v>0</v>
      </c>
      <c r="AE390" s="269">
        <f t="shared" ref="AE390:AE396" si="307">AA390+AB390+AC390+AD390</f>
        <v>0</v>
      </c>
      <c r="AF390" s="501">
        <f t="shared" si="303"/>
        <v>0</v>
      </c>
      <c r="AG390" s="501">
        <f t="shared" si="303"/>
        <v>0</v>
      </c>
      <c r="AH390" s="501">
        <f t="shared" si="303"/>
        <v>0</v>
      </c>
      <c r="AI390" s="501">
        <f t="shared" si="303"/>
        <v>0</v>
      </c>
      <c r="AJ390" s="269">
        <f t="shared" ref="AJ390:AJ396" si="308">AF390+AG390+AH390+AI390</f>
        <v>0</v>
      </c>
      <c r="AK390" s="501">
        <f t="shared" si="304"/>
        <v>0</v>
      </c>
      <c r="AL390" s="501">
        <f t="shared" si="304"/>
        <v>0</v>
      </c>
      <c r="AM390" s="501">
        <f t="shared" si="304"/>
        <v>0</v>
      </c>
      <c r="AN390" s="501">
        <f t="shared" si="304"/>
        <v>0</v>
      </c>
      <c r="AO390" s="255">
        <f t="shared" ref="AO390:AO396" si="309">AK390+AL390+AM390+AN390</f>
        <v>0</v>
      </c>
      <c r="AP390" s="756">
        <f t="shared" si="305"/>
        <v>0</v>
      </c>
      <c r="AQ390" s="756">
        <f t="shared" si="305"/>
        <v>0</v>
      </c>
      <c r="AR390" s="756">
        <f t="shared" si="305"/>
        <v>0</v>
      </c>
      <c r="AS390" s="756">
        <f t="shared" si="305"/>
        <v>0</v>
      </c>
      <c r="AT390" s="255">
        <f t="shared" ref="AT390:AT396" si="310">AP390+AQ390+AR390+AS390</f>
        <v>0</v>
      </c>
      <c r="AU390" s="501">
        <f t="shared" si="306"/>
        <v>0</v>
      </c>
      <c r="AV390" s="501">
        <f t="shared" si="306"/>
        <v>0</v>
      </c>
      <c r="AW390" s="501">
        <f t="shared" si="306"/>
        <v>0</v>
      </c>
      <c r="AX390" s="501">
        <f t="shared" si="306"/>
        <v>0</v>
      </c>
      <c r="AY390" s="255">
        <f t="shared" ref="AY390:AY396" si="311">AU390+AV390+AW390+AX390</f>
        <v>0</v>
      </c>
    </row>
    <row r="391" spans="2:51" s="73" customFormat="1" ht="17.45" customHeight="1" x14ac:dyDescent="0.25">
      <c r="B391" s="896">
        <v>1</v>
      </c>
      <c r="C391" s="852" t="s">
        <v>423</v>
      </c>
      <c r="D391" s="902" t="s">
        <v>175</v>
      </c>
      <c r="E391" s="566" t="s">
        <v>116</v>
      </c>
      <c r="F391" s="439">
        <f t="shared" si="241"/>
        <v>0</v>
      </c>
      <c r="G391" s="480">
        <v>0</v>
      </c>
      <c r="H391" s="243">
        <v>0</v>
      </c>
      <c r="I391" s="243">
        <v>0</v>
      </c>
      <c r="J391" s="243">
        <v>0</v>
      </c>
      <c r="K391" s="104">
        <f t="shared" si="242"/>
        <v>0</v>
      </c>
      <c r="L391" s="114">
        <v>0</v>
      </c>
      <c r="M391" s="114">
        <v>0</v>
      </c>
      <c r="N391" s="114">
        <v>0</v>
      </c>
      <c r="O391" s="114">
        <v>0</v>
      </c>
      <c r="P391" s="269">
        <f t="shared" si="239"/>
        <v>0</v>
      </c>
      <c r="Q391" s="114">
        <v>0</v>
      </c>
      <c r="R391" s="114">
        <v>0</v>
      </c>
      <c r="S391" s="114">
        <v>0</v>
      </c>
      <c r="T391" s="370">
        <v>0</v>
      </c>
      <c r="U391" s="269">
        <f t="shared" si="240"/>
        <v>0</v>
      </c>
      <c r="V391" s="114">
        <v>0</v>
      </c>
      <c r="W391" s="114">
        <v>0</v>
      </c>
      <c r="X391" s="114">
        <v>0</v>
      </c>
      <c r="Y391" s="370">
        <v>0</v>
      </c>
      <c r="Z391" s="269">
        <f t="shared" si="279"/>
        <v>0</v>
      </c>
      <c r="AA391" s="502">
        <v>0</v>
      </c>
      <c r="AB391" s="502">
        <v>0</v>
      </c>
      <c r="AC391" s="502">
        <v>0</v>
      </c>
      <c r="AD391" s="516">
        <v>0</v>
      </c>
      <c r="AE391" s="269">
        <f t="shared" si="307"/>
        <v>0</v>
      </c>
      <c r="AF391" s="502">
        <v>0</v>
      </c>
      <c r="AG391" s="502">
        <v>0</v>
      </c>
      <c r="AH391" s="502">
        <v>0</v>
      </c>
      <c r="AI391" s="502">
        <v>0</v>
      </c>
      <c r="AJ391" s="269">
        <f t="shared" si="308"/>
        <v>0</v>
      </c>
      <c r="AK391" s="502">
        <v>0</v>
      </c>
      <c r="AL391" s="502">
        <v>0</v>
      </c>
      <c r="AM391" s="502">
        <v>0</v>
      </c>
      <c r="AN391" s="502">
        <v>0</v>
      </c>
      <c r="AO391" s="255">
        <f t="shared" si="309"/>
        <v>0</v>
      </c>
      <c r="AP391" s="759">
        <v>0</v>
      </c>
      <c r="AQ391" s="759">
        <v>0</v>
      </c>
      <c r="AR391" s="759">
        <v>0</v>
      </c>
      <c r="AS391" s="759">
        <v>0</v>
      </c>
      <c r="AT391" s="255">
        <f t="shared" si="310"/>
        <v>0</v>
      </c>
      <c r="AU391" s="502">
        <v>0</v>
      </c>
      <c r="AV391" s="502">
        <v>0</v>
      </c>
      <c r="AW391" s="502">
        <v>0</v>
      </c>
      <c r="AX391" s="502">
        <v>0</v>
      </c>
      <c r="AY391" s="255">
        <f t="shared" si="311"/>
        <v>0</v>
      </c>
    </row>
    <row r="392" spans="2:51" s="73" customFormat="1" ht="28.5" customHeight="1" x14ac:dyDescent="0.25">
      <c r="B392" s="896"/>
      <c r="C392" s="853"/>
      <c r="D392" s="866"/>
      <c r="E392" s="568" t="s">
        <v>203</v>
      </c>
      <c r="F392" s="439">
        <f t="shared" si="241"/>
        <v>0</v>
      </c>
      <c r="G392" s="478">
        <v>0</v>
      </c>
      <c r="H392" s="107">
        <v>0</v>
      </c>
      <c r="I392" s="107">
        <v>0</v>
      </c>
      <c r="J392" s="107">
        <v>0</v>
      </c>
      <c r="K392" s="104">
        <f t="shared" si="242"/>
        <v>0</v>
      </c>
      <c r="L392" s="113">
        <v>0</v>
      </c>
      <c r="M392" s="113">
        <v>0</v>
      </c>
      <c r="N392" s="113">
        <v>0</v>
      </c>
      <c r="O392" s="113">
        <v>0</v>
      </c>
      <c r="P392" s="269">
        <f t="shared" si="239"/>
        <v>0</v>
      </c>
      <c r="Q392" s="113">
        <v>0</v>
      </c>
      <c r="R392" s="113">
        <v>0</v>
      </c>
      <c r="S392" s="113">
        <v>0</v>
      </c>
      <c r="T392" s="368">
        <v>0</v>
      </c>
      <c r="U392" s="269">
        <f t="shared" si="240"/>
        <v>0</v>
      </c>
      <c r="V392" s="113">
        <v>0</v>
      </c>
      <c r="W392" s="113">
        <v>0</v>
      </c>
      <c r="X392" s="113">
        <v>0</v>
      </c>
      <c r="Y392" s="368">
        <v>0</v>
      </c>
      <c r="Z392" s="269">
        <f t="shared" si="279"/>
        <v>0</v>
      </c>
      <c r="AA392" s="503">
        <v>0</v>
      </c>
      <c r="AB392" s="503">
        <v>0</v>
      </c>
      <c r="AC392" s="503">
        <v>0</v>
      </c>
      <c r="AD392" s="517">
        <v>0</v>
      </c>
      <c r="AE392" s="269">
        <f t="shared" si="307"/>
        <v>0</v>
      </c>
      <c r="AF392" s="503">
        <v>0</v>
      </c>
      <c r="AG392" s="503">
        <v>0</v>
      </c>
      <c r="AH392" s="503">
        <v>0</v>
      </c>
      <c r="AI392" s="503">
        <v>0</v>
      </c>
      <c r="AJ392" s="269">
        <f t="shared" si="308"/>
        <v>0</v>
      </c>
      <c r="AK392" s="503">
        <v>0</v>
      </c>
      <c r="AL392" s="503">
        <v>0</v>
      </c>
      <c r="AM392" s="503">
        <v>0</v>
      </c>
      <c r="AN392" s="503">
        <v>0</v>
      </c>
      <c r="AO392" s="255">
        <f t="shared" si="309"/>
        <v>0</v>
      </c>
      <c r="AP392" s="351">
        <v>0</v>
      </c>
      <c r="AQ392" s="351">
        <v>0</v>
      </c>
      <c r="AR392" s="351">
        <v>0</v>
      </c>
      <c r="AS392" s="351">
        <v>0</v>
      </c>
      <c r="AT392" s="255">
        <f t="shared" si="310"/>
        <v>0</v>
      </c>
      <c r="AU392" s="503">
        <v>0</v>
      </c>
      <c r="AV392" s="503">
        <v>0</v>
      </c>
      <c r="AW392" s="503">
        <v>0</v>
      </c>
      <c r="AX392" s="503">
        <v>0</v>
      </c>
      <c r="AY392" s="255">
        <f t="shared" si="311"/>
        <v>0</v>
      </c>
    </row>
    <row r="393" spans="2:51" s="73" customFormat="1" ht="35.25" customHeight="1" thickBot="1" x14ac:dyDescent="0.3">
      <c r="B393" s="896"/>
      <c r="C393" s="853"/>
      <c r="D393" s="866"/>
      <c r="E393" s="569" t="s">
        <v>112</v>
      </c>
      <c r="F393" s="439">
        <f t="shared" si="241"/>
        <v>0</v>
      </c>
      <c r="G393" s="485"/>
      <c r="H393" s="128"/>
      <c r="I393" s="128"/>
      <c r="J393" s="128"/>
      <c r="K393" s="104">
        <f t="shared" si="242"/>
        <v>0</v>
      </c>
      <c r="L393" s="128"/>
      <c r="M393" s="128"/>
      <c r="N393" s="128"/>
      <c r="O393" s="128"/>
      <c r="P393" s="269">
        <f t="shared" si="239"/>
        <v>0</v>
      </c>
      <c r="Q393" s="128"/>
      <c r="R393" s="128"/>
      <c r="S393" s="128"/>
      <c r="T393" s="377"/>
      <c r="U393" s="269">
        <f t="shared" si="240"/>
        <v>0</v>
      </c>
      <c r="V393" s="128"/>
      <c r="W393" s="128"/>
      <c r="X393" s="128"/>
      <c r="Y393" s="377"/>
      <c r="Z393" s="269">
        <f t="shared" si="279"/>
        <v>0</v>
      </c>
      <c r="AA393" s="128"/>
      <c r="AB393" s="128"/>
      <c r="AC393" s="128"/>
      <c r="AD393" s="377"/>
      <c r="AE393" s="269">
        <f t="shared" si="307"/>
        <v>0</v>
      </c>
      <c r="AF393" s="128"/>
      <c r="AG393" s="128"/>
      <c r="AH393" s="128"/>
      <c r="AI393" s="128"/>
      <c r="AJ393" s="269">
        <f t="shared" si="308"/>
        <v>0</v>
      </c>
      <c r="AK393" s="128"/>
      <c r="AL393" s="128"/>
      <c r="AM393" s="128"/>
      <c r="AN393" s="128"/>
      <c r="AO393" s="255">
        <f t="shared" si="309"/>
        <v>0</v>
      </c>
      <c r="AP393" s="760"/>
      <c r="AQ393" s="760"/>
      <c r="AR393" s="760"/>
      <c r="AS393" s="760"/>
      <c r="AT393" s="255">
        <f t="shared" si="310"/>
        <v>0</v>
      </c>
      <c r="AU393" s="128"/>
      <c r="AV393" s="128"/>
      <c r="AW393" s="128"/>
      <c r="AX393" s="128"/>
      <c r="AY393" s="255">
        <f t="shared" si="311"/>
        <v>0</v>
      </c>
    </row>
    <row r="394" spans="2:51" s="73" customFormat="1" ht="23.25" customHeight="1" x14ac:dyDescent="0.25">
      <c r="B394" s="897"/>
      <c r="C394" s="853"/>
      <c r="D394" s="904" t="s">
        <v>424</v>
      </c>
      <c r="E394" s="905"/>
      <c r="F394" s="439">
        <f t="shared" si="241"/>
        <v>0</v>
      </c>
      <c r="G394" s="482">
        <f t="shared" ref="G394:J396" si="312">G391</f>
        <v>0</v>
      </c>
      <c r="H394" s="221">
        <f t="shared" si="312"/>
        <v>0</v>
      </c>
      <c r="I394" s="221">
        <f t="shared" si="312"/>
        <v>0</v>
      </c>
      <c r="J394" s="221">
        <f t="shared" si="312"/>
        <v>0</v>
      </c>
      <c r="K394" s="104">
        <f t="shared" si="242"/>
        <v>0</v>
      </c>
      <c r="L394" s="221">
        <f t="shared" ref="L394:O396" si="313">L391</f>
        <v>0</v>
      </c>
      <c r="M394" s="221">
        <f t="shared" si="313"/>
        <v>0</v>
      </c>
      <c r="N394" s="221">
        <f t="shared" si="313"/>
        <v>0</v>
      </c>
      <c r="O394" s="221">
        <f t="shared" si="313"/>
        <v>0</v>
      </c>
      <c r="P394" s="269">
        <f t="shared" si="239"/>
        <v>0</v>
      </c>
      <c r="Q394" s="221">
        <f t="shared" ref="Q394:T396" si="314">Q391</f>
        <v>0</v>
      </c>
      <c r="R394" s="221">
        <f t="shared" si="314"/>
        <v>0</v>
      </c>
      <c r="S394" s="221">
        <f t="shared" si="314"/>
        <v>0</v>
      </c>
      <c r="T394" s="372">
        <f t="shared" si="314"/>
        <v>0</v>
      </c>
      <c r="U394" s="269">
        <f t="shared" si="240"/>
        <v>0</v>
      </c>
      <c r="V394" s="221">
        <f t="shared" ref="V394:Y396" si="315">V391</f>
        <v>0</v>
      </c>
      <c r="W394" s="221">
        <f t="shared" si="315"/>
        <v>0</v>
      </c>
      <c r="X394" s="221">
        <f t="shared" si="315"/>
        <v>0</v>
      </c>
      <c r="Y394" s="372">
        <f t="shared" si="315"/>
        <v>0</v>
      </c>
      <c r="Z394" s="269">
        <f t="shared" si="279"/>
        <v>0</v>
      </c>
      <c r="AA394" s="104">
        <f t="shared" ref="AA394:AD396" si="316">AA391</f>
        <v>0</v>
      </c>
      <c r="AB394" s="104">
        <f t="shared" si="316"/>
        <v>0</v>
      </c>
      <c r="AC394" s="104">
        <f t="shared" si="316"/>
        <v>0</v>
      </c>
      <c r="AD394" s="356">
        <f t="shared" si="316"/>
        <v>0</v>
      </c>
      <c r="AE394" s="269">
        <f t="shared" si="307"/>
        <v>0</v>
      </c>
      <c r="AF394" s="104">
        <f t="shared" ref="AF394:AI396" si="317">AF391</f>
        <v>0</v>
      </c>
      <c r="AG394" s="104">
        <f t="shared" si="317"/>
        <v>0</v>
      </c>
      <c r="AH394" s="104">
        <f t="shared" si="317"/>
        <v>0</v>
      </c>
      <c r="AI394" s="104">
        <f t="shared" si="317"/>
        <v>0</v>
      </c>
      <c r="AJ394" s="269">
        <f t="shared" si="308"/>
        <v>0</v>
      </c>
      <c r="AK394" s="104">
        <f t="shared" ref="AK394:AN396" si="318">AK391</f>
        <v>0</v>
      </c>
      <c r="AL394" s="104">
        <f t="shared" si="318"/>
        <v>0</v>
      </c>
      <c r="AM394" s="104">
        <f t="shared" si="318"/>
        <v>0</v>
      </c>
      <c r="AN394" s="104">
        <f t="shared" si="318"/>
        <v>0</v>
      </c>
      <c r="AO394" s="255">
        <f t="shared" si="309"/>
        <v>0</v>
      </c>
      <c r="AP394" s="738">
        <f t="shared" ref="AP394:AS396" si="319">AP391</f>
        <v>0</v>
      </c>
      <c r="AQ394" s="738">
        <f t="shared" si="319"/>
        <v>0</v>
      </c>
      <c r="AR394" s="738">
        <f t="shared" si="319"/>
        <v>0</v>
      </c>
      <c r="AS394" s="738">
        <f t="shared" si="319"/>
        <v>0</v>
      </c>
      <c r="AT394" s="255">
        <f t="shared" si="310"/>
        <v>0</v>
      </c>
      <c r="AU394" s="104">
        <f t="shared" ref="AU394:AX396" si="320">AU391</f>
        <v>0</v>
      </c>
      <c r="AV394" s="104">
        <f t="shared" si="320"/>
        <v>0</v>
      </c>
      <c r="AW394" s="104">
        <f t="shared" si="320"/>
        <v>0</v>
      </c>
      <c r="AX394" s="104">
        <f t="shared" si="320"/>
        <v>0</v>
      </c>
      <c r="AY394" s="255">
        <f t="shared" si="311"/>
        <v>0</v>
      </c>
    </row>
    <row r="395" spans="2:51" s="73" customFormat="1" ht="16.5" customHeight="1" x14ac:dyDescent="0.25">
      <c r="B395" s="897"/>
      <c r="C395" s="853"/>
      <c r="D395" s="906" t="s">
        <v>425</v>
      </c>
      <c r="E395" s="907"/>
      <c r="F395" s="439">
        <f t="shared" si="241"/>
        <v>0</v>
      </c>
      <c r="G395" s="482">
        <f t="shared" si="312"/>
        <v>0</v>
      </c>
      <c r="H395" s="221">
        <f t="shared" si="312"/>
        <v>0</v>
      </c>
      <c r="I395" s="221">
        <f t="shared" si="312"/>
        <v>0</v>
      </c>
      <c r="J395" s="221">
        <f t="shared" si="312"/>
        <v>0</v>
      </c>
      <c r="K395" s="104">
        <f t="shared" si="242"/>
        <v>0</v>
      </c>
      <c r="L395" s="221">
        <f t="shared" si="313"/>
        <v>0</v>
      </c>
      <c r="M395" s="221">
        <f t="shared" si="313"/>
        <v>0</v>
      </c>
      <c r="N395" s="221">
        <f t="shared" si="313"/>
        <v>0</v>
      </c>
      <c r="O395" s="221">
        <f t="shared" si="313"/>
        <v>0</v>
      </c>
      <c r="P395" s="269">
        <f t="shared" si="239"/>
        <v>0</v>
      </c>
      <c r="Q395" s="221">
        <f t="shared" si="314"/>
        <v>0</v>
      </c>
      <c r="R395" s="221">
        <f t="shared" si="314"/>
        <v>0</v>
      </c>
      <c r="S395" s="221">
        <f t="shared" si="314"/>
        <v>0</v>
      </c>
      <c r="T395" s="372">
        <f t="shared" si="314"/>
        <v>0</v>
      </c>
      <c r="U395" s="269">
        <f t="shared" si="240"/>
        <v>0</v>
      </c>
      <c r="V395" s="221">
        <f t="shared" si="315"/>
        <v>0</v>
      </c>
      <c r="W395" s="221">
        <f t="shared" si="315"/>
        <v>0</v>
      </c>
      <c r="X395" s="221">
        <f t="shared" si="315"/>
        <v>0</v>
      </c>
      <c r="Y395" s="372">
        <f t="shared" si="315"/>
        <v>0</v>
      </c>
      <c r="Z395" s="269">
        <f t="shared" si="279"/>
        <v>0</v>
      </c>
      <c r="AA395" s="492">
        <f t="shared" si="316"/>
        <v>0</v>
      </c>
      <c r="AB395" s="492">
        <f t="shared" si="316"/>
        <v>0</v>
      </c>
      <c r="AC395" s="492">
        <f t="shared" si="316"/>
        <v>0</v>
      </c>
      <c r="AD395" s="505">
        <f t="shared" si="316"/>
        <v>0</v>
      </c>
      <c r="AE395" s="269">
        <f t="shared" si="307"/>
        <v>0</v>
      </c>
      <c r="AF395" s="492">
        <f t="shared" si="317"/>
        <v>0</v>
      </c>
      <c r="AG395" s="492">
        <f t="shared" si="317"/>
        <v>0</v>
      </c>
      <c r="AH395" s="492">
        <f t="shared" si="317"/>
        <v>0</v>
      </c>
      <c r="AI395" s="492">
        <f t="shared" si="317"/>
        <v>0</v>
      </c>
      <c r="AJ395" s="269">
        <f t="shared" si="308"/>
        <v>0</v>
      </c>
      <c r="AK395" s="492">
        <f t="shared" si="318"/>
        <v>0</v>
      </c>
      <c r="AL395" s="492">
        <f t="shared" si="318"/>
        <v>0</v>
      </c>
      <c r="AM395" s="492">
        <f t="shared" si="318"/>
        <v>0</v>
      </c>
      <c r="AN395" s="492">
        <f t="shared" si="318"/>
        <v>0</v>
      </c>
      <c r="AO395" s="255">
        <f t="shared" si="309"/>
        <v>0</v>
      </c>
      <c r="AP395" s="739">
        <f t="shared" si="319"/>
        <v>0</v>
      </c>
      <c r="AQ395" s="739">
        <f t="shared" si="319"/>
        <v>0</v>
      </c>
      <c r="AR395" s="739">
        <f t="shared" si="319"/>
        <v>0</v>
      </c>
      <c r="AS395" s="739">
        <f t="shared" si="319"/>
        <v>0</v>
      </c>
      <c r="AT395" s="255">
        <f t="shared" si="310"/>
        <v>0</v>
      </c>
      <c r="AU395" s="492">
        <f t="shared" si="320"/>
        <v>0</v>
      </c>
      <c r="AV395" s="492">
        <f t="shared" si="320"/>
        <v>0</v>
      </c>
      <c r="AW395" s="492">
        <f t="shared" si="320"/>
        <v>0</v>
      </c>
      <c r="AX395" s="492">
        <f t="shared" si="320"/>
        <v>0</v>
      </c>
      <c r="AY395" s="255">
        <f t="shared" si="311"/>
        <v>0</v>
      </c>
    </row>
    <row r="396" spans="2:51" s="73" customFormat="1" ht="16.5" customHeight="1" thickBot="1" x14ac:dyDescent="0.3">
      <c r="B396" s="898"/>
      <c r="C396" s="854"/>
      <c r="D396" s="908" t="s">
        <v>426</v>
      </c>
      <c r="E396" s="909"/>
      <c r="F396" s="439">
        <f t="shared" ref="F396" si="321">K396+P396+U396+Z396+AE396+AJ396+AO396+AT396+AY396</f>
        <v>0</v>
      </c>
      <c r="G396" s="482">
        <f t="shared" si="312"/>
        <v>0</v>
      </c>
      <c r="H396" s="221">
        <f t="shared" si="312"/>
        <v>0</v>
      </c>
      <c r="I396" s="221">
        <f t="shared" si="312"/>
        <v>0</v>
      </c>
      <c r="J396" s="221">
        <f t="shared" si="312"/>
        <v>0</v>
      </c>
      <c r="K396" s="104">
        <f t="shared" si="242"/>
        <v>0</v>
      </c>
      <c r="L396" s="221">
        <f t="shared" si="313"/>
        <v>0</v>
      </c>
      <c r="M396" s="221">
        <f t="shared" si="313"/>
        <v>0</v>
      </c>
      <c r="N396" s="221">
        <f t="shared" si="313"/>
        <v>0</v>
      </c>
      <c r="O396" s="221">
        <f t="shared" si="313"/>
        <v>0</v>
      </c>
      <c r="P396" s="269">
        <f t="shared" si="239"/>
        <v>0</v>
      </c>
      <c r="Q396" s="221">
        <f t="shared" si="314"/>
        <v>0</v>
      </c>
      <c r="R396" s="221">
        <f t="shared" si="314"/>
        <v>0</v>
      </c>
      <c r="S396" s="221">
        <f t="shared" si="314"/>
        <v>0</v>
      </c>
      <c r="T396" s="372">
        <f t="shared" si="314"/>
        <v>0</v>
      </c>
      <c r="U396" s="269">
        <f t="shared" si="240"/>
        <v>0</v>
      </c>
      <c r="V396" s="221">
        <f t="shared" si="315"/>
        <v>0</v>
      </c>
      <c r="W396" s="221">
        <f t="shared" si="315"/>
        <v>0</v>
      </c>
      <c r="X396" s="221">
        <f t="shared" si="315"/>
        <v>0</v>
      </c>
      <c r="Y396" s="372">
        <f t="shared" si="315"/>
        <v>0</v>
      </c>
      <c r="Z396" s="269">
        <f t="shared" si="279"/>
        <v>0</v>
      </c>
      <c r="AA396" s="493">
        <f t="shared" si="316"/>
        <v>0</v>
      </c>
      <c r="AB396" s="493">
        <f t="shared" si="316"/>
        <v>0</v>
      </c>
      <c r="AC396" s="493">
        <f t="shared" si="316"/>
        <v>0</v>
      </c>
      <c r="AD396" s="506">
        <f t="shared" si="316"/>
        <v>0</v>
      </c>
      <c r="AE396" s="269">
        <f t="shared" si="307"/>
        <v>0</v>
      </c>
      <c r="AF396" s="493">
        <f t="shared" si="317"/>
        <v>0</v>
      </c>
      <c r="AG396" s="493">
        <f t="shared" si="317"/>
        <v>0</v>
      </c>
      <c r="AH396" s="493">
        <f t="shared" si="317"/>
        <v>0</v>
      </c>
      <c r="AI396" s="493">
        <f t="shared" si="317"/>
        <v>0</v>
      </c>
      <c r="AJ396" s="269">
        <f t="shared" si="308"/>
        <v>0</v>
      </c>
      <c r="AK396" s="493">
        <f t="shared" si="318"/>
        <v>0</v>
      </c>
      <c r="AL396" s="493">
        <f t="shared" si="318"/>
        <v>0</v>
      </c>
      <c r="AM396" s="493">
        <f t="shared" si="318"/>
        <v>0</v>
      </c>
      <c r="AN396" s="493">
        <f t="shared" si="318"/>
        <v>0</v>
      </c>
      <c r="AO396" s="255">
        <f t="shared" si="309"/>
        <v>0</v>
      </c>
      <c r="AP396" s="740">
        <f t="shared" si="319"/>
        <v>0</v>
      </c>
      <c r="AQ396" s="740">
        <f t="shared" si="319"/>
        <v>0</v>
      </c>
      <c r="AR396" s="740">
        <f t="shared" si="319"/>
        <v>0</v>
      </c>
      <c r="AS396" s="740">
        <f t="shared" si="319"/>
        <v>0</v>
      </c>
      <c r="AT396" s="255">
        <f t="shared" si="310"/>
        <v>0</v>
      </c>
      <c r="AU396" s="493">
        <f t="shared" si="320"/>
        <v>0</v>
      </c>
      <c r="AV396" s="493">
        <f t="shared" si="320"/>
        <v>0</v>
      </c>
      <c r="AW396" s="493">
        <f t="shared" si="320"/>
        <v>0</v>
      </c>
      <c r="AX396" s="493">
        <f t="shared" si="320"/>
        <v>0</v>
      </c>
      <c r="AY396" s="255">
        <f t="shared" si="311"/>
        <v>0</v>
      </c>
    </row>
    <row r="397" spans="2:51" x14ac:dyDescent="0.3">
      <c r="B397" s="5">
        <f>COUNT(B10:B396)</f>
        <v>76</v>
      </c>
    </row>
  </sheetData>
  <sheetProtection formatCells="0" formatColumns="0" formatRows="0" insertColumns="0" insertRows="0" insertHyperlinks="0" deleteColumns="0" deleteRows="0"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75">
    <mergeCell ref="AP2:AT2"/>
    <mergeCell ref="AT3:AT4"/>
    <mergeCell ref="AK2:AO2"/>
    <mergeCell ref="AO3:AO4"/>
    <mergeCell ref="B391:B396"/>
    <mergeCell ref="B379:B382"/>
    <mergeCell ref="B383:B386"/>
    <mergeCell ref="B365:B368"/>
    <mergeCell ref="B357:B360"/>
    <mergeCell ref="C379:C390"/>
    <mergeCell ref="D379:D382"/>
    <mergeCell ref="D383:D386"/>
    <mergeCell ref="D357:D360"/>
    <mergeCell ref="C357:C364"/>
    <mergeCell ref="D364:E364"/>
    <mergeCell ref="D365:D368"/>
    <mergeCell ref="C365:C372"/>
    <mergeCell ref="D372:E372"/>
    <mergeCell ref="D390:E390"/>
    <mergeCell ref="C391:C396"/>
    <mergeCell ref="D391:D393"/>
    <mergeCell ref="D394:E394"/>
    <mergeCell ref="D395:E395"/>
    <mergeCell ref="D396:E396"/>
    <mergeCell ref="D387:E387"/>
    <mergeCell ref="D388:E388"/>
    <mergeCell ref="D389:E389"/>
    <mergeCell ref="B373:B375"/>
    <mergeCell ref="D333:D336"/>
    <mergeCell ref="C341:C348"/>
    <mergeCell ref="C333:C340"/>
    <mergeCell ref="D340:E340"/>
    <mergeCell ref="D348:E348"/>
    <mergeCell ref="D341:D344"/>
    <mergeCell ref="C349:C356"/>
    <mergeCell ref="D356:E356"/>
    <mergeCell ref="D349:D352"/>
    <mergeCell ref="D337:E337"/>
    <mergeCell ref="D353:E353"/>
    <mergeCell ref="D362:E362"/>
    <mergeCell ref="D373:D375"/>
    <mergeCell ref="D369:E369"/>
    <mergeCell ref="D96:D99"/>
    <mergeCell ref="AA2:AE2"/>
    <mergeCell ref="AE3:AE4"/>
    <mergeCell ref="C8:E8"/>
    <mergeCell ref="C9:E9"/>
    <mergeCell ref="D10:D13"/>
    <mergeCell ref="D14:D18"/>
    <mergeCell ref="D22:E22"/>
    <mergeCell ref="D23:E23"/>
    <mergeCell ref="D24:D27"/>
    <mergeCell ref="B1:F2"/>
    <mergeCell ref="F3:F4"/>
    <mergeCell ref="B14:B16"/>
    <mergeCell ref="D21:E21"/>
    <mergeCell ref="B3:B4"/>
    <mergeCell ref="C7:E7"/>
    <mergeCell ref="D3:E4"/>
    <mergeCell ref="B10:B12"/>
    <mergeCell ref="C3:C4"/>
    <mergeCell ref="B24:B26"/>
    <mergeCell ref="B59:B61"/>
    <mergeCell ref="B71:B73"/>
    <mergeCell ref="B76:B78"/>
    <mergeCell ref="B80:B82"/>
    <mergeCell ref="D149:D151"/>
    <mergeCell ref="D137:D140"/>
    <mergeCell ref="D141:D144"/>
    <mergeCell ref="D145:D148"/>
    <mergeCell ref="D20:E20"/>
    <mergeCell ref="D68:D70"/>
    <mergeCell ref="D152:E152"/>
    <mergeCell ref="D32:D35"/>
    <mergeCell ref="D162:E162"/>
    <mergeCell ref="D104:D107"/>
    <mergeCell ref="D57:E57"/>
    <mergeCell ref="D56:E56"/>
    <mergeCell ref="D55:E55"/>
    <mergeCell ref="D154:E154"/>
    <mergeCell ref="D157:D161"/>
    <mergeCell ref="D153:E153"/>
    <mergeCell ref="D64:D67"/>
    <mergeCell ref="D59:D63"/>
    <mergeCell ref="D71:D75"/>
    <mergeCell ref="D76:D79"/>
    <mergeCell ref="D80:D84"/>
    <mergeCell ref="D88:D91"/>
    <mergeCell ref="D92:D95"/>
    <mergeCell ref="D100:D103"/>
    <mergeCell ref="B219:B221"/>
    <mergeCell ref="B278:B280"/>
    <mergeCell ref="B205:B207"/>
    <mergeCell ref="B282:B284"/>
    <mergeCell ref="B309:B311"/>
    <mergeCell ref="B325:B327"/>
    <mergeCell ref="B317:B319"/>
    <mergeCell ref="B258:B260"/>
    <mergeCell ref="B262:B264"/>
    <mergeCell ref="B243:B245"/>
    <mergeCell ref="B294:B296"/>
    <mergeCell ref="B237:B239"/>
    <mergeCell ref="B240:B242"/>
    <mergeCell ref="B246:B248"/>
    <mergeCell ref="B96:B98"/>
    <mergeCell ref="B149:B151"/>
    <mergeCell ref="B100:B102"/>
    <mergeCell ref="B108:B110"/>
    <mergeCell ref="C59:C156"/>
    <mergeCell ref="B68:B70"/>
    <mergeCell ref="B145:B147"/>
    <mergeCell ref="B88:B90"/>
    <mergeCell ref="B117:B119"/>
    <mergeCell ref="B112:B114"/>
    <mergeCell ref="B133:B135"/>
    <mergeCell ref="B121:B123"/>
    <mergeCell ref="B125:B127"/>
    <mergeCell ref="B36:B38"/>
    <mergeCell ref="D40:D42"/>
    <mergeCell ref="B40:B42"/>
    <mergeCell ref="B43:B45"/>
    <mergeCell ref="B51:B53"/>
    <mergeCell ref="B32:B34"/>
    <mergeCell ref="C5:E5"/>
    <mergeCell ref="C6:E6"/>
    <mergeCell ref="B28:B30"/>
    <mergeCell ref="B47:B49"/>
    <mergeCell ref="D19:E19"/>
    <mergeCell ref="D36:D39"/>
    <mergeCell ref="D43:D46"/>
    <mergeCell ref="D47:D50"/>
    <mergeCell ref="D51:D54"/>
    <mergeCell ref="C24:C58"/>
    <mergeCell ref="D58:E58"/>
    <mergeCell ref="C10:C23"/>
    <mergeCell ref="D28:D31"/>
    <mergeCell ref="C258:C289"/>
    <mergeCell ref="C290:C300"/>
    <mergeCell ref="B92:B94"/>
    <mergeCell ref="B85:B87"/>
    <mergeCell ref="B64:B66"/>
    <mergeCell ref="B167:B169"/>
    <mergeCell ref="B224:B226"/>
    <mergeCell ref="B229:B231"/>
    <mergeCell ref="B301:B303"/>
    <mergeCell ref="B274:B276"/>
    <mergeCell ref="B172:B174"/>
    <mergeCell ref="B200:B202"/>
    <mergeCell ref="B186:B188"/>
    <mergeCell ref="B210:B212"/>
    <mergeCell ref="B195:B197"/>
    <mergeCell ref="B266:B268"/>
    <mergeCell ref="B215:B217"/>
    <mergeCell ref="B270:B272"/>
    <mergeCell ref="B234:B236"/>
    <mergeCell ref="B157:B159"/>
    <mergeCell ref="B129:B131"/>
    <mergeCell ref="B104:B106"/>
    <mergeCell ref="B177:B179"/>
    <mergeCell ref="B249:B251"/>
    <mergeCell ref="C301:C308"/>
    <mergeCell ref="D308:E308"/>
    <mergeCell ref="D321:E321"/>
    <mergeCell ref="D322:E322"/>
    <mergeCell ref="D314:E314"/>
    <mergeCell ref="D329:E329"/>
    <mergeCell ref="D315:E315"/>
    <mergeCell ref="D305:E305"/>
    <mergeCell ref="D307:E307"/>
    <mergeCell ref="C309:C316"/>
    <mergeCell ref="C317:C324"/>
    <mergeCell ref="C325:C332"/>
    <mergeCell ref="D309:D312"/>
    <mergeCell ref="D316:E316"/>
    <mergeCell ref="D324:E324"/>
    <mergeCell ref="D317:D320"/>
    <mergeCell ref="D325:D328"/>
    <mergeCell ref="D332:E332"/>
    <mergeCell ref="D313:E313"/>
    <mergeCell ref="D323:E323"/>
    <mergeCell ref="D331:E331"/>
    <mergeCell ref="D163:E163"/>
    <mergeCell ref="D255:E255"/>
    <mergeCell ref="B182:B184"/>
    <mergeCell ref="B190:B192"/>
    <mergeCell ref="B349:B351"/>
    <mergeCell ref="B290:B292"/>
    <mergeCell ref="D377:E377"/>
    <mergeCell ref="D378:E378"/>
    <mergeCell ref="D376:E376"/>
    <mergeCell ref="B333:B335"/>
    <mergeCell ref="B341:B343"/>
    <mergeCell ref="D345:E345"/>
    <mergeCell ref="D346:E346"/>
    <mergeCell ref="D347:E347"/>
    <mergeCell ref="D338:E338"/>
    <mergeCell ref="D339:E339"/>
    <mergeCell ref="D361:E361"/>
    <mergeCell ref="D354:E354"/>
    <mergeCell ref="D355:E355"/>
    <mergeCell ref="D363:E363"/>
    <mergeCell ref="D330:E330"/>
    <mergeCell ref="D370:E370"/>
    <mergeCell ref="D371:E371"/>
    <mergeCell ref="C373:C378"/>
    <mergeCell ref="D299:E299"/>
    <mergeCell ref="D254:E254"/>
    <mergeCell ref="D301:D304"/>
    <mergeCell ref="D287:E287"/>
    <mergeCell ref="D288:E288"/>
    <mergeCell ref="D286:E286"/>
    <mergeCell ref="D253:E253"/>
    <mergeCell ref="D257:E257"/>
    <mergeCell ref="D306:E306"/>
    <mergeCell ref="D290:D293"/>
    <mergeCell ref="D258:D261"/>
    <mergeCell ref="D262:D265"/>
    <mergeCell ref="D266:D269"/>
    <mergeCell ref="D270:D273"/>
    <mergeCell ref="D274:D277"/>
    <mergeCell ref="D278:D281"/>
    <mergeCell ref="D282:D285"/>
    <mergeCell ref="D289:E289"/>
    <mergeCell ref="D294:D296"/>
    <mergeCell ref="D298:E298"/>
    <mergeCell ref="D297:E297"/>
    <mergeCell ref="D300:E300"/>
    <mergeCell ref="D249:D252"/>
    <mergeCell ref="D256:E256"/>
    <mergeCell ref="D108:D111"/>
    <mergeCell ref="D112:D116"/>
    <mergeCell ref="D117:D120"/>
    <mergeCell ref="D121:D124"/>
    <mergeCell ref="D125:D128"/>
    <mergeCell ref="D129:D132"/>
    <mergeCell ref="D133:D136"/>
    <mergeCell ref="D190:D194"/>
    <mergeCell ref="D195:D199"/>
    <mergeCell ref="D200:D204"/>
    <mergeCell ref="D205:D209"/>
    <mergeCell ref="D210:D214"/>
    <mergeCell ref="D215:D218"/>
    <mergeCell ref="D219:D223"/>
    <mergeCell ref="D224:D228"/>
    <mergeCell ref="D234:D236"/>
    <mergeCell ref="D237:D239"/>
    <mergeCell ref="D240:D242"/>
    <mergeCell ref="D246:D248"/>
    <mergeCell ref="D229:D233"/>
    <mergeCell ref="D155:E155"/>
    <mergeCell ref="D156:E156"/>
    <mergeCell ref="AU2:AY2"/>
    <mergeCell ref="AY3:AY4"/>
    <mergeCell ref="AF2:AJ2"/>
    <mergeCell ref="AJ3:AJ4"/>
    <mergeCell ref="C157:C166"/>
    <mergeCell ref="D165:E165"/>
    <mergeCell ref="D166:E166"/>
    <mergeCell ref="D167:D171"/>
    <mergeCell ref="D85:D87"/>
    <mergeCell ref="V2:Z2"/>
    <mergeCell ref="Z3:Z4"/>
    <mergeCell ref="K3:K4"/>
    <mergeCell ref="L2:P2"/>
    <mergeCell ref="P3:P4"/>
    <mergeCell ref="G2:K2"/>
    <mergeCell ref="Q2:U2"/>
    <mergeCell ref="U3:U4"/>
    <mergeCell ref="C167:C257"/>
    <mergeCell ref="D164:E164"/>
    <mergeCell ref="D243:D245"/>
    <mergeCell ref="D172:D176"/>
    <mergeCell ref="D177:D181"/>
    <mergeCell ref="D182:D185"/>
    <mergeCell ref="D186:D189"/>
  </mergeCells>
  <pageMargins left="0.7" right="0.7" top="0.75" bottom="0.75" header="0.3" footer="0.3"/>
  <pageSetup paperSize="9" scale="1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Z1052"/>
  <sheetViews>
    <sheetView showGridLines="0" zoomScale="80" zoomScaleNormal="80" zoomScaleSheetLayoutView="80" workbookViewId="0">
      <pane xSplit="6" ySplit="8" topLeftCell="AK9" activePane="bottomRight" state="frozen"/>
      <selection pane="topRight" activeCell="G1" sqref="G1"/>
      <selection pane="bottomLeft" activeCell="A9" sqref="A9"/>
      <selection pane="bottomRight" activeCell="F9" sqref="F9"/>
    </sheetView>
  </sheetViews>
  <sheetFormatPr defaultColWidth="9.140625" defaultRowHeight="15" x14ac:dyDescent="0.25"/>
  <cols>
    <col min="1" max="1" width="1.5703125" style="12" customWidth="1"/>
    <col min="2" max="2" width="5.85546875" style="12" bestFit="1" customWidth="1"/>
    <col min="3" max="3" width="29.28515625" style="24" customWidth="1"/>
    <col min="4" max="4" width="64.5703125" style="25" customWidth="1"/>
    <col min="5" max="5" width="17.42578125" style="121" customWidth="1"/>
    <col min="6" max="6" width="13.42578125" style="12" customWidth="1"/>
    <col min="7" max="10" width="6" style="12" customWidth="1"/>
    <col min="11" max="11" width="13.42578125" style="12" customWidth="1"/>
    <col min="12" max="12" width="6.140625" style="12" customWidth="1"/>
    <col min="13" max="15" width="6.28515625" style="12" customWidth="1"/>
    <col min="16" max="16" width="13.42578125" style="12" customWidth="1"/>
    <col min="17" max="18" width="6.140625" style="12" customWidth="1"/>
    <col min="19" max="19" width="6" style="12" customWidth="1"/>
    <col min="20" max="20" width="6.140625" style="12" customWidth="1"/>
    <col min="21" max="21" width="13.42578125" style="12" customWidth="1"/>
    <col min="22" max="25" width="6.140625" style="12" customWidth="1"/>
    <col min="26" max="26" width="13.42578125" style="12" customWidth="1"/>
    <col min="27" max="27" width="5.85546875" style="12" customWidth="1"/>
    <col min="28" max="28" width="5.7109375" style="12" customWidth="1"/>
    <col min="29" max="30" width="5.85546875" style="12" customWidth="1"/>
    <col min="31" max="31" width="13.5703125" style="12" customWidth="1"/>
    <col min="32" max="35" width="5.85546875" style="12" customWidth="1"/>
    <col min="36" max="36" width="13.5703125" style="12" customWidth="1"/>
    <col min="37" max="39" width="6.28515625" style="12" customWidth="1"/>
    <col min="40" max="40" width="6.140625" style="12" customWidth="1"/>
    <col min="41" max="41" width="13.5703125" style="12" customWidth="1"/>
    <col min="42" max="42" width="6.28515625" style="12" customWidth="1"/>
    <col min="43" max="44" width="6.140625" style="12" customWidth="1"/>
    <col min="45" max="45" width="6" style="12" customWidth="1"/>
    <col min="46" max="46" width="13.28515625" style="12" customWidth="1"/>
    <col min="47" max="50" width="5.85546875" style="12" customWidth="1"/>
    <col min="51" max="51" width="13.140625" style="12" customWidth="1"/>
    <col min="52" max="16384" width="9.140625" style="12"/>
  </cols>
  <sheetData>
    <row r="1" spans="1:51" s="17" customFormat="1" ht="32.25" customHeight="1" thickBot="1" x14ac:dyDescent="0.4">
      <c r="B1" s="881" t="s">
        <v>795</v>
      </c>
      <c r="C1" s="881"/>
      <c r="D1" s="881"/>
      <c r="E1" s="881"/>
      <c r="F1" s="881"/>
    </row>
    <row r="2" spans="1:51" s="17" customFormat="1" ht="23.25" customHeight="1" thickBot="1" x14ac:dyDescent="0.4">
      <c r="B2" s="882"/>
      <c r="C2" s="882"/>
      <c r="D2" s="882"/>
      <c r="E2" s="882"/>
      <c r="F2" s="882"/>
      <c r="G2" s="943" t="s">
        <v>719</v>
      </c>
      <c r="H2" s="944"/>
      <c r="I2" s="944"/>
      <c r="J2" s="944"/>
      <c r="K2" s="945"/>
      <c r="L2" s="943" t="s">
        <v>724</v>
      </c>
      <c r="M2" s="944"/>
      <c r="N2" s="944"/>
      <c r="O2" s="944"/>
      <c r="P2" s="945"/>
      <c r="Q2" s="943" t="s">
        <v>727</v>
      </c>
      <c r="R2" s="944"/>
      <c r="S2" s="944"/>
      <c r="T2" s="944"/>
      <c r="U2" s="945"/>
      <c r="V2" s="943" t="s">
        <v>733</v>
      </c>
      <c r="W2" s="944"/>
      <c r="X2" s="944"/>
      <c r="Y2" s="944"/>
      <c r="Z2" s="945"/>
      <c r="AA2" s="943" t="s">
        <v>759</v>
      </c>
      <c r="AB2" s="944"/>
      <c r="AC2" s="944"/>
      <c r="AD2" s="944"/>
      <c r="AE2" s="945"/>
      <c r="AF2" s="943" t="s">
        <v>789</v>
      </c>
      <c r="AG2" s="944"/>
      <c r="AH2" s="944"/>
      <c r="AI2" s="944"/>
      <c r="AJ2" s="945"/>
      <c r="AK2" s="943" t="s">
        <v>798</v>
      </c>
      <c r="AL2" s="944"/>
      <c r="AM2" s="944"/>
      <c r="AN2" s="944"/>
      <c r="AO2" s="945"/>
      <c r="AP2" s="943" t="s">
        <v>833</v>
      </c>
      <c r="AQ2" s="944"/>
      <c r="AR2" s="944"/>
      <c r="AS2" s="944"/>
      <c r="AT2" s="945"/>
      <c r="AU2" s="784" t="s">
        <v>845</v>
      </c>
      <c r="AV2" s="785"/>
      <c r="AW2" s="785"/>
      <c r="AX2" s="785"/>
      <c r="AY2" s="786"/>
    </row>
    <row r="3" spans="1:51" s="28" customFormat="1" ht="126.75" customHeight="1" x14ac:dyDescent="0.2">
      <c r="B3" s="959" t="s">
        <v>54</v>
      </c>
      <c r="C3" s="959" t="s">
        <v>120</v>
      </c>
      <c r="D3" s="960" t="s">
        <v>126</v>
      </c>
      <c r="E3" s="961"/>
      <c r="F3" s="959" t="s">
        <v>159</v>
      </c>
      <c r="G3" s="249" t="s">
        <v>323</v>
      </c>
      <c r="H3" s="248" t="s">
        <v>716</v>
      </c>
      <c r="I3" s="248" t="s">
        <v>717</v>
      </c>
      <c r="J3" s="248" t="s">
        <v>718</v>
      </c>
      <c r="K3" s="946" t="s">
        <v>721</v>
      </c>
      <c r="L3" s="249" t="s">
        <v>323</v>
      </c>
      <c r="M3" s="248" t="s">
        <v>716</v>
      </c>
      <c r="N3" s="248" t="s">
        <v>717</v>
      </c>
      <c r="O3" s="248" t="s">
        <v>718</v>
      </c>
      <c r="P3" s="946" t="s">
        <v>725</v>
      </c>
      <c r="Q3" s="249" t="s">
        <v>323</v>
      </c>
      <c r="R3" s="248" t="s">
        <v>716</v>
      </c>
      <c r="S3" s="248" t="s">
        <v>717</v>
      </c>
      <c r="T3" s="248" t="s">
        <v>718</v>
      </c>
      <c r="U3" s="946" t="s">
        <v>729</v>
      </c>
      <c r="V3" s="248" t="s">
        <v>716</v>
      </c>
      <c r="W3" s="248" t="s">
        <v>717</v>
      </c>
      <c r="X3" s="248" t="s">
        <v>718</v>
      </c>
      <c r="Y3" s="248" t="s">
        <v>323</v>
      </c>
      <c r="Z3" s="946" t="s">
        <v>734</v>
      </c>
      <c r="AA3" s="248" t="s">
        <v>716</v>
      </c>
      <c r="AB3" s="248" t="s">
        <v>717</v>
      </c>
      <c r="AC3" s="248" t="s">
        <v>718</v>
      </c>
      <c r="AD3" s="248" t="s">
        <v>323</v>
      </c>
      <c r="AE3" s="946" t="s">
        <v>785</v>
      </c>
      <c r="AF3" s="248" t="s">
        <v>716</v>
      </c>
      <c r="AG3" s="248" t="s">
        <v>717</v>
      </c>
      <c r="AH3" s="248" t="s">
        <v>718</v>
      </c>
      <c r="AI3" s="248" t="s">
        <v>323</v>
      </c>
      <c r="AJ3" s="946" t="s">
        <v>791</v>
      </c>
      <c r="AK3" s="248" t="s">
        <v>716</v>
      </c>
      <c r="AL3" s="248" t="s">
        <v>717</v>
      </c>
      <c r="AM3" s="248" t="s">
        <v>718</v>
      </c>
      <c r="AN3" s="248" t="s">
        <v>323</v>
      </c>
      <c r="AO3" s="946" t="s">
        <v>799</v>
      </c>
      <c r="AP3" s="248" t="s">
        <v>716</v>
      </c>
      <c r="AQ3" s="248" t="s">
        <v>717</v>
      </c>
      <c r="AR3" s="248" t="s">
        <v>718</v>
      </c>
      <c r="AS3" s="248" t="s">
        <v>323</v>
      </c>
      <c r="AT3" s="946" t="s">
        <v>835</v>
      </c>
      <c r="AU3" s="248" t="s">
        <v>716</v>
      </c>
      <c r="AV3" s="248" t="s">
        <v>717</v>
      </c>
      <c r="AW3" s="248" t="s">
        <v>718</v>
      </c>
      <c r="AX3" s="248" t="s">
        <v>323</v>
      </c>
      <c r="AY3" s="787" t="s">
        <v>844</v>
      </c>
    </row>
    <row r="4" spans="1:51" s="36" customFormat="1" ht="21" customHeight="1" thickBot="1" x14ac:dyDescent="0.25">
      <c r="B4" s="947"/>
      <c r="C4" s="947"/>
      <c r="D4" s="962"/>
      <c r="E4" s="963"/>
      <c r="F4" s="947"/>
      <c r="G4" s="51">
        <v>103</v>
      </c>
      <c r="H4" s="51">
        <v>172</v>
      </c>
      <c r="I4" s="51">
        <v>173</v>
      </c>
      <c r="J4" s="51">
        <v>174</v>
      </c>
      <c r="K4" s="947"/>
      <c r="L4" s="51">
        <v>103</v>
      </c>
      <c r="M4" s="51">
        <v>172</v>
      </c>
      <c r="N4" s="51">
        <v>173</v>
      </c>
      <c r="O4" s="51">
        <v>174</v>
      </c>
      <c r="P4" s="947"/>
      <c r="Q4" s="51">
        <v>103</v>
      </c>
      <c r="R4" s="51">
        <v>172</v>
      </c>
      <c r="S4" s="51">
        <v>173</v>
      </c>
      <c r="T4" s="51">
        <v>174</v>
      </c>
      <c r="U4" s="947"/>
      <c r="V4" s="51">
        <v>172</v>
      </c>
      <c r="W4" s="51">
        <v>173</v>
      </c>
      <c r="X4" s="51">
        <v>174</v>
      </c>
      <c r="Y4" s="51">
        <v>103</v>
      </c>
      <c r="Z4" s="947"/>
      <c r="AA4" s="51">
        <v>172</v>
      </c>
      <c r="AB4" s="51">
        <v>173</v>
      </c>
      <c r="AC4" s="51">
        <v>174</v>
      </c>
      <c r="AD4" s="51">
        <v>103</v>
      </c>
      <c r="AE4" s="947"/>
      <c r="AF4" s="51">
        <v>172</v>
      </c>
      <c r="AG4" s="51">
        <v>173</v>
      </c>
      <c r="AH4" s="51">
        <v>174</v>
      </c>
      <c r="AI4" s="51">
        <v>103</v>
      </c>
      <c r="AJ4" s="947"/>
      <c r="AK4" s="51">
        <v>172</v>
      </c>
      <c r="AL4" s="51">
        <v>173</v>
      </c>
      <c r="AM4" s="51">
        <v>174</v>
      </c>
      <c r="AN4" s="51">
        <v>103</v>
      </c>
      <c r="AO4" s="947"/>
      <c r="AP4" s="51">
        <v>172</v>
      </c>
      <c r="AQ4" s="51">
        <v>173</v>
      </c>
      <c r="AR4" s="51">
        <v>174</v>
      </c>
      <c r="AS4" s="51">
        <v>103</v>
      </c>
      <c r="AT4" s="947"/>
      <c r="AU4" s="51">
        <v>172</v>
      </c>
      <c r="AV4" s="51">
        <v>173</v>
      </c>
      <c r="AW4" s="51">
        <v>174</v>
      </c>
      <c r="AX4" s="51">
        <v>103</v>
      </c>
      <c r="AY4" s="788"/>
    </row>
    <row r="5" spans="1:51" s="194" customFormat="1" ht="16.5" customHeight="1" x14ac:dyDescent="0.25">
      <c r="A5" s="19"/>
      <c r="B5" s="49"/>
      <c r="C5" s="1033" t="s">
        <v>135</v>
      </c>
      <c r="D5" s="1034"/>
      <c r="E5" s="1034"/>
      <c r="F5" s="694">
        <f t="shared" ref="F5:F12" si="0">K5+P5+U5+Z5+AE5+AJ5+AO5+AT5+AY5</f>
        <v>2123</v>
      </c>
      <c r="G5" s="279">
        <f>G352+G407+G433+G478+G514+G544+G568+G583+G620+G761+G798+G823+G889+G907+G958+G966+G987+G1012+G556</f>
        <v>226</v>
      </c>
      <c r="H5" s="279">
        <f>H352+H407+H433+H478+H514+H544+H568+H583+H620+H763+H800+H825+H886+H906+H955+H965++H986+H1011+H556</f>
        <v>2</v>
      </c>
      <c r="I5" s="279">
        <f>I352+I407+I433+I478+I514+I544+I568+I583+I620+I763+I800+I825+I886+I906+I955+I965++I986+I1011+I556</f>
        <v>16</v>
      </c>
      <c r="J5" s="279">
        <f>J352+J407+J433+J478+J514+J544+J568+J583+J620+J763+J800+J825+J886+J906+J955+J965++J986+J1011+J556</f>
        <v>4</v>
      </c>
      <c r="K5" s="280">
        <f>G5+H5+I5+J5</f>
        <v>248</v>
      </c>
      <c r="L5" s="279">
        <f t="shared" ref="L5:N6" si="1">L352+L407+L433+L478+L514+L544+L568+L583+L620+L761+L798+L823+L889+L907+L958+L966+L987+L1012+L556</f>
        <v>258</v>
      </c>
      <c r="M5" s="279">
        <f t="shared" si="1"/>
        <v>2</v>
      </c>
      <c r="N5" s="279">
        <f t="shared" si="1"/>
        <v>15</v>
      </c>
      <c r="O5" s="279">
        <f>O352+O407+O433+O478+O514+O544+O568+O583+O620+O763+O800+O825+O886+O906+O955+O965++O986+O1011+O556</f>
        <v>2</v>
      </c>
      <c r="P5" s="281">
        <f>L5+M5+N5+O5</f>
        <v>277</v>
      </c>
      <c r="Q5" s="279">
        <f t="shared" ref="Q5:S6" si="2">Q352+Q407+Q433+Q478+Q514+Q544+Q568+Q583+Q620+Q761+Q798+Q823+Q889+Q907+Q958+Q966+Q987+Q1012+Q556</f>
        <v>277</v>
      </c>
      <c r="R5" s="279">
        <f t="shared" si="2"/>
        <v>0</v>
      </c>
      <c r="S5" s="279">
        <f t="shared" si="2"/>
        <v>5</v>
      </c>
      <c r="T5" s="279">
        <f>T352+T407+T433+T478+T514+T544+T568+T583+T620+T763+T800+T825+T886+T906+T955+T965++T986+T1011+T556</f>
        <v>8</v>
      </c>
      <c r="U5" s="281">
        <f>Q5+R5+S5+T5</f>
        <v>290</v>
      </c>
      <c r="V5" s="279">
        <f t="shared" ref="V5:Y6" si="3">V352+V407+V433+V478+V514+V544+V556+V568+V583+V620+V761+V798+V823+V889+V907+V958+V966+V987+V1012+V1038</f>
        <v>1</v>
      </c>
      <c r="W5" s="279">
        <f t="shared" si="3"/>
        <v>10</v>
      </c>
      <c r="X5" s="279">
        <f t="shared" si="3"/>
        <v>1</v>
      </c>
      <c r="Y5" s="279">
        <f t="shared" si="3"/>
        <v>258</v>
      </c>
      <c r="Z5" s="281">
        <f>V5+W5+X5+Y5</f>
        <v>270</v>
      </c>
      <c r="AA5" s="50">
        <f t="shared" ref="AA5:AD6" si="4">AA352+AA407+AA433+AA478+AA514+AA544+AA568+AA583+AA620+AA761+AA798+AA823+AA889+AA907+AA958+AA966+AA987+AA1012+AA556</f>
        <v>1</v>
      </c>
      <c r="AB5" s="50">
        <f t="shared" si="4"/>
        <v>0</v>
      </c>
      <c r="AC5" s="50">
        <f t="shared" si="4"/>
        <v>2</v>
      </c>
      <c r="AD5" s="50">
        <f t="shared" si="4"/>
        <v>191</v>
      </c>
      <c r="AE5" s="281">
        <f>AA5+AB5+AC5+AD5</f>
        <v>194</v>
      </c>
      <c r="AF5" s="50">
        <f t="shared" ref="AF5:AI6" si="5">AF352+AF407+AF433+AF478+AF514+AF544+AF568+AF583+AF620+AF761+AF798+AF823+AF889+AF907+AF958+AF966+AF987+AF1012+AF556</f>
        <v>1</v>
      </c>
      <c r="AG5" s="50">
        <f t="shared" si="5"/>
        <v>13</v>
      </c>
      <c r="AH5" s="50">
        <f t="shared" si="5"/>
        <v>0</v>
      </c>
      <c r="AI5" s="50">
        <f t="shared" si="5"/>
        <v>188</v>
      </c>
      <c r="AJ5" s="281">
        <f>AF5+AG5+AH5+AI5</f>
        <v>202</v>
      </c>
      <c r="AK5" s="50">
        <f t="shared" ref="AK5:AN6" si="6">AK352+AK407+AK433+AK478+AK514+AK544+AK568+AK583+AK620+AK761+AK798+AK823+AK889+AK907+AK958+AK966+AK987+AK1012+AK556</f>
        <v>2</v>
      </c>
      <c r="AL5" s="50">
        <f t="shared" si="6"/>
        <v>6</v>
      </c>
      <c r="AM5" s="50">
        <f t="shared" si="6"/>
        <v>1</v>
      </c>
      <c r="AN5" s="50">
        <f t="shared" si="6"/>
        <v>189</v>
      </c>
      <c r="AO5" s="281">
        <f>AK5+AL5+AM5+AN5</f>
        <v>198</v>
      </c>
      <c r="AP5" s="50">
        <f t="shared" ref="AP5:AS5" si="7">AP352+AP407+AP433+AP478+AP514+AP544+AP568+AP583+AP620+AP761+AP798+AP823+AP889+AP907+AP958+AP966+AP987+AP1012+AP556</f>
        <v>1</v>
      </c>
      <c r="AQ5" s="50">
        <f t="shared" si="7"/>
        <v>4</v>
      </c>
      <c r="AR5" s="50">
        <f t="shared" si="7"/>
        <v>4</v>
      </c>
      <c r="AS5" s="50">
        <f t="shared" si="7"/>
        <v>219</v>
      </c>
      <c r="AT5" s="281">
        <f>AP5+AQ5+AR5+AS5</f>
        <v>228</v>
      </c>
      <c r="AU5" s="50">
        <f t="shared" ref="AU5:AX5" si="8">AU352+AU407+AU433+AU478+AU514+AU544+AU568+AU583+AU620+AU761+AU798+AU823+AU889+AU907+AU958+AU966+AU987+AU1012+AU556</f>
        <v>0</v>
      </c>
      <c r="AV5" s="50">
        <f t="shared" si="8"/>
        <v>3</v>
      </c>
      <c r="AW5" s="50">
        <f t="shared" si="8"/>
        <v>0</v>
      </c>
      <c r="AX5" s="50">
        <f t="shared" si="8"/>
        <v>213</v>
      </c>
      <c r="AY5" s="281">
        <f>AU5+AV5+AW5+AX5</f>
        <v>216</v>
      </c>
    </row>
    <row r="6" spans="1:51" s="194" customFormat="1" ht="16.5" customHeight="1" x14ac:dyDescent="0.25">
      <c r="A6" s="19"/>
      <c r="B6" s="29"/>
      <c r="C6" s="1029" t="s">
        <v>136</v>
      </c>
      <c r="D6" s="1030"/>
      <c r="E6" s="1030"/>
      <c r="F6" s="728">
        <f t="shared" si="0"/>
        <v>2</v>
      </c>
      <c r="G6" s="638">
        <f>G353+G408+G434+G479+G515+G545+G569+G584+G621+G762+G799+G824+G890+G908+G959+G967+G988+G1013+G557</f>
        <v>0</v>
      </c>
      <c r="H6" s="189">
        <f>H353+H408+H434+H479+H515+H545+H569+H584+H621+H764+H801+H826+H889+H907+H958+H966+H987+H1012+H557</f>
        <v>0</v>
      </c>
      <c r="I6" s="189">
        <f>I353+I408+I434+I479+I515+I545+I569+I584+I621+I764+I801+I826+I889+I907+I958+I966+I987+I1012+I557</f>
        <v>0</v>
      </c>
      <c r="J6" s="189">
        <f>J353+J408+J434+J479+J515+J545+J569+J584+J621+J764+J801+J826+J889+J907+J958+J966+J987+J1012+J557</f>
        <v>0</v>
      </c>
      <c r="K6" s="258">
        <f>G6+H6+I6+J6</f>
        <v>0</v>
      </c>
      <c r="L6" s="50">
        <f t="shared" si="1"/>
        <v>0</v>
      </c>
      <c r="M6" s="50">
        <f t="shared" si="1"/>
        <v>0</v>
      </c>
      <c r="N6" s="50">
        <f t="shared" si="1"/>
        <v>0</v>
      </c>
      <c r="O6" s="189">
        <f>O353+O408+O434+O479+O515+O545+O569+O584+O621+O764+O801+O826+O889+O907+O958+O966+O987+O1012+O557</f>
        <v>0</v>
      </c>
      <c r="P6" s="282">
        <f>L6+M6+N6+O6</f>
        <v>0</v>
      </c>
      <c r="Q6" s="50">
        <f t="shared" si="2"/>
        <v>0</v>
      </c>
      <c r="R6" s="50">
        <f t="shared" si="2"/>
        <v>0</v>
      </c>
      <c r="S6" s="50">
        <f t="shared" si="2"/>
        <v>0</v>
      </c>
      <c r="T6" s="189">
        <f>T353+T408+T434+T479+T515+T545+T569+T584+T621+T764+T801+T826+T889+T907+T958+T966+T987+T1012+T557</f>
        <v>0</v>
      </c>
      <c r="U6" s="282">
        <f>Q6+R6+S6+T6</f>
        <v>0</v>
      </c>
      <c r="V6" s="189">
        <f t="shared" si="3"/>
        <v>0</v>
      </c>
      <c r="W6" s="189">
        <f t="shared" si="3"/>
        <v>0</v>
      </c>
      <c r="X6" s="189">
        <f t="shared" si="3"/>
        <v>0</v>
      </c>
      <c r="Y6" s="189">
        <f t="shared" si="3"/>
        <v>0</v>
      </c>
      <c r="Z6" s="282">
        <f>V6+W6+X6+Y6</f>
        <v>0</v>
      </c>
      <c r="AA6" s="50">
        <f t="shared" si="4"/>
        <v>0</v>
      </c>
      <c r="AB6" s="50">
        <f t="shared" si="4"/>
        <v>0</v>
      </c>
      <c r="AC6" s="50">
        <f t="shared" si="4"/>
        <v>0</v>
      </c>
      <c r="AD6" s="50">
        <f t="shared" si="4"/>
        <v>0</v>
      </c>
      <c r="AE6" s="282">
        <f>AA6+AB6+AC6+AD6</f>
        <v>0</v>
      </c>
      <c r="AF6" s="50">
        <f t="shared" si="5"/>
        <v>0</v>
      </c>
      <c r="AG6" s="50">
        <f t="shared" si="5"/>
        <v>0</v>
      </c>
      <c r="AH6" s="50">
        <f t="shared" si="5"/>
        <v>0</v>
      </c>
      <c r="AI6" s="50">
        <f t="shared" si="5"/>
        <v>0</v>
      </c>
      <c r="AJ6" s="282">
        <f>AF6+AG6+AH6+AI6</f>
        <v>0</v>
      </c>
      <c r="AK6" s="50">
        <f t="shared" si="6"/>
        <v>0</v>
      </c>
      <c r="AL6" s="50">
        <f t="shared" si="6"/>
        <v>0</v>
      </c>
      <c r="AM6" s="50">
        <f t="shared" si="6"/>
        <v>0</v>
      </c>
      <c r="AN6" s="50">
        <f t="shared" si="6"/>
        <v>0</v>
      </c>
      <c r="AO6" s="282">
        <f>AK6+AL6+AM6+AN6</f>
        <v>0</v>
      </c>
      <c r="AP6" s="50">
        <f t="shared" ref="AP6:AS6" si="9">AP353+AP408+AP434+AP479+AP515+AP545+AP569+AP584+AP621+AP762+AP799+AP824+AP890+AP908+AP959+AP967+AP988+AP1013+AP557</f>
        <v>0</v>
      </c>
      <c r="AQ6" s="50">
        <f t="shared" si="9"/>
        <v>0</v>
      </c>
      <c r="AR6" s="50">
        <f t="shared" si="9"/>
        <v>0</v>
      </c>
      <c r="AS6" s="50">
        <f t="shared" si="9"/>
        <v>0</v>
      </c>
      <c r="AT6" s="282">
        <f>AP6+AQ6+AR6+AS6</f>
        <v>0</v>
      </c>
      <c r="AU6" s="50">
        <f t="shared" ref="AU6:AX6" si="10">AU353+AU408+AU434+AU479+AU515+AU545+AU569+AU584+AU621+AU762+AU799+AU824+AU890+AU908+AU959+AU967+AU988+AU1013+AU557</f>
        <v>0</v>
      </c>
      <c r="AV6" s="50">
        <f t="shared" si="10"/>
        <v>0</v>
      </c>
      <c r="AW6" s="50">
        <f t="shared" si="10"/>
        <v>0</v>
      </c>
      <c r="AX6" s="50">
        <f t="shared" si="10"/>
        <v>2</v>
      </c>
      <c r="AY6" s="282">
        <f>AU6+AV6+AW6+AX6</f>
        <v>2</v>
      </c>
    </row>
    <row r="7" spans="1:51" s="194" customFormat="1" ht="16.5" customHeight="1" thickBot="1" x14ac:dyDescent="0.3">
      <c r="A7" s="19"/>
      <c r="B7" s="130"/>
      <c r="C7" s="1031" t="s">
        <v>137</v>
      </c>
      <c r="D7" s="1032"/>
      <c r="E7" s="1032"/>
      <c r="F7" s="776">
        <f t="shared" si="0"/>
        <v>3171</v>
      </c>
      <c r="G7" s="639">
        <f>G354+G409+G435+G480+G516+G546+G570+G585+G622+G763+G800+G825+G891+G909+G960+G968++G989+G1014+G558+G1038</f>
        <v>363</v>
      </c>
      <c r="H7" s="286">
        <f>H354+H409+H435+H480+H516+H546+H570+H585+H622+H765+H802+H827+H890+H908+H959+H967++H988+H1013+H558+H1031</f>
        <v>3</v>
      </c>
      <c r="I7" s="286">
        <f>I354+I409+I435+I480+I516+I546+I570+I585+I622+I765+I802+I827+I890+I908+I959+I967++I988+I1013+I558+I1031</f>
        <v>15</v>
      </c>
      <c r="J7" s="286">
        <f>J354+J409+J435+J480+J516+J546+J570+J585+J622+J765+J802+J827+J890+J908+J959+J967++J988+J1013+J558+J1031</f>
        <v>4</v>
      </c>
      <c r="K7" s="256">
        <f>J7+I7+H7+G7</f>
        <v>385</v>
      </c>
      <c r="L7" s="286">
        <f>L354+L409+L435+L480+L516+L546+L570+L585+L622+L763+L800+L825+L891+L909+L960+L968++L989+L1014+L558+L1038</f>
        <v>408</v>
      </c>
      <c r="M7" s="286">
        <f>M354+M409+M435+M480+M516+M546+M570+M585+M622+M763+M800+M825+M891+M909+M960+M968++M989+M1014+M558+M1038</f>
        <v>2</v>
      </c>
      <c r="N7" s="286">
        <f>N354+N409+N435+N480+N516+N546+N570+N585+N622+N763+N800+N825+N891+N909+N960+N968++N989+N1014+N558+N1038</f>
        <v>23</v>
      </c>
      <c r="O7" s="286">
        <f>O354+O409+O435+O480+O516+O546+O570+O585+O622+O765+O802+O827+O890+O908+O959+O967++O988+O1013+O558+O1031</f>
        <v>2</v>
      </c>
      <c r="P7" s="283">
        <f>O7+N7+M7+L7</f>
        <v>435</v>
      </c>
      <c r="Q7" s="286">
        <f>Q354+Q409+Q435+Q480+Q516+Q546+Q570+Q585+Q622+Q763+Q800+Q825+Q891+Q909+Q960+Q968++Q989+Q1014+Q558+Q1038</f>
        <v>464</v>
      </c>
      <c r="R7" s="286">
        <f>R354+R409+R435+R480+R516+R546+R570+R585+R622+R763+R800+R825+R891+R909+R960+R968++R989+R1014+R558+R1038</f>
        <v>3</v>
      </c>
      <c r="S7" s="286">
        <f>S354+S409+S435+S480+S516+S546+S570+S585+S622+S763+S800+S825+S891+S909+S960+S968++S989+S1014+S558+S1038</f>
        <v>22</v>
      </c>
      <c r="T7" s="286">
        <f>T354+T409+T435+T480+T516+T546+T570+T585+T622+T765+T802+T827+T890+T908+T959+T967++T988+T1013+T558+T1031</f>
        <v>4</v>
      </c>
      <c r="U7" s="283">
        <f>T7+S7+R7+Q7</f>
        <v>493</v>
      </c>
      <c r="V7" s="286">
        <f>V354+V409+V435+V480+V516+V546+V570+V585+V622+V558+V763+V800+V825+V891+V909+V960+V968+V989+V1014+V1040</f>
        <v>2</v>
      </c>
      <c r="W7" s="395">
        <f>W354+W409+W435+W480+W516+W546+W570+W585+W622+W558+W763+W800+W825+W891+W909+W960+W968+W989+W1014+W1040</f>
        <v>19</v>
      </c>
      <c r="X7" s="395">
        <f>X354+X409+X435+X480+X516+X546+X570+X585+X622+X558+X763+X800+X825+X891+X909+X960+X968+X989+X1014+X1040</f>
        <v>2</v>
      </c>
      <c r="Y7" s="286">
        <f>Y354+Y409+Y435+Y480+Y516+Y546+Y570+Y585+Y622+Y558+Y763+Y800+Y825+Y891+Y909+Y960+Y968+Y989+Y1014+Y1040</f>
        <v>467</v>
      </c>
      <c r="Z7" s="283">
        <f>Y7+X7+W7+V7</f>
        <v>490</v>
      </c>
      <c r="AA7" s="50">
        <f>AA354+AA409+AA435+AA480+AA516+AA546+AA570+AA585+AA622+AA763+AA800+AA825+AA891+AA909+AA960+AA968++AA989+AA1014+AA558+AA1038</f>
        <v>2</v>
      </c>
      <c r="AB7" s="50">
        <f>AB354+AB409+AB435+AB480+AB516+AB546+AB570+AB585+AB622+AB763+AB800+AB825+AB891+AB909+AB960+AB968++AB989+AB1014+AB558+AB1038</f>
        <v>13</v>
      </c>
      <c r="AC7" s="50">
        <f>AC354+AC409+AC435+AC480+AC516+AC546+AC570+AC585+AC622+AC763+AC800+AC825+AC891+AC909+AC960+AC968++AC989+AC1014+AC558+AC1038</f>
        <v>0</v>
      </c>
      <c r="AD7" s="50">
        <f>AD354+AD409+AD435+AD480+AD516+AD546+AD570+AD585+AD622+AD763+AD800+AD825+AD891+AD909+AD960+AD968++AD989+AD1014+AD558+AD1038</f>
        <v>375</v>
      </c>
      <c r="AE7" s="283">
        <f>AD7+AC7+AB7+AA7</f>
        <v>390</v>
      </c>
      <c r="AF7" s="50">
        <f>AF354+AF409+AF435+AF480+AF516+AF546+AF570+AF585+AF622+AF763+AF800+AF825+AF891+AF909+AF960+AF968++AF989+AF1014+AF558+AF1038</f>
        <v>2</v>
      </c>
      <c r="AG7" s="50">
        <f>AG354+AG409+AG435+AG480+AG516+AG546+AG570+AG585+AG622+AG763+AG800+AG825+AG891+AG909+AG960+AG968++AG989+AG1014+AG558+AG1038</f>
        <v>16</v>
      </c>
      <c r="AH7" s="50">
        <f>AH354+AH409+AH435+AH480+AH516+AH546+AH570+AH585+AH622+AH763+AH800+AH825+AH891+AH909+AH960+AH968++AH989+AH1014+AH558+AH1038</f>
        <v>1</v>
      </c>
      <c r="AI7" s="50">
        <f>AI354+AI409+AI435+AI480+AI516+AI546+AI570+AI585+AI622+AI763+AI800+AI825+AI891+AI909+AI960+AI968++AI989+AI1014+AI558+AI1038</f>
        <v>328</v>
      </c>
      <c r="AJ7" s="283">
        <f>AI7+AH7+AG7+AF7</f>
        <v>347</v>
      </c>
      <c r="AK7" s="189">
        <f t="shared" ref="AK7:AN8" si="11">AK354+AK409+AK435+AK480+AK516+AK546+AK570+AK585+AK622+AK763+AK800+AK825+AK891+AK909+AK960+AK968++AK989+AK1014+AK558+AK1038+AK1049+AK1045</f>
        <v>0</v>
      </c>
      <c r="AL7" s="189">
        <f t="shared" si="11"/>
        <v>13</v>
      </c>
      <c r="AM7" s="189">
        <f t="shared" si="11"/>
        <v>2</v>
      </c>
      <c r="AN7" s="189">
        <f t="shared" si="11"/>
        <v>186</v>
      </c>
      <c r="AO7" s="283">
        <f>AN7+AM7+AL7+AK7</f>
        <v>201</v>
      </c>
      <c r="AP7" s="189">
        <f t="shared" ref="AP7:AS7" si="12">AP354+AP409+AP435+AP480+AP516+AP546+AP570+AP585+AP622+AP763+AP800+AP825+AP891+AP909+AP960+AP968++AP989+AP1014+AP558+AP1038+AP1049+AP1045</f>
        <v>0</v>
      </c>
      <c r="AQ7" s="189">
        <f t="shared" si="12"/>
        <v>7</v>
      </c>
      <c r="AR7" s="189">
        <f t="shared" si="12"/>
        <v>0</v>
      </c>
      <c r="AS7" s="189">
        <f t="shared" si="12"/>
        <v>199</v>
      </c>
      <c r="AT7" s="774">
        <f>AS7+AR7+AQ7+AP7</f>
        <v>206</v>
      </c>
      <c r="AU7" s="189">
        <f t="shared" ref="AU7:AX7" si="13">AU354+AU409+AU435+AU480+AU516+AU546+AU570+AU585+AU622+AU763+AU800+AU825+AU891+AU909+AU960+AU968++AU989+AU1014+AU558+AU1038+AU1049+AU1045</f>
        <v>2</v>
      </c>
      <c r="AV7" s="189">
        <f t="shared" si="13"/>
        <v>12</v>
      </c>
      <c r="AW7" s="189">
        <f t="shared" si="13"/>
        <v>8</v>
      </c>
      <c r="AX7" s="189">
        <f t="shared" si="13"/>
        <v>202</v>
      </c>
      <c r="AY7" s="774">
        <f>AX7+AW7+AV7+AU7</f>
        <v>224</v>
      </c>
    </row>
    <row r="8" spans="1:51" s="194" customFormat="1" ht="16.5" customHeight="1" thickBot="1" x14ac:dyDescent="0.3">
      <c r="A8" s="19"/>
      <c r="B8" s="131"/>
      <c r="C8" s="949" t="s">
        <v>412</v>
      </c>
      <c r="D8" s="950"/>
      <c r="E8" s="950"/>
      <c r="F8" s="777">
        <f t="shared" si="0"/>
        <v>2632</v>
      </c>
      <c r="G8" s="640">
        <f>G355+G410+G436+G481+G517+G547+G586+G623+G764+G801+G826+G892+G910+G961+G990+G1015+G559+G1039</f>
        <v>222</v>
      </c>
      <c r="H8" s="279">
        <f t="shared" ref="H8:J9" si="14">H355+H410+H436+H481+H517+H547+H586+H623+H766+H803+H828+H891+H909+H960+H989+H1014+H559+H1038</f>
        <v>4</v>
      </c>
      <c r="I8" s="279">
        <f t="shared" si="14"/>
        <v>27</v>
      </c>
      <c r="J8" s="287">
        <f t="shared" si="14"/>
        <v>10</v>
      </c>
      <c r="K8" s="289">
        <f>J8+I8+H8+G8</f>
        <v>263</v>
      </c>
      <c r="L8" s="278">
        <f t="shared" ref="L8:N9" si="15">L355+L410+L436+L481+L517+L547+L586+L623+L764+L801+L826+L892+L910+L961+L990+L1015+L559+L1039</f>
        <v>255</v>
      </c>
      <c r="M8" s="279">
        <f t="shared" si="15"/>
        <v>1</v>
      </c>
      <c r="N8" s="279">
        <f t="shared" si="15"/>
        <v>25</v>
      </c>
      <c r="O8" s="287">
        <f>O355+O410+O436+O481+O517+O547+O586+O623+O766+O803+O828+O891+O909+O960+O989+O1014+O559+O1038</f>
        <v>6</v>
      </c>
      <c r="P8" s="291">
        <f>O8+N8+M8+L8</f>
        <v>287</v>
      </c>
      <c r="Q8" s="278">
        <f t="shared" ref="Q8:S9" si="16">Q355+Q410+Q436+Q481+Q517+Q547+Q586+Q623+Q764+Q801+Q826+Q892+Q910+Q961+Q990+Q1015+Q559+Q1039</f>
        <v>306</v>
      </c>
      <c r="R8" s="279">
        <f t="shared" si="16"/>
        <v>3</v>
      </c>
      <c r="S8" s="279">
        <f t="shared" si="16"/>
        <v>18</v>
      </c>
      <c r="T8" s="287">
        <f>T355+T410+T436+T481+T517+T547+T586+T623+T766+T803+T828+T891+T909+T960+T989+T1014+T559+T1038</f>
        <v>5</v>
      </c>
      <c r="U8" s="378">
        <f>T8+S8+R8+Q8</f>
        <v>332</v>
      </c>
      <c r="V8" s="391">
        <f>V355+V410+V436+V481+V517+V547+V586+V623+V559+V571+V801+V826+V892+V910+V961+V990+V1015+V764</f>
        <v>0</v>
      </c>
      <c r="W8" s="50">
        <f>W355+W410+W436+W481+W517+W547+W586+W623+W559+W571+W801+W826+W892+W910+W961+W990+W1015+W764</f>
        <v>13</v>
      </c>
      <c r="X8" s="50">
        <f>X355+X410+X436+X481+X517+X547+X586+X623+X559+X571+X801+X826+X892+X910+X961+X990+X1015+X764</f>
        <v>0</v>
      </c>
      <c r="Y8" s="393">
        <f>Y355+Y410+Y436+Y481+Y517+Y547+Y586+Y623+Y559+Y571+Y801+Y826+Y892+Y910+Y961+Y990+Y1015+Y764</f>
        <v>311</v>
      </c>
      <c r="Z8" s="378">
        <f>Y8+X8+W8+V8</f>
        <v>324</v>
      </c>
      <c r="AA8" s="50">
        <f t="shared" ref="AA8:AD9" si="17">AA355+AA410+AA436+AA481+AA517+AA547+AA586+AA623+AA764+AA801+AA826+AA892+AA910+AA961+AA990+AA1015+AA559+AA1039</f>
        <v>1</v>
      </c>
      <c r="AB8" s="50">
        <f t="shared" si="17"/>
        <v>21</v>
      </c>
      <c r="AC8" s="50">
        <f t="shared" si="17"/>
        <v>9</v>
      </c>
      <c r="AD8" s="50">
        <f t="shared" si="17"/>
        <v>207</v>
      </c>
      <c r="AE8" s="378">
        <f>AD8+AC8+AB8+AA8</f>
        <v>238</v>
      </c>
      <c r="AF8" s="50">
        <f t="shared" ref="AF8:AI9" si="18">AF355+AF410+AF436+AF481+AF517+AF547+AF586+AF623+AF764+AF801+AF826+AF892+AF910+AF961+AF990+AF1015+AF559+AF1039</f>
        <v>1</v>
      </c>
      <c r="AG8" s="50">
        <f t="shared" si="18"/>
        <v>25</v>
      </c>
      <c r="AH8" s="50">
        <f t="shared" si="18"/>
        <v>1</v>
      </c>
      <c r="AI8" s="50">
        <f t="shared" si="18"/>
        <v>248</v>
      </c>
      <c r="AJ8" s="378">
        <f>AI8+AH8+AG8+AF8</f>
        <v>275</v>
      </c>
      <c r="AK8" s="189">
        <f t="shared" si="11"/>
        <v>1</v>
      </c>
      <c r="AL8" s="189">
        <f t="shared" si="11"/>
        <v>12</v>
      </c>
      <c r="AM8" s="189">
        <f t="shared" si="11"/>
        <v>3</v>
      </c>
      <c r="AN8" s="189">
        <f t="shared" si="11"/>
        <v>256</v>
      </c>
      <c r="AO8" s="378">
        <f>AN8+AM8+AL8+AK8</f>
        <v>272</v>
      </c>
      <c r="AP8" s="189">
        <f t="shared" ref="AP8:AS8" si="19">AP355+AP410+AP436+AP481+AP517+AP547+AP571+AP586+AP623+AP764+AP801+AP826+AP892+AP910+AP961+AP969++AP990+AP1015+AP559+AP1039+AP1050+AP1046</f>
        <v>0</v>
      </c>
      <c r="AQ8" s="189">
        <f t="shared" si="19"/>
        <v>17</v>
      </c>
      <c r="AR8" s="189">
        <f t="shared" si="19"/>
        <v>8</v>
      </c>
      <c r="AS8" s="189">
        <f t="shared" si="19"/>
        <v>291</v>
      </c>
      <c r="AT8" s="775">
        <f>AS8+AR8+AQ8+AP8</f>
        <v>316</v>
      </c>
      <c r="AU8" s="189">
        <f t="shared" ref="AU8:AX8" si="20">AU355+AU410+AU436+AU481+AU517+AU547+AU571+AU586+AU623+AU764+AU801+AU826+AU892+AU910+AU961+AU969++AU990+AU1015+AU559+AU1039+AU1050+AU1046</f>
        <v>0</v>
      </c>
      <c r="AV8" s="189">
        <f t="shared" si="20"/>
        <v>23</v>
      </c>
      <c r="AW8" s="189">
        <f t="shared" si="20"/>
        <v>2</v>
      </c>
      <c r="AX8" s="189">
        <f t="shared" si="20"/>
        <v>300</v>
      </c>
      <c r="AY8" s="775">
        <f>AX8+AW8+AV8+AU8</f>
        <v>325</v>
      </c>
    </row>
    <row r="9" spans="1:51" s="194" customFormat="1" ht="16.5" customHeight="1" thickBot="1" x14ac:dyDescent="0.3">
      <c r="A9" s="19"/>
      <c r="B9" s="188"/>
      <c r="C9" s="949" t="s">
        <v>635</v>
      </c>
      <c r="D9" s="950"/>
      <c r="E9" s="950"/>
      <c r="F9" s="696">
        <f t="shared" si="0"/>
        <v>689</v>
      </c>
      <c r="G9" s="641">
        <f>G356+G411+G437+G482+G518+G548+G587+G624+G765+G802+G827+G893+G911+G962+G991+G1016+G560+G1040</f>
        <v>126</v>
      </c>
      <c r="H9" s="285">
        <f t="shared" si="14"/>
        <v>2</v>
      </c>
      <c r="I9" s="285">
        <f t="shared" si="14"/>
        <v>21</v>
      </c>
      <c r="J9" s="288">
        <f t="shared" si="14"/>
        <v>3</v>
      </c>
      <c r="K9" s="290">
        <f>G9+H9+I9+J9</f>
        <v>152</v>
      </c>
      <c r="L9" s="284">
        <f t="shared" si="15"/>
        <v>122</v>
      </c>
      <c r="M9" s="285">
        <f t="shared" si="15"/>
        <v>1</v>
      </c>
      <c r="N9" s="285">
        <f t="shared" si="15"/>
        <v>19</v>
      </c>
      <c r="O9" s="288">
        <f>O356+O411+O437+O482+O518+O548+O587+O624+O767+O804+O829+O892+O910+O961+O990+O1015+O560+O1039</f>
        <v>3</v>
      </c>
      <c r="P9" s="292">
        <f>L9+M9+N9+O9</f>
        <v>145</v>
      </c>
      <c r="Q9" s="284">
        <f t="shared" si="16"/>
        <v>134</v>
      </c>
      <c r="R9" s="285">
        <f t="shared" si="16"/>
        <v>5</v>
      </c>
      <c r="S9" s="285">
        <f t="shared" si="16"/>
        <v>13</v>
      </c>
      <c r="T9" s="288">
        <f>T356+T411+T437+T482+T518+T548+T587+T624+T767+T804+T829+T892+T910+T961+T990+T1015+T560+T1039</f>
        <v>6</v>
      </c>
      <c r="U9" s="379">
        <f>Q9+R9+S9+T9</f>
        <v>158</v>
      </c>
      <c r="V9" s="392">
        <f>V356+V411+V437+V482+V518+V548+V587+V624+V765+V802+V827+V893+V911+V962+V991+V1016+V560</f>
        <v>0</v>
      </c>
      <c r="W9" s="395">
        <f>W356+W411+W437+W482+W518+W548+W587+W624+W765+W802+W827+W893+W911+W962+W991+W1016+W560</f>
        <v>5</v>
      </c>
      <c r="X9" s="395">
        <f>X356+X411+X437+X482+X518+X548+X587+X624+X765+X802+X827+X893+X911+X962+X991+X1016+X560</f>
        <v>0</v>
      </c>
      <c r="Y9" s="394">
        <f>Y356+Y411+Y437+Y482+Y518+Y548+Y587+Y624+Y765+Y802+Y827+Y893+Y911+Y962+Y991+Y1016+Y560</f>
        <v>57</v>
      </c>
      <c r="Z9" s="379">
        <f>V9+W9+X9+Y9</f>
        <v>62</v>
      </c>
      <c r="AA9" s="50">
        <f t="shared" si="17"/>
        <v>0</v>
      </c>
      <c r="AB9" s="50">
        <f t="shared" si="17"/>
        <v>11</v>
      </c>
      <c r="AC9" s="50">
        <f t="shared" si="17"/>
        <v>0</v>
      </c>
      <c r="AD9" s="50">
        <f t="shared" si="17"/>
        <v>32</v>
      </c>
      <c r="AE9" s="379">
        <f>AA9+AB9+AC9+AD9</f>
        <v>43</v>
      </c>
      <c r="AF9" s="50">
        <f t="shared" si="18"/>
        <v>0</v>
      </c>
      <c r="AG9" s="50">
        <f t="shared" si="18"/>
        <v>10</v>
      </c>
      <c r="AH9" s="50">
        <f t="shared" si="18"/>
        <v>1</v>
      </c>
      <c r="AI9" s="50">
        <f t="shared" si="18"/>
        <v>56</v>
      </c>
      <c r="AJ9" s="379">
        <f>AF9+AG9+AH9+AI9</f>
        <v>67</v>
      </c>
      <c r="AK9" s="286">
        <f t="shared" ref="AK9:AN9" si="21">AK356+AK411+AK437+AK482+AK518+AK548+AK587+AK624+AK765+AK802+AK827+AK893+AK911+AK962+AK991+AK1016+AK560+AK1040</f>
        <v>0</v>
      </c>
      <c r="AL9" s="286">
        <f t="shared" si="21"/>
        <v>1</v>
      </c>
      <c r="AM9" s="286">
        <f t="shared" si="21"/>
        <v>0</v>
      </c>
      <c r="AN9" s="286">
        <f t="shared" si="21"/>
        <v>24</v>
      </c>
      <c r="AO9" s="379">
        <f>AK9+AL9+AM9+AN9</f>
        <v>25</v>
      </c>
      <c r="AP9" s="286">
        <f t="shared" ref="AP9:AS9" si="22">AP356+AP411+AP437+AP482+AP518+AP548+AP587+AP624+AP765+AP802+AP827+AP893+AP911+AP962+AP991+AP1016+AP560+AP1040</f>
        <v>0</v>
      </c>
      <c r="AQ9" s="286">
        <f t="shared" si="22"/>
        <v>3</v>
      </c>
      <c r="AR9" s="286">
        <f t="shared" si="22"/>
        <v>1</v>
      </c>
      <c r="AS9" s="286">
        <f t="shared" si="22"/>
        <v>18</v>
      </c>
      <c r="AT9" s="379">
        <f>AP9+AQ9+AR9+AS9</f>
        <v>22</v>
      </c>
      <c r="AU9" s="286">
        <f t="shared" ref="AU9:AX9" si="23">AU356+AU411+AU437+AU482+AU518+AU548+AU587+AU624+AU765+AU802+AU827+AU893+AU911+AU962+AU991+AU1016+AU560+AU1040</f>
        <v>0</v>
      </c>
      <c r="AV9" s="286">
        <f t="shared" si="23"/>
        <v>1</v>
      </c>
      <c r="AW9" s="286">
        <f t="shared" si="23"/>
        <v>0</v>
      </c>
      <c r="AX9" s="286">
        <f t="shared" si="23"/>
        <v>14</v>
      </c>
      <c r="AY9" s="379">
        <f>AU9+AV9+AW9+AX9</f>
        <v>15</v>
      </c>
    </row>
    <row r="10" spans="1:51" s="194" customFormat="1" ht="16.5" customHeight="1" x14ac:dyDescent="0.25">
      <c r="A10" s="19"/>
      <c r="B10" s="1014">
        <v>1</v>
      </c>
      <c r="C10" s="933" t="s">
        <v>118</v>
      </c>
      <c r="D10" s="915" t="s">
        <v>58</v>
      </c>
      <c r="E10" s="199" t="s">
        <v>116</v>
      </c>
      <c r="F10" s="50">
        <f t="shared" si="0"/>
        <v>0</v>
      </c>
      <c r="G10" s="642">
        <v>0</v>
      </c>
      <c r="H10" s="90">
        <v>0</v>
      </c>
      <c r="I10" s="90">
        <v>0</v>
      </c>
      <c r="J10" s="90">
        <v>0</v>
      </c>
      <c r="K10" s="66">
        <f>G10+H10+I10+J10</f>
        <v>0</v>
      </c>
      <c r="L10" s="87">
        <v>0</v>
      </c>
      <c r="M10" s="87">
        <v>0</v>
      </c>
      <c r="N10" s="87">
        <v>0</v>
      </c>
      <c r="O10" s="87">
        <v>0</v>
      </c>
      <c r="P10" s="257">
        <f t="shared" ref="P10:P73" si="24">L10+M10+N10+O10</f>
        <v>0</v>
      </c>
      <c r="Q10" s="87">
        <v>0</v>
      </c>
      <c r="R10" s="87">
        <v>0</v>
      </c>
      <c r="S10" s="87">
        <v>0</v>
      </c>
      <c r="T10" s="87">
        <v>0</v>
      </c>
      <c r="U10" s="257">
        <f t="shared" ref="U10:U73" si="25">Q10+R10+S10+T10</f>
        <v>0</v>
      </c>
      <c r="V10" s="87">
        <v>0</v>
      </c>
      <c r="W10" s="87">
        <v>0</v>
      </c>
      <c r="X10" s="87">
        <v>0</v>
      </c>
      <c r="Y10" s="400">
        <v>0</v>
      </c>
      <c r="Z10" s="257">
        <f t="shared" ref="Z10:Z73" si="26">V10+W10+X10+Y10</f>
        <v>0</v>
      </c>
      <c r="AA10" s="87">
        <v>0</v>
      </c>
      <c r="AB10" s="87">
        <v>0</v>
      </c>
      <c r="AC10" s="87">
        <v>0</v>
      </c>
      <c r="AD10" s="87">
        <v>0</v>
      </c>
      <c r="AE10" s="257">
        <f t="shared" ref="AE10:AE73" si="27">AA10+AB10+AC10+AD10</f>
        <v>0</v>
      </c>
      <c r="AF10" s="87">
        <v>0</v>
      </c>
      <c r="AG10" s="87">
        <v>0</v>
      </c>
      <c r="AH10" s="87">
        <v>0</v>
      </c>
      <c r="AI10" s="87">
        <v>0</v>
      </c>
      <c r="AJ10" s="257">
        <f t="shared" ref="AJ10:AJ73" si="28">AF10+AG10+AH10+AI10</f>
        <v>0</v>
      </c>
      <c r="AK10" s="83">
        <v>0</v>
      </c>
      <c r="AL10" s="83">
        <v>0</v>
      </c>
      <c r="AM10" s="83">
        <v>0</v>
      </c>
      <c r="AN10" s="83">
        <v>0</v>
      </c>
      <c r="AO10" s="257">
        <f t="shared" ref="AO10:AO73" si="29">AK10+AL10+AM10+AN10</f>
        <v>0</v>
      </c>
      <c r="AP10" s="83">
        <v>0</v>
      </c>
      <c r="AQ10" s="83">
        <v>0</v>
      </c>
      <c r="AR10" s="83">
        <v>0</v>
      </c>
      <c r="AS10" s="83">
        <v>0</v>
      </c>
      <c r="AT10" s="257">
        <f t="shared" ref="AT10:AT73" si="30">AP10+AQ10+AR10+AS10</f>
        <v>0</v>
      </c>
      <c r="AU10" s="83">
        <v>0</v>
      </c>
      <c r="AV10" s="83">
        <v>0</v>
      </c>
      <c r="AW10" s="83">
        <v>0</v>
      </c>
      <c r="AX10" s="83">
        <v>0</v>
      </c>
      <c r="AY10" s="257">
        <f t="shared" ref="AY10:AY73" si="31">AU10+AV10+AW10+AX10</f>
        <v>0</v>
      </c>
    </row>
    <row r="11" spans="1:51" s="194" customFormat="1" ht="16.5" customHeight="1" x14ac:dyDescent="0.25">
      <c r="A11" s="19"/>
      <c r="B11" s="1014"/>
      <c r="C11" s="933"/>
      <c r="D11" s="923"/>
      <c r="E11" s="200" t="s">
        <v>203</v>
      </c>
      <c r="F11" s="695">
        <f t="shared" si="0"/>
        <v>0</v>
      </c>
      <c r="G11" s="642">
        <v>0</v>
      </c>
      <c r="H11" s="90">
        <v>0</v>
      </c>
      <c r="I11" s="90">
        <v>0</v>
      </c>
      <c r="J11" s="90">
        <v>0</v>
      </c>
      <c r="K11" s="66">
        <f t="shared" ref="K11:K74" si="32">G11+H11+I11+J11</f>
        <v>0</v>
      </c>
      <c r="L11" s="83">
        <v>0</v>
      </c>
      <c r="M11" s="83">
        <v>0</v>
      </c>
      <c r="N11" s="83">
        <v>0</v>
      </c>
      <c r="O11" s="83">
        <v>0</v>
      </c>
      <c r="P11" s="257">
        <f t="shared" si="24"/>
        <v>0</v>
      </c>
      <c r="Q11" s="83">
        <v>0</v>
      </c>
      <c r="R11" s="83">
        <v>0</v>
      </c>
      <c r="S11" s="83">
        <v>0</v>
      </c>
      <c r="T11" s="83">
        <v>0</v>
      </c>
      <c r="U11" s="257">
        <f t="shared" si="25"/>
        <v>0</v>
      </c>
      <c r="V11" s="83">
        <v>0</v>
      </c>
      <c r="W11" s="83">
        <v>0</v>
      </c>
      <c r="X11" s="83">
        <v>0</v>
      </c>
      <c r="Y11" s="396">
        <v>0</v>
      </c>
      <c r="Z11" s="430">
        <f t="shared" si="26"/>
        <v>0</v>
      </c>
      <c r="AA11" s="83">
        <v>0</v>
      </c>
      <c r="AB11" s="83">
        <v>0</v>
      </c>
      <c r="AC11" s="83">
        <v>0</v>
      </c>
      <c r="AD11" s="83">
        <v>0</v>
      </c>
      <c r="AE11" s="430">
        <f t="shared" si="27"/>
        <v>0</v>
      </c>
      <c r="AF11" s="83">
        <v>0</v>
      </c>
      <c r="AG11" s="83">
        <v>0</v>
      </c>
      <c r="AH11" s="83">
        <v>0</v>
      </c>
      <c r="AI11" s="83">
        <v>0</v>
      </c>
      <c r="AJ11" s="430">
        <f t="shared" si="28"/>
        <v>0</v>
      </c>
      <c r="AK11" s="83">
        <v>0</v>
      </c>
      <c r="AL11" s="83">
        <v>0</v>
      </c>
      <c r="AM11" s="83">
        <v>0</v>
      </c>
      <c r="AN11" s="83">
        <v>0</v>
      </c>
      <c r="AO11" s="257">
        <f t="shared" si="29"/>
        <v>0</v>
      </c>
      <c r="AP11" s="83">
        <v>0</v>
      </c>
      <c r="AQ11" s="83">
        <v>0</v>
      </c>
      <c r="AR11" s="83">
        <v>0</v>
      </c>
      <c r="AS11" s="83">
        <v>0</v>
      </c>
      <c r="AT11" s="257">
        <f t="shared" si="30"/>
        <v>0</v>
      </c>
      <c r="AU11" s="83">
        <v>0</v>
      </c>
      <c r="AV11" s="83">
        <v>0</v>
      </c>
      <c r="AW11" s="83">
        <v>0</v>
      </c>
      <c r="AX11" s="83">
        <v>0</v>
      </c>
      <c r="AY11" s="257">
        <f t="shared" si="31"/>
        <v>0</v>
      </c>
    </row>
    <row r="12" spans="1:51" s="194" customFormat="1" ht="16.5" customHeight="1" thickBot="1" x14ac:dyDescent="0.3">
      <c r="A12" s="64"/>
      <c r="B12" s="1014"/>
      <c r="C12" s="933"/>
      <c r="D12" s="923"/>
      <c r="E12" s="201" t="s">
        <v>112</v>
      </c>
      <c r="F12" s="695">
        <f t="shared" si="0"/>
        <v>0</v>
      </c>
      <c r="G12" s="642">
        <v>0</v>
      </c>
      <c r="H12" s="90">
        <v>0</v>
      </c>
      <c r="I12" s="90">
        <v>0</v>
      </c>
      <c r="J12" s="90">
        <v>0</v>
      </c>
      <c r="K12" s="66">
        <f t="shared" si="32"/>
        <v>0</v>
      </c>
      <c r="L12" s="86">
        <v>0</v>
      </c>
      <c r="M12" s="86">
        <v>0</v>
      </c>
      <c r="N12" s="86">
        <v>0</v>
      </c>
      <c r="O12" s="86">
        <v>0</v>
      </c>
      <c r="P12" s="257">
        <f t="shared" si="24"/>
        <v>0</v>
      </c>
      <c r="Q12" s="86">
        <v>0</v>
      </c>
      <c r="R12" s="86">
        <v>0</v>
      </c>
      <c r="S12" s="86">
        <v>0</v>
      </c>
      <c r="T12" s="86">
        <v>0</v>
      </c>
      <c r="U12" s="257">
        <f t="shared" si="25"/>
        <v>0</v>
      </c>
      <c r="V12" s="86">
        <v>0</v>
      </c>
      <c r="W12" s="86">
        <v>0</v>
      </c>
      <c r="X12" s="86">
        <v>0</v>
      </c>
      <c r="Y12" s="397">
        <v>0</v>
      </c>
      <c r="Z12" s="430">
        <f t="shared" si="26"/>
        <v>0</v>
      </c>
      <c r="AA12" s="86">
        <v>0</v>
      </c>
      <c r="AB12" s="86">
        <v>0</v>
      </c>
      <c r="AC12" s="86">
        <v>0</v>
      </c>
      <c r="AD12" s="86">
        <v>0</v>
      </c>
      <c r="AE12" s="430">
        <f t="shared" si="27"/>
        <v>0</v>
      </c>
      <c r="AF12" s="86">
        <v>0</v>
      </c>
      <c r="AG12" s="86">
        <v>0</v>
      </c>
      <c r="AH12" s="86">
        <v>0</v>
      </c>
      <c r="AI12" s="86">
        <v>0</v>
      </c>
      <c r="AJ12" s="430">
        <f t="shared" si="28"/>
        <v>0</v>
      </c>
      <c r="AK12" s="83">
        <v>0</v>
      </c>
      <c r="AL12" s="83">
        <v>0</v>
      </c>
      <c r="AM12" s="83">
        <v>0</v>
      </c>
      <c r="AN12" s="83">
        <v>0</v>
      </c>
      <c r="AO12" s="257">
        <f t="shared" si="29"/>
        <v>0</v>
      </c>
      <c r="AP12" s="83">
        <v>0</v>
      </c>
      <c r="AQ12" s="83">
        <v>0</v>
      </c>
      <c r="AR12" s="83">
        <v>0</v>
      </c>
      <c r="AS12" s="83">
        <v>0</v>
      </c>
      <c r="AT12" s="257">
        <f t="shared" si="30"/>
        <v>0</v>
      </c>
      <c r="AU12" s="83">
        <v>0</v>
      </c>
      <c r="AV12" s="83">
        <v>0</v>
      </c>
      <c r="AW12" s="83">
        <v>0</v>
      </c>
      <c r="AX12" s="83">
        <v>0</v>
      </c>
      <c r="AY12" s="257">
        <f t="shared" si="31"/>
        <v>0</v>
      </c>
    </row>
    <row r="13" spans="1:51" s="194" customFormat="1" ht="16.5" customHeight="1" thickBot="1" x14ac:dyDescent="0.3">
      <c r="A13" s="64"/>
      <c r="B13" s="1014"/>
      <c r="C13" s="933"/>
      <c r="D13" s="923"/>
      <c r="E13" s="583" t="s">
        <v>621</v>
      </c>
      <c r="F13" s="695">
        <f t="shared" ref="F13:F76" si="33">K13+P13+U13+Z13+AE13+AJ13+AO13+AT13+AY13</f>
        <v>4</v>
      </c>
      <c r="G13" s="642">
        <v>0</v>
      </c>
      <c r="H13" s="90">
        <v>0</v>
      </c>
      <c r="I13" s="90">
        <v>0</v>
      </c>
      <c r="J13" s="90">
        <v>0</v>
      </c>
      <c r="K13" s="66">
        <f t="shared" si="32"/>
        <v>0</v>
      </c>
      <c r="L13" s="86">
        <v>0</v>
      </c>
      <c r="M13" s="86">
        <v>0</v>
      </c>
      <c r="N13" s="86">
        <v>0</v>
      </c>
      <c r="O13" s="86">
        <v>0</v>
      </c>
      <c r="P13" s="257">
        <f t="shared" si="24"/>
        <v>0</v>
      </c>
      <c r="Q13" s="86">
        <v>1</v>
      </c>
      <c r="R13" s="86">
        <v>0</v>
      </c>
      <c r="S13" s="86">
        <v>1</v>
      </c>
      <c r="T13" s="86">
        <v>0</v>
      </c>
      <c r="U13" s="257">
        <f t="shared" si="25"/>
        <v>2</v>
      </c>
      <c r="V13" s="86">
        <v>0</v>
      </c>
      <c r="W13" s="86">
        <v>0</v>
      </c>
      <c r="X13" s="86">
        <v>0</v>
      </c>
      <c r="Y13" s="397">
        <v>0</v>
      </c>
      <c r="Z13" s="430">
        <f t="shared" si="26"/>
        <v>0</v>
      </c>
      <c r="AA13" s="86">
        <v>0</v>
      </c>
      <c r="AB13" s="86">
        <v>0</v>
      </c>
      <c r="AC13" s="86">
        <v>0</v>
      </c>
      <c r="AD13" s="86">
        <v>0</v>
      </c>
      <c r="AE13" s="430">
        <f t="shared" si="27"/>
        <v>0</v>
      </c>
      <c r="AF13" s="86">
        <v>0</v>
      </c>
      <c r="AG13" s="86">
        <v>0</v>
      </c>
      <c r="AH13" s="86">
        <v>0</v>
      </c>
      <c r="AI13" s="86">
        <v>1</v>
      </c>
      <c r="AJ13" s="430">
        <f t="shared" si="28"/>
        <v>1</v>
      </c>
      <c r="AK13" s="83">
        <v>0</v>
      </c>
      <c r="AL13" s="83">
        <v>0</v>
      </c>
      <c r="AM13" s="83">
        <v>0</v>
      </c>
      <c r="AN13" s="83">
        <v>0</v>
      </c>
      <c r="AO13" s="257">
        <f t="shared" si="29"/>
        <v>0</v>
      </c>
      <c r="AP13" s="83">
        <v>0</v>
      </c>
      <c r="AQ13" s="83">
        <v>0</v>
      </c>
      <c r="AR13" s="83">
        <v>0</v>
      </c>
      <c r="AS13" s="83">
        <v>0</v>
      </c>
      <c r="AT13" s="257">
        <f t="shared" si="30"/>
        <v>0</v>
      </c>
      <c r="AU13" s="83">
        <v>0</v>
      </c>
      <c r="AV13" s="83">
        <v>0</v>
      </c>
      <c r="AW13" s="83">
        <v>0</v>
      </c>
      <c r="AX13" s="83">
        <v>1</v>
      </c>
      <c r="AY13" s="257">
        <f t="shared" si="31"/>
        <v>1</v>
      </c>
    </row>
    <row r="14" spans="1:51" s="194" customFormat="1" ht="21.75" thickBot="1" x14ac:dyDescent="0.3">
      <c r="B14" s="1015"/>
      <c r="C14" s="933"/>
      <c r="D14" s="948"/>
      <c r="E14" s="583" t="s">
        <v>620</v>
      </c>
      <c r="F14" s="695">
        <f t="shared" si="33"/>
        <v>6</v>
      </c>
      <c r="G14" s="642">
        <v>0</v>
      </c>
      <c r="H14" s="90">
        <v>0</v>
      </c>
      <c r="I14" s="90">
        <v>0</v>
      </c>
      <c r="J14" s="90">
        <v>0</v>
      </c>
      <c r="K14" s="66">
        <f t="shared" si="32"/>
        <v>0</v>
      </c>
      <c r="L14" s="86">
        <v>1</v>
      </c>
      <c r="M14" s="86">
        <v>0</v>
      </c>
      <c r="N14" s="86">
        <v>0</v>
      </c>
      <c r="O14" s="86">
        <v>0</v>
      </c>
      <c r="P14" s="257">
        <f t="shared" si="24"/>
        <v>1</v>
      </c>
      <c r="Q14" s="86">
        <v>3</v>
      </c>
      <c r="R14" s="86">
        <v>0</v>
      </c>
      <c r="S14" s="86">
        <v>0</v>
      </c>
      <c r="T14" s="86">
        <v>0</v>
      </c>
      <c r="U14" s="257">
        <f t="shared" si="25"/>
        <v>3</v>
      </c>
      <c r="V14" s="86">
        <v>0</v>
      </c>
      <c r="W14" s="86">
        <v>0</v>
      </c>
      <c r="X14" s="86">
        <v>0</v>
      </c>
      <c r="Y14" s="397">
        <v>1</v>
      </c>
      <c r="Z14" s="430">
        <f t="shared" si="26"/>
        <v>1</v>
      </c>
      <c r="AA14" s="86">
        <v>0</v>
      </c>
      <c r="AB14" s="86">
        <v>0</v>
      </c>
      <c r="AC14" s="86">
        <v>0</v>
      </c>
      <c r="AD14" s="86">
        <v>0</v>
      </c>
      <c r="AE14" s="430">
        <f t="shared" si="27"/>
        <v>0</v>
      </c>
      <c r="AF14" s="86">
        <v>0</v>
      </c>
      <c r="AG14" s="86">
        <v>0</v>
      </c>
      <c r="AH14" s="86">
        <v>0</v>
      </c>
      <c r="AI14" s="86">
        <v>1</v>
      </c>
      <c r="AJ14" s="430">
        <f t="shared" si="28"/>
        <v>1</v>
      </c>
      <c r="AK14" s="83">
        <v>0</v>
      </c>
      <c r="AL14" s="83">
        <v>0</v>
      </c>
      <c r="AM14" s="83">
        <v>0</v>
      </c>
      <c r="AN14" s="83">
        <v>0</v>
      </c>
      <c r="AO14" s="257">
        <f t="shared" si="29"/>
        <v>0</v>
      </c>
      <c r="AP14" s="83">
        <v>0</v>
      </c>
      <c r="AQ14" s="83">
        <v>0</v>
      </c>
      <c r="AR14" s="83">
        <v>0</v>
      </c>
      <c r="AS14" s="83">
        <v>0</v>
      </c>
      <c r="AT14" s="257">
        <f t="shared" si="30"/>
        <v>0</v>
      </c>
      <c r="AU14" s="83">
        <v>0</v>
      </c>
      <c r="AV14" s="83">
        <v>0</v>
      </c>
      <c r="AW14" s="83">
        <v>0</v>
      </c>
      <c r="AX14" s="83">
        <v>0</v>
      </c>
      <c r="AY14" s="257">
        <f t="shared" si="31"/>
        <v>0</v>
      </c>
    </row>
    <row r="15" spans="1:51" s="194" customFormat="1" ht="16.5" customHeight="1" thickBot="1" x14ac:dyDescent="0.3">
      <c r="B15" s="1013">
        <v>2</v>
      </c>
      <c r="C15" s="933"/>
      <c r="D15" s="967" t="s">
        <v>458</v>
      </c>
      <c r="E15" s="229" t="s">
        <v>116</v>
      </c>
      <c r="F15" s="695">
        <f t="shared" si="33"/>
        <v>0</v>
      </c>
      <c r="G15" s="643"/>
      <c r="H15" s="116"/>
      <c r="I15" s="116"/>
      <c r="J15" s="116"/>
      <c r="K15" s="66">
        <f t="shared" si="32"/>
        <v>0</v>
      </c>
      <c r="L15" s="220"/>
      <c r="M15" s="220"/>
      <c r="N15" s="220"/>
      <c r="O15" s="220"/>
      <c r="P15" s="257">
        <f t="shared" si="24"/>
        <v>0</v>
      </c>
      <c r="Q15" s="220"/>
      <c r="R15" s="220"/>
      <c r="S15" s="220"/>
      <c r="T15" s="220"/>
      <c r="U15" s="257">
        <f t="shared" si="25"/>
        <v>0</v>
      </c>
      <c r="V15" s="220"/>
      <c r="W15" s="220"/>
      <c r="X15" s="220"/>
      <c r="Y15" s="358"/>
      <c r="Z15" s="430">
        <f t="shared" si="26"/>
        <v>0</v>
      </c>
      <c r="AA15" s="220"/>
      <c r="AB15" s="220"/>
      <c r="AC15" s="220"/>
      <c r="AD15" s="220"/>
      <c r="AE15" s="430">
        <f t="shared" si="27"/>
        <v>0</v>
      </c>
      <c r="AF15" s="220"/>
      <c r="AG15" s="220"/>
      <c r="AH15" s="220"/>
      <c r="AI15" s="220"/>
      <c r="AJ15" s="430">
        <f t="shared" si="28"/>
        <v>0</v>
      </c>
      <c r="AK15" s="120"/>
      <c r="AL15" s="120"/>
      <c r="AM15" s="120"/>
      <c r="AN15" s="120"/>
      <c r="AO15" s="257">
        <f t="shared" si="29"/>
        <v>0</v>
      </c>
      <c r="AP15" s="120"/>
      <c r="AQ15" s="120"/>
      <c r="AR15" s="120"/>
      <c r="AS15" s="120"/>
      <c r="AT15" s="257">
        <f t="shared" si="30"/>
        <v>0</v>
      </c>
      <c r="AU15" s="120"/>
      <c r="AV15" s="120"/>
      <c r="AW15" s="120"/>
      <c r="AX15" s="120"/>
      <c r="AY15" s="257">
        <f t="shared" si="31"/>
        <v>0</v>
      </c>
    </row>
    <row r="16" spans="1:51" s="194" customFormat="1" ht="16.5" customHeight="1" thickBot="1" x14ac:dyDescent="0.3">
      <c r="B16" s="1014"/>
      <c r="C16" s="933"/>
      <c r="D16" s="923"/>
      <c r="E16" s="229" t="s">
        <v>203</v>
      </c>
      <c r="F16" s="695">
        <f t="shared" si="33"/>
        <v>0</v>
      </c>
      <c r="G16" s="644"/>
      <c r="H16" s="120"/>
      <c r="I16" s="120"/>
      <c r="J16" s="120"/>
      <c r="K16" s="66">
        <f t="shared" si="32"/>
        <v>0</v>
      </c>
      <c r="L16" s="220"/>
      <c r="M16" s="220"/>
      <c r="N16" s="220"/>
      <c r="O16" s="220"/>
      <c r="P16" s="257">
        <f t="shared" si="24"/>
        <v>0</v>
      </c>
      <c r="Q16" s="220"/>
      <c r="R16" s="220"/>
      <c r="S16" s="220"/>
      <c r="T16" s="220"/>
      <c r="U16" s="257">
        <f t="shared" si="25"/>
        <v>0</v>
      </c>
      <c r="V16" s="220"/>
      <c r="W16" s="220"/>
      <c r="X16" s="220"/>
      <c r="Y16" s="358"/>
      <c r="Z16" s="430">
        <f t="shared" si="26"/>
        <v>0</v>
      </c>
      <c r="AA16" s="220"/>
      <c r="AB16" s="220"/>
      <c r="AC16" s="220"/>
      <c r="AD16" s="220"/>
      <c r="AE16" s="430">
        <f t="shared" si="27"/>
        <v>0</v>
      </c>
      <c r="AF16" s="220"/>
      <c r="AG16" s="220"/>
      <c r="AH16" s="220"/>
      <c r="AI16" s="220"/>
      <c r="AJ16" s="430">
        <f t="shared" si="28"/>
        <v>0</v>
      </c>
      <c r="AK16" s="120"/>
      <c r="AL16" s="120"/>
      <c r="AM16" s="120"/>
      <c r="AN16" s="120"/>
      <c r="AO16" s="257">
        <f t="shared" si="29"/>
        <v>0</v>
      </c>
      <c r="AP16" s="120"/>
      <c r="AQ16" s="120"/>
      <c r="AR16" s="120"/>
      <c r="AS16" s="120"/>
      <c r="AT16" s="257">
        <f t="shared" si="30"/>
        <v>0</v>
      </c>
      <c r="AU16" s="120"/>
      <c r="AV16" s="120"/>
      <c r="AW16" s="120"/>
      <c r="AX16" s="120"/>
      <c r="AY16" s="257">
        <f t="shared" si="31"/>
        <v>0</v>
      </c>
    </row>
    <row r="17" spans="2:51" s="194" customFormat="1" ht="16.5" customHeight="1" thickBot="1" x14ac:dyDescent="0.3">
      <c r="B17" s="1014"/>
      <c r="C17" s="933"/>
      <c r="D17" s="923"/>
      <c r="E17" s="201" t="s">
        <v>112</v>
      </c>
      <c r="F17" s="695">
        <f t="shared" si="33"/>
        <v>20</v>
      </c>
      <c r="G17" s="645">
        <v>5</v>
      </c>
      <c r="H17" s="93">
        <v>0</v>
      </c>
      <c r="I17" s="93">
        <v>0</v>
      </c>
      <c r="J17" s="93">
        <v>0</v>
      </c>
      <c r="K17" s="66">
        <f t="shared" si="32"/>
        <v>5</v>
      </c>
      <c r="L17" s="86">
        <v>0</v>
      </c>
      <c r="M17" s="86">
        <v>0</v>
      </c>
      <c r="N17" s="86">
        <v>0</v>
      </c>
      <c r="O17" s="86">
        <v>0</v>
      </c>
      <c r="P17" s="257">
        <f t="shared" si="24"/>
        <v>0</v>
      </c>
      <c r="Q17" s="86">
        <v>4</v>
      </c>
      <c r="R17" s="86">
        <v>0</v>
      </c>
      <c r="S17" s="86">
        <v>2</v>
      </c>
      <c r="T17" s="86">
        <v>0</v>
      </c>
      <c r="U17" s="257">
        <f t="shared" si="25"/>
        <v>6</v>
      </c>
      <c r="V17" s="86">
        <v>0</v>
      </c>
      <c r="W17" s="86">
        <v>2</v>
      </c>
      <c r="X17" s="86">
        <v>0</v>
      </c>
      <c r="Y17" s="397">
        <v>4</v>
      </c>
      <c r="Z17" s="430">
        <f t="shared" si="26"/>
        <v>6</v>
      </c>
      <c r="AA17" s="86">
        <v>0</v>
      </c>
      <c r="AB17" s="86">
        <v>0</v>
      </c>
      <c r="AC17" s="86">
        <v>0</v>
      </c>
      <c r="AD17" s="86">
        <v>0</v>
      </c>
      <c r="AE17" s="430">
        <f t="shared" si="27"/>
        <v>0</v>
      </c>
      <c r="AF17" s="86">
        <v>0</v>
      </c>
      <c r="AG17" s="86">
        <v>1</v>
      </c>
      <c r="AH17" s="86">
        <v>0</v>
      </c>
      <c r="AI17" s="86">
        <v>0</v>
      </c>
      <c r="AJ17" s="430">
        <f t="shared" si="28"/>
        <v>1</v>
      </c>
      <c r="AK17" s="83">
        <v>0</v>
      </c>
      <c r="AL17" s="83">
        <v>0</v>
      </c>
      <c r="AM17" s="83">
        <v>0</v>
      </c>
      <c r="AN17" s="83">
        <v>0</v>
      </c>
      <c r="AO17" s="257">
        <f t="shared" si="29"/>
        <v>0</v>
      </c>
      <c r="AP17" s="83">
        <v>0</v>
      </c>
      <c r="AQ17" s="83">
        <v>0</v>
      </c>
      <c r="AR17" s="83">
        <v>0</v>
      </c>
      <c r="AS17" s="83">
        <v>0</v>
      </c>
      <c r="AT17" s="257">
        <f t="shared" si="30"/>
        <v>0</v>
      </c>
      <c r="AU17" s="83">
        <v>0</v>
      </c>
      <c r="AV17" s="83">
        <v>0</v>
      </c>
      <c r="AW17" s="83">
        <v>2</v>
      </c>
      <c r="AX17" s="83">
        <v>0</v>
      </c>
      <c r="AY17" s="257">
        <f t="shared" si="31"/>
        <v>2</v>
      </c>
    </row>
    <row r="18" spans="2:51" s="194" customFormat="1" ht="21.75" thickBot="1" x14ac:dyDescent="0.3">
      <c r="B18" s="1014"/>
      <c r="C18" s="933"/>
      <c r="D18" s="923"/>
      <c r="E18" s="583" t="s">
        <v>621</v>
      </c>
      <c r="F18" s="695">
        <f t="shared" si="33"/>
        <v>278</v>
      </c>
      <c r="G18" s="646">
        <v>41</v>
      </c>
      <c r="H18" s="119">
        <v>3</v>
      </c>
      <c r="I18" s="119">
        <v>10</v>
      </c>
      <c r="J18" s="119">
        <v>3</v>
      </c>
      <c r="K18" s="66">
        <f t="shared" si="32"/>
        <v>57</v>
      </c>
      <c r="L18" s="100">
        <v>45</v>
      </c>
      <c r="M18" s="100">
        <v>0</v>
      </c>
      <c r="N18" s="100">
        <v>6</v>
      </c>
      <c r="O18" s="100">
        <v>2</v>
      </c>
      <c r="P18" s="257">
        <f t="shared" si="24"/>
        <v>53</v>
      </c>
      <c r="Q18" s="100">
        <v>38</v>
      </c>
      <c r="R18" s="100">
        <v>2</v>
      </c>
      <c r="S18" s="100">
        <v>4</v>
      </c>
      <c r="T18" s="100">
        <v>1</v>
      </c>
      <c r="U18" s="257">
        <f t="shared" si="25"/>
        <v>45</v>
      </c>
      <c r="V18" s="100">
        <v>0</v>
      </c>
      <c r="W18" s="100">
        <v>0</v>
      </c>
      <c r="X18" s="100">
        <v>0</v>
      </c>
      <c r="Y18" s="398">
        <v>37</v>
      </c>
      <c r="Z18" s="430">
        <f t="shared" si="26"/>
        <v>37</v>
      </c>
      <c r="AA18" s="100">
        <v>0</v>
      </c>
      <c r="AB18" s="100">
        <v>1</v>
      </c>
      <c r="AC18" s="100">
        <v>0</v>
      </c>
      <c r="AD18" s="100">
        <v>12</v>
      </c>
      <c r="AE18" s="430">
        <f t="shared" si="27"/>
        <v>13</v>
      </c>
      <c r="AF18" s="100">
        <v>0</v>
      </c>
      <c r="AG18" s="100">
        <v>2</v>
      </c>
      <c r="AH18" s="100">
        <v>0</v>
      </c>
      <c r="AI18" s="100">
        <v>10</v>
      </c>
      <c r="AJ18" s="430">
        <f t="shared" si="28"/>
        <v>12</v>
      </c>
      <c r="AK18" s="83">
        <v>0</v>
      </c>
      <c r="AL18" s="83">
        <v>0</v>
      </c>
      <c r="AM18" s="83">
        <v>0</v>
      </c>
      <c r="AN18" s="83">
        <v>17</v>
      </c>
      <c r="AO18" s="257">
        <f t="shared" si="29"/>
        <v>17</v>
      </c>
      <c r="AP18" s="83">
        <v>0</v>
      </c>
      <c r="AQ18" s="83">
        <v>2</v>
      </c>
      <c r="AR18" s="83">
        <v>3</v>
      </c>
      <c r="AS18" s="83">
        <v>20</v>
      </c>
      <c r="AT18" s="257">
        <f t="shared" si="30"/>
        <v>25</v>
      </c>
      <c r="AU18" s="83">
        <v>0</v>
      </c>
      <c r="AV18" s="83">
        <v>5</v>
      </c>
      <c r="AW18" s="83">
        <v>0</v>
      </c>
      <c r="AX18" s="83">
        <v>14</v>
      </c>
      <c r="AY18" s="257">
        <f t="shared" si="31"/>
        <v>19</v>
      </c>
    </row>
    <row r="19" spans="2:51" s="194" customFormat="1" ht="21.75" thickBot="1" x14ac:dyDescent="0.3">
      <c r="B19" s="1015"/>
      <c r="C19" s="933"/>
      <c r="D19" s="948"/>
      <c r="E19" s="583" t="s">
        <v>620</v>
      </c>
      <c r="F19" s="695">
        <f t="shared" si="33"/>
        <v>185</v>
      </c>
      <c r="G19" s="647">
        <v>54</v>
      </c>
      <c r="H19" s="94">
        <v>0</v>
      </c>
      <c r="I19" s="94">
        <v>11</v>
      </c>
      <c r="J19" s="94">
        <v>2</v>
      </c>
      <c r="K19" s="66">
        <f t="shared" si="32"/>
        <v>67</v>
      </c>
      <c r="L19" s="178">
        <v>49</v>
      </c>
      <c r="M19" s="178">
        <v>0</v>
      </c>
      <c r="N19" s="178">
        <v>6</v>
      </c>
      <c r="O19" s="178">
        <v>2</v>
      </c>
      <c r="P19" s="257">
        <f t="shared" si="24"/>
        <v>57</v>
      </c>
      <c r="Q19" s="178">
        <v>46</v>
      </c>
      <c r="R19" s="178">
        <v>4</v>
      </c>
      <c r="S19" s="178">
        <v>6</v>
      </c>
      <c r="T19" s="178">
        <v>1</v>
      </c>
      <c r="U19" s="257">
        <f t="shared" si="25"/>
        <v>57</v>
      </c>
      <c r="V19" s="178">
        <v>0</v>
      </c>
      <c r="W19" s="178">
        <v>0</v>
      </c>
      <c r="X19" s="178">
        <v>0</v>
      </c>
      <c r="Y19" s="399">
        <v>4</v>
      </c>
      <c r="Z19" s="430">
        <f t="shared" si="26"/>
        <v>4</v>
      </c>
      <c r="AA19" s="178">
        <v>0</v>
      </c>
      <c r="AB19" s="178">
        <v>0</v>
      </c>
      <c r="AC19" s="178">
        <v>0</v>
      </c>
      <c r="AD19" s="178">
        <v>0</v>
      </c>
      <c r="AE19" s="430">
        <f t="shared" si="27"/>
        <v>0</v>
      </c>
      <c r="AF19" s="178">
        <v>0</v>
      </c>
      <c r="AG19" s="178">
        <v>0</v>
      </c>
      <c r="AH19" s="178">
        <v>0</v>
      </c>
      <c r="AI19" s="178">
        <v>0</v>
      </c>
      <c r="AJ19" s="430">
        <f t="shared" si="28"/>
        <v>0</v>
      </c>
      <c r="AK19" s="120"/>
      <c r="AL19" s="120"/>
      <c r="AM19" s="120"/>
      <c r="AN19" s="120"/>
      <c r="AO19" s="257">
        <f t="shared" si="29"/>
        <v>0</v>
      </c>
      <c r="AP19" s="120"/>
      <c r="AQ19" s="120"/>
      <c r="AR19" s="120"/>
      <c r="AS19" s="120"/>
      <c r="AT19" s="257">
        <f t="shared" si="30"/>
        <v>0</v>
      </c>
      <c r="AU19" s="120"/>
      <c r="AV19" s="120"/>
      <c r="AW19" s="120"/>
      <c r="AX19" s="120"/>
      <c r="AY19" s="257">
        <f t="shared" si="31"/>
        <v>0</v>
      </c>
    </row>
    <row r="20" spans="2:51" s="194" customFormat="1" ht="16.5" customHeight="1" x14ac:dyDescent="0.25">
      <c r="B20" s="1013">
        <v>3</v>
      </c>
      <c r="C20" s="933"/>
      <c r="D20" s="967" t="s">
        <v>59</v>
      </c>
      <c r="E20" s="199" t="s">
        <v>116</v>
      </c>
      <c r="F20" s="695">
        <f t="shared" si="33"/>
        <v>0</v>
      </c>
      <c r="G20" s="648">
        <v>0</v>
      </c>
      <c r="H20" s="91">
        <v>0</v>
      </c>
      <c r="I20" s="91">
        <v>0</v>
      </c>
      <c r="J20" s="91">
        <v>0</v>
      </c>
      <c r="K20" s="66">
        <f t="shared" si="32"/>
        <v>0</v>
      </c>
      <c r="L20" s="87">
        <v>0</v>
      </c>
      <c r="M20" s="87">
        <v>0</v>
      </c>
      <c r="N20" s="87">
        <v>0</v>
      </c>
      <c r="O20" s="87">
        <v>0</v>
      </c>
      <c r="P20" s="257">
        <f t="shared" si="24"/>
        <v>0</v>
      </c>
      <c r="Q20" s="87">
        <v>0</v>
      </c>
      <c r="R20" s="87">
        <v>0</v>
      </c>
      <c r="S20" s="87">
        <v>0</v>
      </c>
      <c r="T20" s="87">
        <v>0</v>
      </c>
      <c r="U20" s="257">
        <f t="shared" si="25"/>
        <v>0</v>
      </c>
      <c r="V20" s="87">
        <v>0</v>
      </c>
      <c r="W20" s="87">
        <v>0</v>
      </c>
      <c r="X20" s="87">
        <v>0</v>
      </c>
      <c r="Y20" s="400">
        <v>0</v>
      </c>
      <c r="Z20" s="430">
        <f t="shared" si="26"/>
        <v>0</v>
      </c>
      <c r="AA20" s="87">
        <v>0</v>
      </c>
      <c r="AB20" s="87">
        <v>0</v>
      </c>
      <c r="AC20" s="87">
        <v>0</v>
      </c>
      <c r="AD20" s="87">
        <v>0</v>
      </c>
      <c r="AE20" s="430">
        <f t="shared" si="27"/>
        <v>0</v>
      </c>
      <c r="AF20" s="87">
        <v>0</v>
      </c>
      <c r="AG20" s="87">
        <v>0</v>
      </c>
      <c r="AH20" s="87">
        <v>0</v>
      </c>
      <c r="AI20" s="87">
        <v>0</v>
      </c>
      <c r="AJ20" s="430">
        <f t="shared" si="28"/>
        <v>0</v>
      </c>
      <c r="AK20" s="83">
        <v>0</v>
      </c>
      <c r="AL20" s="83">
        <v>0</v>
      </c>
      <c r="AM20" s="83">
        <v>0</v>
      </c>
      <c r="AN20" s="83">
        <v>0</v>
      </c>
      <c r="AO20" s="257">
        <f t="shared" si="29"/>
        <v>0</v>
      </c>
      <c r="AP20" s="83">
        <v>0</v>
      </c>
      <c r="AQ20" s="83">
        <v>0</v>
      </c>
      <c r="AR20" s="83">
        <v>0</v>
      </c>
      <c r="AS20" s="83">
        <v>0</v>
      </c>
      <c r="AT20" s="257">
        <f t="shared" si="30"/>
        <v>0</v>
      </c>
      <c r="AU20" s="83">
        <v>0</v>
      </c>
      <c r="AV20" s="83">
        <v>0</v>
      </c>
      <c r="AW20" s="83">
        <v>0</v>
      </c>
      <c r="AX20" s="83">
        <v>0</v>
      </c>
      <c r="AY20" s="257">
        <f t="shared" si="31"/>
        <v>0</v>
      </c>
    </row>
    <row r="21" spans="2:51" s="194" customFormat="1" ht="16.5" customHeight="1" x14ac:dyDescent="0.25">
      <c r="B21" s="1014"/>
      <c r="C21" s="933"/>
      <c r="D21" s="923"/>
      <c r="E21" s="200" t="s">
        <v>203</v>
      </c>
      <c r="F21" s="695">
        <f t="shared" si="33"/>
        <v>1</v>
      </c>
      <c r="G21" s="648">
        <v>0</v>
      </c>
      <c r="H21" s="91">
        <v>0</v>
      </c>
      <c r="I21" s="91">
        <v>0</v>
      </c>
      <c r="J21" s="91">
        <v>0</v>
      </c>
      <c r="K21" s="66">
        <f t="shared" si="32"/>
        <v>0</v>
      </c>
      <c r="L21" s="83">
        <v>0</v>
      </c>
      <c r="M21" s="83">
        <v>0</v>
      </c>
      <c r="N21" s="83">
        <v>0</v>
      </c>
      <c r="O21" s="83">
        <v>0</v>
      </c>
      <c r="P21" s="257">
        <f t="shared" si="24"/>
        <v>0</v>
      </c>
      <c r="Q21" s="83">
        <v>0</v>
      </c>
      <c r="R21" s="83">
        <v>0</v>
      </c>
      <c r="S21" s="83">
        <v>0</v>
      </c>
      <c r="T21" s="83">
        <v>0</v>
      </c>
      <c r="U21" s="257">
        <f t="shared" si="25"/>
        <v>0</v>
      </c>
      <c r="V21" s="83">
        <v>0</v>
      </c>
      <c r="W21" s="83">
        <v>0</v>
      </c>
      <c r="X21" s="83">
        <v>0</v>
      </c>
      <c r="Y21" s="396">
        <v>0</v>
      </c>
      <c r="Z21" s="430">
        <f t="shared" si="26"/>
        <v>0</v>
      </c>
      <c r="AA21" s="83">
        <v>0</v>
      </c>
      <c r="AB21" s="83">
        <v>0</v>
      </c>
      <c r="AC21" s="83">
        <v>0</v>
      </c>
      <c r="AD21" s="83">
        <v>0</v>
      </c>
      <c r="AE21" s="430">
        <f t="shared" si="27"/>
        <v>0</v>
      </c>
      <c r="AF21" s="83">
        <v>0</v>
      </c>
      <c r="AG21" s="83">
        <v>0</v>
      </c>
      <c r="AH21" s="83">
        <v>0</v>
      </c>
      <c r="AI21" s="83">
        <v>0</v>
      </c>
      <c r="AJ21" s="430">
        <f t="shared" si="28"/>
        <v>0</v>
      </c>
      <c r="AK21" s="83">
        <v>0</v>
      </c>
      <c r="AL21" s="83">
        <v>0</v>
      </c>
      <c r="AM21" s="83">
        <v>0</v>
      </c>
      <c r="AN21" s="83">
        <v>0</v>
      </c>
      <c r="AO21" s="257">
        <f t="shared" si="29"/>
        <v>0</v>
      </c>
      <c r="AP21" s="83">
        <v>0</v>
      </c>
      <c r="AQ21" s="83">
        <v>0</v>
      </c>
      <c r="AR21" s="83">
        <v>0</v>
      </c>
      <c r="AS21" s="83">
        <v>0</v>
      </c>
      <c r="AT21" s="257">
        <f t="shared" si="30"/>
        <v>0</v>
      </c>
      <c r="AU21" s="83">
        <v>0</v>
      </c>
      <c r="AV21" s="83">
        <v>0</v>
      </c>
      <c r="AW21" s="83">
        <v>0</v>
      </c>
      <c r="AX21" s="83">
        <v>1</v>
      </c>
      <c r="AY21" s="257">
        <f t="shared" si="31"/>
        <v>1</v>
      </c>
    </row>
    <row r="22" spans="2:51" s="194" customFormat="1" ht="16.5" customHeight="1" thickBot="1" x14ac:dyDescent="0.3">
      <c r="B22" s="1014"/>
      <c r="C22" s="933"/>
      <c r="D22" s="923"/>
      <c r="E22" s="201" t="s">
        <v>112</v>
      </c>
      <c r="F22" s="695">
        <f t="shared" si="33"/>
        <v>118</v>
      </c>
      <c r="G22" s="645">
        <v>0</v>
      </c>
      <c r="H22" s="93">
        <v>0</v>
      </c>
      <c r="I22" s="93">
        <v>1</v>
      </c>
      <c r="J22" s="93">
        <v>0</v>
      </c>
      <c r="K22" s="66">
        <f t="shared" si="32"/>
        <v>1</v>
      </c>
      <c r="L22" s="86">
        <v>14</v>
      </c>
      <c r="M22" s="86">
        <v>2</v>
      </c>
      <c r="N22" s="86">
        <v>2</v>
      </c>
      <c r="O22" s="86">
        <v>0</v>
      </c>
      <c r="P22" s="257">
        <f t="shared" si="24"/>
        <v>18</v>
      </c>
      <c r="Q22" s="86">
        <v>25</v>
      </c>
      <c r="R22" s="86">
        <v>2</v>
      </c>
      <c r="S22" s="86">
        <v>5</v>
      </c>
      <c r="T22" s="86">
        <v>1</v>
      </c>
      <c r="U22" s="257">
        <f t="shared" si="25"/>
        <v>33</v>
      </c>
      <c r="V22" s="86">
        <v>0</v>
      </c>
      <c r="W22" s="86">
        <v>2</v>
      </c>
      <c r="X22" s="86">
        <v>1</v>
      </c>
      <c r="Y22" s="397">
        <v>13</v>
      </c>
      <c r="Z22" s="430">
        <f t="shared" si="26"/>
        <v>16</v>
      </c>
      <c r="AA22" s="86">
        <v>0</v>
      </c>
      <c r="AB22" s="86">
        <v>2</v>
      </c>
      <c r="AC22" s="86">
        <v>0</v>
      </c>
      <c r="AD22" s="86">
        <v>13</v>
      </c>
      <c r="AE22" s="430">
        <f t="shared" si="27"/>
        <v>15</v>
      </c>
      <c r="AF22" s="86">
        <v>0</v>
      </c>
      <c r="AG22" s="86">
        <v>3</v>
      </c>
      <c r="AH22" s="86">
        <v>0</v>
      </c>
      <c r="AI22" s="86">
        <v>5</v>
      </c>
      <c r="AJ22" s="430">
        <f t="shared" si="28"/>
        <v>8</v>
      </c>
      <c r="AK22" s="83">
        <v>0</v>
      </c>
      <c r="AL22" s="83">
        <v>4</v>
      </c>
      <c r="AM22" s="83">
        <v>0</v>
      </c>
      <c r="AN22" s="83">
        <v>4</v>
      </c>
      <c r="AO22" s="257">
        <f t="shared" si="29"/>
        <v>8</v>
      </c>
      <c r="AP22" s="83">
        <v>0</v>
      </c>
      <c r="AQ22" s="83">
        <v>1</v>
      </c>
      <c r="AR22" s="83">
        <v>0</v>
      </c>
      <c r="AS22" s="83">
        <v>4</v>
      </c>
      <c r="AT22" s="257">
        <f t="shared" si="30"/>
        <v>5</v>
      </c>
      <c r="AU22" s="83">
        <v>2</v>
      </c>
      <c r="AV22" s="83">
        <v>4</v>
      </c>
      <c r="AW22" s="83">
        <v>2</v>
      </c>
      <c r="AX22" s="83">
        <v>6</v>
      </c>
      <c r="AY22" s="257">
        <f t="shared" si="31"/>
        <v>14</v>
      </c>
    </row>
    <row r="23" spans="2:51" s="194" customFormat="1" ht="16.5" customHeight="1" thickBot="1" x14ac:dyDescent="0.3">
      <c r="B23" s="1014"/>
      <c r="C23" s="933"/>
      <c r="D23" s="923"/>
      <c r="E23" s="583" t="s">
        <v>621</v>
      </c>
      <c r="F23" s="695">
        <f>K23+P23+U23+Z23+AE23+AJ23+AO23+AT23+AY23</f>
        <v>273</v>
      </c>
      <c r="G23" s="646">
        <v>49</v>
      </c>
      <c r="H23" s="119">
        <v>1</v>
      </c>
      <c r="I23" s="119">
        <v>8</v>
      </c>
      <c r="J23" s="119">
        <v>3</v>
      </c>
      <c r="K23" s="66">
        <f t="shared" si="32"/>
        <v>61</v>
      </c>
      <c r="L23" s="100">
        <v>32</v>
      </c>
      <c r="M23" s="100">
        <v>1</v>
      </c>
      <c r="N23" s="100">
        <v>6</v>
      </c>
      <c r="O23" s="100">
        <v>3</v>
      </c>
      <c r="P23" s="257">
        <f t="shared" si="24"/>
        <v>42</v>
      </c>
      <c r="Q23" s="100">
        <v>36</v>
      </c>
      <c r="R23" s="100">
        <v>0</v>
      </c>
      <c r="S23" s="100">
        <v>3</v>
      </c>
      <c r="T23" s="100">
        <v>2</v>
      </c>
      <c r="U23" s="257">
        <f t="shared" si="25"/>
        <v>41</v>
      </c>
      <c r="V23" s="100">
        <v>0</v>
      </c>
      <c r="W23" s="100">
        <v>4</v>
      </c>
      <c r="X23" s="100">
        <v>0</v>
      </c>
      <c r="Y23" s="398">
        <v>32</v>
      </c>
      <c r="Z23" s="430">
        <f t="shared" si="26"/>
        <v>36</v>
      </c>
      <c r="AA23" s="100">
        <v>0</v>
      </c>
      <c r="AB23" s="100">
        <v>1</v>
      </c>
      <c r="AC23" s="100">
        <v>1</v>
      </c>
      <c r="AD23" s="100">
        <v>8</v>
      </c>
      <c r="AE23" s="430">
        <f t="shared" si="27"/>
        <v>10</v>
      </c>
      <c r="AF23" s="100">
        <v>0</v>
      </c>
      <c r="AG23" s="100">
        <v>6</v>
      </c>
      <c r="AH23" s="100">
        <v>1</v>
      </c>
      <c r="AI23" s="100">
        <v>16</v>
      </c>
      <c r="AJ23" s="430">
        <f t="shared" si="28"/>
        <v>23</v>
      </c>
      <c r="AK23" s="83">
        <v>0</v>
      </c>
      <c r="AL23" s="83">
        <v>5</v>
      </c>
      <c r="AM23" s="83">
        <v>1</v>
      </c>
      <c r="AN23" s="83">
        <v>24</v>
      </c>
      <c r="AO23" s="257">
        <f t="shared" si="29"/>
        <v>30</v>
      </c>
      <c r="AP23" s="83">
        <v>0</v>
      </c>
      <c r="AQ23" s="83">
        <v>2</v>
      </c>
      <c r="AR23" s="83">
        <v>1</v>
      </c>
      <c r="AS23" s="83">
        <v>15</v>
      </c>
      <c r="AT23" s="257">
        <f t="shared" si="30"/>
        <v>18</v>
      </c>
      <c r="AU23" s="83">
        <v>0</v>
      </c>
      <c r="AV23" s="83">
        <v>0</v>
      </c>
      <c r="AW23" s="83">
        <v>0</v>
      </c>
      <c r="AX23" s="83">
        <v>12</v>
      </c>
      <c r="AY23" s="257">
        <f t="shared" si="31"/>
        <v>12</v>
      </c>
    </row>
    <row r="24" spans="2:51" s="194" customFormat="1" ht="21.75" thickBot="1" x14ac:dyDescent="0.3">
      <c r="B24" s="1015"/>
      <c r="C24" s="933"/>
      <c r="D24" s="924"/>
      <c r="E24" s="583" t="s">
        <v>620</v>
      </c>
      <c r="F24" s="695">
        <f t="shared" si="33"/>
        <v>237</v>
      </c>
      <c r="G24" s="646">
        <v>41</v>
      </c>
      <c r="H24" s="119">
        <v>1</v>
      </c>
      <c r="I24" s="119">
        <v>7</v>
      </c>
      <c r="J24" s="119">
        <v>1</v>
      </c>
      <c r="K24" s="66">
        <f t="shared" si="32"/>
        <v>50</v>
      </c>
      <c r="L24" s="100">
        <v>25</v>
      </c>
      <c r="M24" s="100">
        <v>0</v>
      </c>
      <c r="N24" s="100">
        <v>7</v>
      </c>
      <c r="O24" s="100">
        <v>1</v>
      </c>
      <c r="P24" s="257">
        <f t="shared" si="24"/>
        <v>33</v>
      </c>
      <c r="Q24" s="100">
        <v>31</v>
      </c>
      <c r="R24" s="100">
        <v>0</v>
      </c>
      <c r="S24" s="100">
        <v>3</v>
      </c>
      <c r="T24" s="100">
        <v>2</v>
      </c>
      <c r="U24" s="257">
        <f t="shared" si="25"/>
        <v>36</v>
      </c>
      <c r="V24" s="100">
        <v>0</v>
      </c>
      <c r="W24" s="100">
        <v>4</v>
      </c>
      <c r="X24" s="100">
        <v>0</v>
      </c>
      <c r="Y24" s="398">
        <v>32</v>
      </c>
      <c r="Z24" s="430">
        <f t="shared" si="26"/>
        <v>36</v>
      </c>
      <c r="AA24" s="100">
        <v>0</v>
      </c>
      <c r="AB24" s="100">
        <v>1</v>
      </c>
      <c r="AC24" s="100">
        <v>0</v>
      </c>
      <c r="AD24" s="100">
        <v>8</v>
      </c>
      <c r="AE24" s="430">
        <f t="shared" si="27"/>
        <v>9</v>
      </c>
      <c r="AF24" s="100">
        <v>0</v>
      </c>
      <c r="AG24" s="100">
        <v>7</v>
      </c>
      <c r="AH24" s="100">
        <v>1</v>
      </c>
      <c r="AI24" s="100">
        <v>16</v>
      </c>
      <c r="AJ24" s="430">
        <f t="shared" si="28"/>
        <v>24</v>
      </c>
      <c r="AK24" s="83">
        <v>0</v>
      </c>
      <c r="AL24" s="83">
        <v>1</v>
      </c>
      <c r="AM24" s="83">
        <v>0</v>
      </c>
      <c r="AN24" s="83">
        <v>17</v>
      </c>
      <c r="AO24" s="257">
        <f t="shared" si="29"/>
        <v>18</v>
      </c>
      <c r="AP24" s="83">
        <v>0</v>
      </c>
      <c r="AQ24" s="83">
        <v>3</v>
      </c>
      <c r="AR24" s="83">
        <v>1</v>
      </c>
      <c r="AS24" s="83">
        <v>14</v>
      </c>
      <c r="AT24" s="257">
        <f t="shared" si="30"/>
        <v>18</v>
      </c>
      <c r="AU24" s="83">
        <v>0</v>
      </c>
      <c r="AV24" s="83">
        <v>0</v>
      </c>
      <c r="AW24" s="83">
        <v>0</v>
      </c>
      <c r="AX24" s="83">
        <v>13</v>
      </c>
      <c r="AY24" s="257">
        <f t="shared" si="31"/>
        <v>13</v>
      </c>
    </row>
    <row r="25" spans="2:51" s="194" customFormat="1" ht="16.5" customHeight="1" x14ac:dyDescent="0.25">
      <c r="B25" s="1013">
        <v>4</v>
      </c>
      <c r="C25" s="933"/>
      <c r="D25" s="915" t="s">
        <v>60</v>
      </c>
      <c r="E25" s="199" t="s">
        <v>116</v>
      </c>
      <c r="F25" s="695">
        <f t="shared" si="33"/>
        <v>47</v>
      </c>
      <c r="G25" s="648">
        <v>2</v>
      </c>
      <c r="H25" s="91">
        <v>0</v>
      </c>
      <c r="I25" s="91">
        <v>0</v>
      </c>
      <c r="J25" s="91">
        <v>0</v>
      </c>
      <c r="K25" s="66">
        <f t="shared" si="32"/>
        <v>2</v>
      </c>
      <c r="L25" s="83">
        <v>8</v>
      </c>
      <c r="M25" s="83">
        <v>0</v>
      </c>
      <c r="N25" s="83">
        <v>1</v>
      </c>
      <c r="O25" s="83">
        <v>0</v>
      </c>
      <c r="P25" s="257">
        <f t="shared" si="24"/>
        <v>9</v>
      </c>
      <c r="Q25" s="83">
        <v>10</v>
      </c>
      <c r="R25" s="83">
        <v>0</v>
      </c>
      <c r="S25" s="83">
        <v>0</v>
      </c>
      <c r="T25" s="83">
        <v>0</v>
      </c>
      <c r="U25" s="257">
        <f t="shared" si="25"/>
        <v>10</v>
      </c>
      <c r="V25" s="83">
        <v>0</v>
      </c>
      <c r="W25" s="83">
        <v>0</v>
      </c>
      <c r="X25" s="83">
        <v>0</v>
      </c>
      <c r="Y25" s="396">
        <v>7</v>
      </c>
      <c r="Z25" s="430">
        <f t="shared" si="26"/>
        <v>7</v>
      </c>
      <c r="AA25" s="83">
        <v>0</v>
      </c>
      <c r="AB25" s="83">
        <v>0</v>
      </c>
      <c r="AC25" s="83">
        <v>0</v>
      </c>
      <c r="AD25" s="83">
        <v>2</v>
      </c>
      <c r="AE25" s="430">
        <f t="shared" si="27"/>
        <v>2</v>
      </c>
      <c r="AF25" s="83">
        <v>0</v>
      </c>
      <c r="AG25" s="83">
        <v>2</v>
      </c>
      <c r="AH25" s="83">
        <v>0</v>
      </c>
      <c r="AI25" s="83">
        <v>2</v>
      </c>
      <c r="AJ25" s="430">
        <f t="shared" si="28"/>
        <v>4</v>
      </c>
      <c r="AK25" s="83">
        <v>0</v>
      </c>
      <c r="AL25" s="83">
        <v>0</v>
      </c>
      <c r="AM25" s="83">
        <v>0</v>
      </c>
      <c r="AN25" s="83">
        <v>4</v>
      </c>
      <c r="AO25" s="257">
        <f t="shared" si="29"/>
        <v>4</v>
      </c>
      <c r="AP25" s="83">
        <v>0</v>
      </c>
      <c r="AQ25" s="83">
        <v>0</v>
      </c>
      <c r="AR25" s="83">
        <v>0</v>
      </c>
      <c r="AS25" s="83">
        <v>2</v>
      </c>
      <c r="AT25" s="257">
        <f t="shared" si="30"/>
        <v>2</v>
      </c>
      <c r="AU25" s="83">
        <v>0</v>
      </c>
      <c r="AV25" s="83">
        <v>2</v>
      </c>
      <c r="AW25" s="83">
        <v>0</v>
      </c>
      <c r="AX25" s="83">
        <v>5</v>
      </c>
      <c r="AY25" s="257">
        <f t="shared" si="31"/>
        <v>7</v>
      </c>
    </row>
    <row r="26" spans="2:51" s="194" customFormat="1" ht="16.5" customHeight="1" x14ac:dyDescent="0.25">
      <c r="B26" s="1014"/>
      <c r="C26" s="933"/>
      <c r="D26" s="923"/>
      <c r="E26" s="200" t="s">
        <v>203</v>
      </c>
      <c r="F26" s="695">
        <f t="shared" si="33"/>
        <v>0</v>
      </c>
      <c r="G26" s="648">
        <v>0</v>
      </c>
      <c r="H26" s="91">
        <v>0</v>
      </c>
      <c r="I26" s="91">
        <v>0</v>
      </c>
      <c r="J26" s="91">
        <v>0</v>
      </c>
      <c r="K26" s="66">
        <f t="shared" si="32"/>
        <v>0</v>
      </c>
      <c r="L26" s="83">
        <v>0</v>
      </c>
      <c r="M26" s="83">
        <v>0</v>
      </c>
      <c r="N26" s="83">
        <v>0</v>
      </c>
      <c r="O26" s="83">
        <v>0</v>
      </c>
      <c r="P26" s="257">
        <f t="shared" si="24"/>
        <v>0</v>
      </c>
      <c r="Q26" s="83">
        <v>0</v>
      </c>
      <c r="R26" s="83">
        <v>0</v>
      </c>
      <c r="S26" s="83">
        <v>0</v>
      </c>
      <c r="T26" s="83">
        <v>0</v>
      </c>
      <c r="U26" s="257">
        <f t="shared" si="25"/>
        <v>0</v>
      </c>
      <c r="V26" s="83">
        <v>0</v>
      </c>
      <c r="W26" s="83">
        <v>0</v>
      </c>
      <c r="X26" s="83">
        <v>0</v>
      </c>
      <c r="Y26" s="396">
        <v>0</v>
      </c>
      <c r="Z26" s="430">
        <f t="shared" si="26"/>
        <v>0</v>
      </c>
      <c r="AA26" s="83">
        <v>0</v>
      </c>
      <c r="AB26" s="83">
        <v>0</v>
      </c>
      <c r="AC26" s="83">
        <v>0</v>
      </c>
      <c r="AD26" s="83">
        <v>0</v>
      </c>
      <c r="AE26" s="430">
        <f t="shared" si="27"/>
        <v>0</v>
      </c>
      <c r="AF26" s="83">
        <v>0</v>
      </c>
      <c r="AG26" s="83">
        <v>0</v>
      </c>
      <c r="AH26" s="83">
        <v>0</v>
      </c>
      <c r="AI26" s="83">
        <v>0</v>
      </c>
      <c r="AJ26" s="430">
        <f t="shared" si="28"/>
        <v>0</v>
      </c>
      <c r="AK26" s="83">
        <v>0</v>
      </c>
      <c r="AL26" s="83">
        <v>0</v>
      </c>
      <c r="AM26" s="83">
        <v>0</v>
      </c>
      <c r="AN26" s="83">
        <v>0</v>
      </c>
      <c r="AO26" s="257">
        <f t="shared" si="29"/>
        <v>0</v>
      </c>
      <c r="AP26" s="83">
        <v>0</v>
      </c>
      <c r="AQ26" s="83">
        <v>0</v>
      </c>
      <c r="AR26" s="83">
        <v>0</v>
      </c>
      <c r="AS26" s="83">
        <v>0</v>
      </c>
      <c r="AT26" s="257">
        <f t="shared" si="30"/>
        <v>0</v>
      </c>
      <c r="AU26" s="83">
        <v>0</v>
      </c>
      <c r="AV26" s="83">
        <v>0</v>
      </c>
      <c r="AW26" s="83">
        <v>0</v>
      </c>
      <c r="AX26" s="83">
        <v>0</v>
      </c>
      <c r="AY26" s="257">
        <f t="shared" si="31"/>
        <v>0</v>
      </c>
    </row>
    <row r="27" spans="2:51" s="194" customFormat="1" ht="16.5" customHeight="1" thickBot="1" x14ac:dyDescent="0.3">
      <c r="B27" s="1014"/>
      <c r="C27" s="933"/>
      <c r="D27" s="923"/>
      <c r="E27" s="201" t="s">
        <v>112</v>
      </c>
      <c r="F27" s="695">
        <f t="shared" si="33"/>
        <v>16</v>
      </c>
      <c r="G27" s="645">
        <v>0</v>
      </c>
      <c r="H27" s="93">
        <v>0</v>
      </c>
      <c r="I27" s="93">
        <v>0</v>
      </c>
      <c r="J27" s="93">
        <v>0</v>
      </c>
      <c r="K27" s="66">
        <f t="shared" si="32"/>
        <v>0</v>
      </c>
      <c r="L27" s="86">
        <v>3</v>
      </c>
      <c r="M27" s="86">
        <v>0</v>
      </c>
      <c r="N27" s="86">
        <v>2</v>
      </c>
      <c r="O27" s="86">
        <v>0</v>
      </c>
      <c r="P27" s="257">
        <f t="shared" si="24"/>
        <v>5</v>
      </c>
      <c r="Q27" s="86">
        <v>0</v>
      </c>
      <c r="R27" s="86">
        <v>0</v>
      </c>
      <c r="S27" s="86">
        <v>1</v>
      </c>
      <c r="T27" s="86">
        <v>0</v>
      </c>
      <c r="U27" s="257">
        <f t="shared" si="25"/>
        <v>1</v>
      </c>
      <c r="V27" s="86">
        <v>0</v>
      </c>
      <c r="W27" s="86">
        <v>0</v>
      </c>
      <c r="X27" s="86">
        <v>0</v>
      </c>
      <c r="Y27" s="397">
        <v>0</v>
      </c>
      <c r="Z27" s="430">
        <f t="shared" si="26"/>
        <v>0</v>
      </c>
      <c r="AA27" s="86">
        <v>0</v>
      </c>
      <c r="AB27" s="86">
        <v>0</v>
      </c>
      <c r="AC27" s="86">
        <v>0</v>
      </c>
      <c r="AD27" s="86">
        <v>3</v>
      </c>
      <c r="AE27" s="430">
        <f t="shared" si="27"/>
        <v>3</v>
      </c>
      <c r="AF27" s="86">
        <v>0</v>
      </c>
      <c r="AG27" s="86">
        <v>0</v>
      </c>
      <c r="AH27" s="86">
        <v>0</v>
      </c>
      <c r="AI27" s="86">
        <v>0</v>
      </c>
      <c r="AJ27" s="430">
        <f t="shared" si="28"/>
        <v>0</v>
      </c>
      <c r="AK27" s="83">
        <v>0</v>
      </c>
      <c r="AL27" s="83">
        <v>2</v>
      </c>
      <c r="AM27" s="83">
        <v>0</v>
      </c>
      <c r="AN27" s="83">
        <v>2</v>
      </c>
      <c r="AO27" s="257">
        <f t="shared" si="29"/>
        <v>4</v>
      </c>
      <c r="AP27" s="83">
        <v>0</v>
      </c>
      <c r="AQ27" s="83">
        <v>0</v>
      </c>
      <c r="AR27" s="83">
        <v>0</v>
      </c>
      <c r="AS27" s="83">
        <v>2</v>
      </c>
      <c r="AT27" s="257">
        <f t="shared" si="30"/>
        <v>2</v>
      </c>
      <c r="AU27" s="83">
        <v>0</v>
      </c>
      <c r="AV27" s="83">
        <v>0</v>
      </c>
      <c r="AW27" s="83">
        <v>0</v>
      </c>
      <c r="AX27" s="83">
        <v>1</v>
      </c>
      <c r="AY27" s="257">
        <f t="shared" si="31"/>
        <v>1</v>
      </c>
    </row>
    <row r="28" spans="2:51" s="194" customFormat="1" ht="16.5" customHeight="1" thickBot="1" x14ac:dyDescent="0.3">
      <c r="B28" s="1014"/>
      <c r="C28" s="933"/>
      <c r="D28" s="923"/>
      <c r="E28" s="584" t="s">
        <v>621</v>
      </c>
      <c r="F28" s="695">
        <f t="shared" si="33"/>
        <v>0</v>
      </c>
      <c r="G28" s="649"/>
      <c r="H28" s="197"/>
      <c r="I28" s="197"/>
      <c r="J28" s="197"/>
      <c r="K28" s="66">
        <f t="shared" si="32"/>
        <v>0</v>
      </c>
      <c r="L28" s="220"/>
      <c r="M28" s="220"/>
      <c r="N28" s="220"/>
      <c r="O28" s="220"/>
      <c r="P28" s="257">
        <f t="shared" si="24"/>
        <v>0</v>
      </c>
      <c r="Q28" s="220"/>
      <c r="R28" s="220"/>
      <c r="S28" s="220"/>
      <c r="T28" s="220"/>
      <c r="U28" s="257">
        <f t="shared" si="25"/>
        <v>0</v>
      </c>
      <c r="V28" s="220"/>
      <c r="W28" s="220"/>
      <c r="X28" s="220"/>
      <c r="Y28" s="358"/>
      <c r="Z28" s="430">
        <f t="shared" si="26"/>
        <v>0</v>
      </c>
      <c r="AA28" s="220"/>
      <c r="AB28" s="220"/>
      <c r="AC28" s="220"/>
      <c r="AD28" s="220"/>
      <c r="AE28" s="430">
        <f t="shared" si="27"/>
        <v>0</v>
      </c>
      <c r="AF28" s="220"/>
      <c r="AG28" s="220"/>
      <c r="AH28" s="220"/>
      <c r="AI28" s="220"/>
      <c r="AJ28" s="430">
        <f t="shared" si="28"/>
        <v>0</v>
      </c>
      <c r="AK28" s="120"/>
      <c r="AL28" s="120"/>
      <c r="AM28" s="120"/>
      <c r="AN28" s="120"/>
      <c r="AO28" s="257">
        <f t="shared" si="29"/>
        <v>0</v>
      </c>
      <c r="AP28" s="120"/>
      <c r="AQ28" s="120"/>
      <c r="AR28" s="120"/>
      <c r="AS28" s="120"/>
      <c r="AT28" s="257">
        <f t="shared" si="30"/>
        <v>0</v>
      </c>
      <c r="AU28" s="120"/>
      <c r="AV28" s="120"/>
      <c r="AW28" s="120"/>
      <c r="AX28" s="120"/>
      <c r="AY28" s="257">
        <f t="shared" si="31"/>
        <v>0</v>
      </c>
    </row>
    <row r="29" spans="2:51" s="194" customFormat="1" ht="21.75" thickBot="1" x14ac:dyDescent="0.3">
      <c r="B29" s="1015"/>
      <c r="C29" s="933"/>
      <c r="D29" s="924"/>
      <c r="E29" s="584" t="s">
        <v>620</v>
      </c>
      <c r="F29" s="695">
        <f t="shared" si="33"/>
        <v>0</v>
      </c>
      <c r="G29" s="649"/>
      <c r="H29" s="197"/>
      <c r="I29" s="197"/>
      <c r="J29" s="197"/>
      <c r="K29" s="66">
        <f t="shared" si="32"/>
        <v>0</v>
      </c>
      <c r="L29" s="220"/>
      <c r="M29" s="220"/>
      <c r="N29" s="220"/>
      <c r="O29" s="220"/>
      <c r="P29" s="257">
        <f t="shared" si="24"/>
        <v>0</v>
      </c>
      <c r="Q29" s="220"/>
      <c r="R29" s="220"/>
      <c r="S29" s="220"/>
      <c r="T29" s="220"/>
      <c r="U29" s="257">
        <f t="shared" si="25"/>
        <v>0</v>
      </c>
      <c r="V29" s="220"/>
      <c r="W29" s="220"/>
      <c r="X29" s="220"/>
      <c r="Y29" s="358"/>
      <c r="Z29" s="430">
        <f t="shared" si="26"/>
        <v>0</v>
      </c>
      <c r="AA29" s="220"/>
      <c r="AB29" s="220"/>
      <c r="AC29" s="220"/>
      <c r="AD29" s="220"/>
      <c r="AE29" s="430">
        <f t="shared" si="27"/>
        <v>0</v>
      </c>
      <c r="AF29" s="220"/>
      <c r="AG29" s="220"/>
      <c r="AH29" s="220"/>
      <c r="AI29" s="220"/>
      <c r="AJ29" s="430">
        <f t="shared" si="28"/>
        <v>0</v>
      </c>
      <c r="AK29" s="120"/>
      <c r="AL29" s="120"/>
      <c r="AM29" s="120"/>
      <c r="AN29" s="120"/>
      <c r="AO29" s="257">
        <f t="shared" si="29"/>
        <v>0</v>
      </c>
      <c r="AP29" s="120"/>
      <c r="AQ29" s="120"/>
      <c r="AR29" s="120"/>
      <c r="AS29" s="120"/>
      <c r="AT29" s="257">
        <f t="shared" si="30"/>
        <v>0</v>
      </c>
      <c r="AU29" s="120"/>
      <c r="AV29" s="120"/>
      <c r="AW29" s="120"/>
      <c r="AX29" s="120"/>
      <c r="AY29" s="257">
        <f t="shared" si="31"/>
        <v>0</v>
      </c>
    </row>
    <row r="30" spans="2:51" s="194" customFormat="1" ht="16.5" customHeight="1" thickBot="1" x14ac:dyDescent="0.3">
      <c r="B30" s="1013">
        <v>5</v>
      </c>
      <c r="C30" s="933"/>
      <c r="D30" s="915" t="s">
        <v>61</v>
      </c>
      <c r="E30" s="229" t="s">
        <v>116</v>
      </c>
      <c r="F30" s="695">
        <f t="shared" si="33"/>
        <v>0</v>
      </c>
      <c r="G30" s="644"/>
      <c r="H30" s="120"/>
      <c r="I30" s="120"/>
      <c r="J30" s="120"/>
      <c r="K30" s="66">
        <f t="shared" si="32"/>
        <v>0</v>
      </c>
      <c r="L30" s="220"/>
      <c r="M30" s="220"/>
      <c r="N30" s="220"/>
      <c r="O30" s="220"/>
      <c r="P30" s="257">
        <f t="shared" si="24"/>
        <v>0</v>
      </c>
      <c r="Q30" s="220"/>
      <c r="R30" s="220"/>
      <c r="S30" s="220"/>
      <c r="T30" s="220"/>
      <c r="U30" s="257">
        <f t="shared" si="25"/>
        <v>0</v>
      </c>
      <c r="V30" s="220"/>
      <c r="W30" s="220"/>
      <c r="X30" s="220"/>
      <c r="Y30" s="358"/>
      <c r="Z30" s="430">
        <f t="shared" si="26"/>
        <v>0</v>
      </c>
      <c r="AA30" s="220"/>
      <c r="AB30" s="220"/>
      <c r="AC30" s="220"/>
      <c r="AD30" s="220"/>
      <c r="AE30" s="430">
        <f t="shared" si="27"/>
        <v>0</v>
      </c>
      <c r="AF30" s="220"/>
      <c r="AG30" s="220"/>
      <c r="AH30" s="220"/>
      <c r="AI30" s="220"/>
      <c r="AJ30" s="430">
        <f t="shared" si="28"/>
        <v>0</v>
      </c>
      <c r="AK30" s="120"/>
      <c r="AL30" s="120"/>
      <c r="AM30" s="120"/>
      <c r="AN30" s="120"/>
      <c r="AO30" s="257">
        <f t="shared" si="29"/>
        <v>0</v>
      </c>
      <c r="AP30" s="120"/>
      <c r="AQ30" s="120"/>
      <c r="AR30" s="120"/>
      <c r="AS30" s="120"/>
      <c r="AT30" s="257">
        <f t="shared" si="30"/>
        <v>0</v>
      </c>
      <c r="AU30" s="120"/>
      <c r="AV30" s="120"/>
      <c r="AW30" s="120"/>
      <c r="AX30" s="120"/>
      <c r="AY30" s="257">
        <f t="shared" si="31"/>
        <v>0</v>
      </c>
    </row>
    <row r="31" spans="2:51" s="194" customFormat="1" ht="16.5" customHeight="1" thickBot="1" x14ac:dyDescent="0.3">
      <c r="B31" s="1014"/>
      <c r="C31" s="933"/>
      <c r="D31" s="923"/>
      <c r="E31" s="229" t="s">
        <v>203</v>
      </c>
      <c r="F31" s="695">
        <f t="shared" si="33"/>
        <v>0</v>
      </c>
      <c r="G31" s="644"/>
      <c r="H31" s="120"/>
      <c r="I31" s="120"/>
      <c r="J31" s="120"/>
      <c r="K31" s="66">
        <f t="shared" si="32"/>
        <v>0</v>
      </c>
      <c r="L31" s="220"/>
      <c r="M31" s="220"/>
      <c r="N31" s="220"/>
      <c r="O31" s="220"/>
      <c r="P31" s="257">
        <f t="shared" si="24"/>
        <v>0</v>
      </c>
      <c r="Q31" s="220"/>
      <c r="R31" s="220"/>
      <c r="S31" s="220"/>
      <c r="T31" s="220"/>
      <c r="U31" s="257">
        <f t="shared" si="25"/>
        <v>0</v>
      </c>
      <c r="V31" s="220"/>
      <c r="W31" s="220"/>
      <c r="X31" s="220"/>
      <c r="Y31" s="358"/>
      <c r="Z31" s="430">
        <f t="shared" si="26"/>
        <v>0</v>
      </c>
      <c r="AA31" s="220"/>
      <c r="AB31" s="220"/>
      <c r="AC31" s="220"/>
      <c r="AD31" s="220"/>
      <c r="AE31" s="430">
        <f t="shared" si="27"/>
        <v>0</v>
      </c>
      <c r="AF31" s="220"/>
      <c r="AG31" s="220"/>
      <c r="AH31" s="220"/>
      <c r="AI31" s="220"/>
      <c r="AJ31" s="430">
        <f t="shared" si="28"/>
        <v>0</v>
      </c>
      <c r="AK31" s="120"/>
      <c r="AL31" s="120"/>
      <c r="AM31" s="120"/>
      <c r="AN31" s="120"/>
      <c r="AO31" s="257">
        <f t="shared" si="29"/>
        <v>0</v>
      </c>
      <c r="AP31" s="120"/>
      <c r="AQ31" s="120"/>
      <c r="AR31" s="120"/>
      <c r="AS31" s="120"/>
      <c r="AT31" s="257">
        <f t="shared" si="30"/>
        <v>0</v>
      </c>
      <c r="AU31" s="120"/>
      <c r="AV31" s="120"/>
      <c r="AW31" s="120"/>
      <c r="AX31" s="120"/>
      <c r="AY31" s="257">
        <f t="shared" si="31"/>
        <v>0</v>
      </c>
    </row>
    <row r="32" spans="2:51" s="194" customFormat="1" ht="16.5" customHeight="1" thickBot="1" x14ac:dyDescent="0.3">
      <c r="B32" s="1014"/>
      <c r="C32" s="933"/>
      <c r="D32" s="923"/>
      <c r="E32" s="201" t="s">
        <v>112</v>
      </c>
      <c r="F32" s="695">
        <f t="shared" si="33"/>
        <v>0</v>
      </c>
      <c r="G32" s="645">
        <v>0</v>
      </c>
      <c r="H32" s="93">
        <v>0</v>
      </c>
      <c r="I32" s="93">
        <v>0</v>
      </c>
      <c r="J32" s="93">
        <v>0</v>
      </c>
      <c r="K32" s="66">
        <f t="shared" si="32"/>
        <v>0</v>
      </c>
      <c r="L32" s="86">
        <v>0</v>
      </c>
      <c r="M32" s="86">
        <v>0</v>
      </c>
      <c r="N32" s="86">
        <v>0</v>
      </c>
      <c r="O32" s="86">
        <v>0</v>
      </c>
      <c r="P32" s="257">
        <f t="shared" si="24"/>
        <v>0</v>
      </c>
      <c r="Q32" s="86">
        <v>0</v>
      </c>
      <c r="R32" s="86">
        <v>0</v>
      </c>
      <c r="S32" s="86">
        <v>0</v>
      </c>
      <c r="T32" s="86">
        <v>0</v>
      </c>
      <c r="U32" s="257">
        <f t="shared" si="25"/>
        <v>0</v>
      </c>
      <c r="V32" s="86">
        <v>0</v>
      </c>
      <c r="W32" s="86">
        <v>0</v>
      </c>
      <c r="X32" s="86">
        <v>0</v>
      </c>
      <c r="Y32" s="397">
        <v>0</v>
      </c>
      <c r="Z32" s="430">
        <f t="shared" si="26"/>
        <v>0</v>
      </c>
      <c r="AA32" s="86">
        <v>0</v>
      </c>
      <c r="AB32" s="86">
        <v>0</v>
      </c>
      <c r="AC32" s="86">
        <v>0</v>
      </c>
      <c r="AD32" s="86">
        <v>0</v>
      </c>
      <c r="AE32" s="430">
        <f t="shared" si="27"/>
        <v>0</v>
      </c>
      <c r="AF32" s="86">
        <v>0</v>
      </c>
      <c r="AG32" s="86">
        <v>0</v>
      </c>
      <c r="AH32" s="86">
        <v>0</v>
      </c>
      <c r="AI32" s="86">
        <v>0</v>
      </c>
      <c r="AJ32" s="430">
        <f t="shared" si="28"/>
        <v>0</v>
      </c>
      <c r="AK32" s="83">
        <v>0</v>
      </c>
      <c r="AL32" s="83">
        <v>0</v>
      </c>
      <c r="AM32" s="83">
        <v>0</v>
      </c>
      <c r="AN32" s="83">
        <v>0</v>
      </c>
      <c r="AO32" s="257">
        <f t="shared" si="29"/>
        <v>0</v>
      </c>
      <c r="AP32" s="83">
        <v>0</v>
      </c>
      <c r="AQ32" s="83">
        <v>0</v>
      </c>
      <c r="AR32" s="83">
        <v>0</v>
      </c>
      <c r="AS32" s="83">
        <v>0</v>
      </c>
      <c r="AT32" s="257">
        <f t="shared" si="30"/>
        <v>0</v>
      </c>
      <c r="AU32" s="83">
        <v>0</v>
      </c>
      <c r="AV32" s="83">
        <v>0</v>
      </c>
      <c r="AW32" s="83">
        <v>0</v>
      </c>
      <c r="AX32" s="83">
        <v>0</v>
      </c>
      <c r="AY32" s="257">
        <f t="shared" si="31"/>
        <v>0</v>
      </c>
    </row>
    <row r="33" spans="2:51" s="194" customFormat="1" ht="16.5" customHeight="1" thickBot="1" x14ac:dyDescent="0.3">
      <c r="B33" s="1014"/>
      <c r="C33" s="933"/>
      <c r="D33" s="923"/>
      <c r="E33" s="583" t="s">
        <v>621</v>
      </c>
      <c r="F33" s="695">
        <f t="shared" si="33"/>
        <v>65</v>
      </c>
      <c r="G33" s="646">
        <v>1</v>
      </c>
      <c r="H33" s="119">
        <v>0</v>
      </c>
      <c r="I33" s="119">
        <v>0</v>
      </c>
      <c r="J33" s="119">
        <v>0</v>
      </c>
      <c r="K33" s="66">
        <f t="shared" si="32"/>
        <v>1</v>
      </c>
      <c r="L33" s="100">
        <v>0</v>
      </c>
      <c r="M33" s="100">
        <v>0</v>
      </c>
      <c r="N33" s="100">
        <v>0</v>
      </c>
      <c r="O33" s="100">
        <v>0</v>
      </c>
      <c r="P33" s="257">
        <f t="shared" si="24"/>
        <v>0</v>
      </c>
      <c r="Q33" s="100">
        <v>0</v>
      </c>
      <c r="R33" s="100">
        <v>0</v>
      </c>
      <c r="S33" s="100">
        <v>0</v>
      </c>
      <c r="T33" s="100">
        <v>0</v>
      </c>
      <c r="U33" s="257">
        <f t="shared" si="25"/>
        <v>0</v>
      </c>
      <c r="V33" s="100">
        <v>0</v>
      </c>
      <c r="W33" s="100">
        <v>0</v>
      </c>
      <c r="X33" s="100">
        <v>0</v>
      </c>
      <c r="Y33" s="398">
        <v>9</v>
      </c>
      <c r="Z33" s="430">
        <f t="shared" si="26"/>
        <v>9</v>
      </c>
      <c r="AA33" s="100">
        <v>0</v>
      </c>
      <c r="AB33" s="100">
        <v>13</v>
      </c>
      <c r="AC33" s="100">
        <v>5</v>
      </c>
      <c r="AD33" s="100">
        <v>18</v>
      </c>
      <c r="AE33" s="430">
        <f t="shared" si="27"/>
        <v>36</v>
      </c>
      <c r="AF33" s="100">
        <v>0</v>
      </c>
      <c r="AG33" s="100">
        <v>10</v>
      </c>
      <c r="AH33" s="100">
        <v>0</v>
      </c>
      <c r="AI33" s="100">
        <v>7</v>
      </c>
      <c r="AJ33" s="430">
        <f t="shared" si="28"/>
        <v>17</v>
      </c>
      <c r="AK33" s="83">
        <v>0</v>
      </c>
      <c r="AL33" s="83">
        <v>1</v>
      </c>
      <c r="AM33" s="83">
        <v>0</v>
      </c>
      <c r="AN33" s="83">
        <v>1</v>
      </c>
      <c r="AO33" s="257">
        <f t="shared" si="29"/>
        <v>2</v>
      </c>
      <c r="AP33" s="83">
        <v>0</v>
      </c>
      <c r="AQ33" s="83">
        <v>0</v>
      </c>
      <c r="AR33" s="83">
        <v>0</v>
      </c>
      <c r="AS33" s="83">
        <v>0</v>
      </c>
      <c r="AT33" s="257">
        <f t="shared" si="30"/>
        <v>0</v>
      </c>
      <c r="AU33" s="83">
        <v>0</v>
      </c>
      <c r="AV33" s="83">
        <v>0</v>
      </c>
      <c r="AW33" s="83">
        <v>0</v>
      </c>
      <c r="AX33" s="83">
        <v>0</v>
      </c>
      <c r="AY33" s="257">
        <f t="shared" si="31"/>
        <v>0</v>
      </c>
    </row>
    <row r="34" spans="2:51" s="194" customFormat="1" ht="21.75" thickBot="1" x14ac:dyDescent="0.3">
      <c r="B34" s="1015"/>
      <c r="C34" s="933"/>
      <c r="D34" s="924"/>
      <c r="E34" s="706" t="s">
        <v>620</v>
      </c>
      <c r="F34" s="695">
        <f t="shared" si="33"/>
        <v>60</v>
      </c>
      <c r="G34" s="646">
        <v>0</v>
      </c>
      <c r="H34" s="119">
        <v>0</v>
      </c>
      <c r="I34" s="119">
        <v>0</v>
      </c>
      <c r="J34" s="119">
        <v>0</v>
      </c>
      <c r="K34" s="66">
        <f t="shared" si="32"/>
        <v>0</v>
      </c>
      <c r="L34" s="100">
        <v>2</v>
      </c>
      <c r="M34" s="100">
        <v>0</v>
      </c>
      <c r="N34" s="100">
        <v>1</v>
      </c>
      <c r="O34" s="100">
        <v>0</v>
      </c>
      <c r="P34" s="257">
        <f t="shared" si="24"/>
        <v>3</v>
      </c>
      <c r="Q34" s="100">
        <v>0</v>
      </c>
      <c r="R34" s="100">
        <v>0</v>
      </c>
      <c r="S34" s="100">
        <v>0</v>
      </c>
      <c r="T34" s="100">
        <v>0</v>
      </c>
      <c r="U34" s="257">
        <f t="shared" si="25"/>
        <v>0</v>
      </c>
      <c r="V34" s="100">
        <v>0</v>
      </c>
      <c r="W34" s="100">
        <v>0</v>
      </c>
      <c r="X34" s="100">
        <v>0</v>
      </c>
      <c r="Y34" s="401">
        <v>5</v>
      </c>
      <c r="Z34" s="430">
        <f t="shared" si="26"/>
        <v>5</v>
      </c>
      <c r="AA34" s="100">
        <v>0</v>
      </c>
      <c r="AB34" s="100">
        <v>10</v>
      </c>
      <c r="AC34" s="100">
        <v>0</v>
      </c>
      <c r="AD34" s="100">
        <v>15</v>
      </c>
      <c r="AE34" s="430">
        <f t="shared" si="27"/>
        <v>25</v>
      </c>
      <c r="AF34" s="100">
        <v>0</v>
      </c>
      <c r="AG34" s="100">
        <v>3</v>
      </c>
      <c r="AH34" s="100">
        <v>0</v>
      </c>
      <c r="AI34" s="100">
        <v>24</v>
      </c>
      <c r="AJ34" s="430">
        <f t="shared" si="28"/>
        <v>27</v>
      </c>
      <c r="AK34" s="120"/>
      <c r="AL34" s="120"/>
      <c r="AM34" s="120"/>
      <c r="AN34" s="120"/>
      <c r="AO34" s="257">
        <f t="shared" si="29"/>
        <v>0</v>
      </c>
      <c r="AP34" s="120"/>
      <c r="AQ34" s="120"/>
      <c r="AR34" s="120"/>
      <c r="AS34" s="120"/>
      <c r="AT34" s="257">
        <f t="shared" si="30"/>
        <v>0</v>
      </c>
      <c r="AU34" s="120"/>
      <c r="AV34" s="120"/>
      <c r="AW34" s="120"/>
      <c r="AX34" s="120"/>
      <c r="AY34" s="257">
        <f t="shared" si="31"/>
        <v>0</v>
      </c>
    </row>
    <row r="35" spans="2:51" s="194" customFormat="1" ht="16.5" customHeight="1" x14ac:dyDescent="0.25">
      <c r="B35" s="1013">
        <v>6</v>
      </c>
      <c r="C35" s="933"/>
      <c r="D35" s="915" t="s">
        <v>95</v>
      </c>
      <c r="E35" s="200" t="s">
        <v>116</v>
      </c>
      <c r="F35" s="695">
        <f t="shared" si="33"/>
        <v>0</v>
      </c>
      <c r="G35" s="648">
        <v>0</v>
      </c>
      <c r="H35" s="91">
        <v>0</v>
      </c>
      <c r="I35" s="91">
        <v>0</v>
      </c>
      <c r="J35" s="91">
        <v>0</v>
      </c>
      <c r="K35" s="66">
        <f t="shared" si="32"/>
        <v>0</v>
      </c>
      <c r="L35" s="83">
        <v>0</v>
      </c>
      <c r="M35" s="83">
        <v>0</v>
      </c>
      <c r="N35" s="83">
        <v>0</v>
      </c>
      <c r="O35" s="83">
        <v>0</v>
      </c>
      <c r="P35" s="257">
        <f t="shared" si="24"/>
        <v>0</v>
      </c>
      <c r="Q35" s="83">
        <v>0</v>
      </c>
      <c r="R35" s="83">
        <v>0</v>
      </c>
      <c r="S35" s="83">
        <v>0</v>
      </c>
      <c r="T35" s="83">
        <v>0</v>
      </c>
      <c r="U35" s="257">
        <f t="shared" si="25"/>
        <v>0</v>
      </c>
      <c r="V35" s="83">
        <v>0</v>
      </c>
      <c r="W35" s="83">
        <v>0</v>
      </c>
      <c r="X35" s="83">
        <v>0</v>
      </c>
      <c r="Y35" s="396">
        <v>0</v>
      </c>
      <c r="Z35" s="430">
        <f t="shared" si="26"/>
        <v>0</v>
      </c>
      <c r="AA35" s="83">
        <v>0</v>
      </c>
      <c r="AB35" s="83">
        <v>0</v>
      </c>
      <c r="AC35" s="83">
        <v>0</v>
      </c>
      <c r="AD35" s="83">
        <v>0</v>
      </c>
      <c r="AE35" s="430">
        <f t="shared" si="27"/>
        <v>0</v>
      </c>
      <c r="AF35" s="83">
        <v>0</v>
      </c>
      <c r="AG35" s="83">
        <v>0</v>
      </c>
      <c r="AH35" s="83">
        <v>0</v>
      </c>
      <c r="AI35" s="83">
        <v>0</v>
      </c>
      <c r="AJ35" s="430">
        <f t="shared" si="28"/>
        <v>0</v>
      </c>
      <c r="AK35" s="83">
        <v>0</v>
      </c>
      <c r="AL35" s="83">
        <v>0</v>
      </c>
      <c r="AM35" s="83">
        <v>0</v>
      </c>
      <c r="AN35" s="83">
        <v>0</v>
      </c>
      <c r="AO35" s="257">
        <f t="shared" si="29"/>
        <v>0</v>
      </c>
      <c r="AP35" s="83">
        <v>0</v>
      </c>
      <c r="AQ35" s="83">
        <v>0</v>
      </c>
      <c r="AR35" s="83">
        <v>0</v>
      </c>
      <c r="AS35" s="83">
        <v>0</v>
      </c>
      <c r="AT35" s="257">
        <f t="shared" si="30"/>
        <v>0</v>
      </c>
      <c r="AU35" s="83">
        <v>0</v>
      </c>
      <c r="AV35" s="83">
        <v>0</v>
      </c>
      <c r="AW35" s="83">
        <v>0</v>
      </c>
      <c r="AX35" s="83">
        <v>0</v>
      </c>
      <c r="AY35" s="257">
        <f t="shared" si="31"/>
        <v>0</v>
      </c>
    </row>
    <row r="36" spans="2:51" s="194" customFormat="1" ht="16.5" customHeight="1" x14ac:dyDescent="0.25">
      <c r="B36" s="1014"/>
      <c r="C36" s="933"/>
      <c r="D36" s="923"/>
      <c r="E36" s="200" t="s">
        <v>203</v>
      </c>
      <c r="F36" s="695">
        <f t="shared" si="33"/>
        <v>0</v>
      </c>
      <c r="G36" s="648">
        <v>0</v>
      </c>
      <c r="H36" s="91">
        <v>0</v>
      </c>
      <c r="I36" s="91">
        <v>0</v>
      </c>
      <c r="J36" s="91">
        <v>0</v>
      </c>
      <c r="K36" s="66">
        <f t="shared" si="32"/>
        <v>0</v>
      </c>
      <c r="L36" s="83">
        <v>0</v>
      </c>
      <c r="M36" s="83">
        <v>0</v>
      </c>
      <c r="N36" s="83">
        <v>0</v>
      </c>
      <c r="O36" s="83">
        <v>0</v>
      </c>
      <c r="P36" s="257">
        <f t="shared" si="24"/>
        <v>0</v>
      </c>
      <c r="Q36" s="83">
        <v>0</v>
      </c>
      <c r="R36" s="83">
        <v>0</v>
      </c>
      <c r="S36" s="83">
        <v>0</v>
      </c>
      <c r="T36" s="83">
        <v>0</v>
      </c>
      <c r="U36" s="257">
        <f t="shared" si="25"/>
        <v>0</v>
      </c>
      <c r="V36" s="83">
        <v>0</v>
      </c>
      <c r="W36" s="83">
        <v>0</v>
      </c>
      <c r="X36" s="83">
        <v>0</v>
      </c>
      <c r="Y36" s="396">
        <v>0</v>
      </c>
      <c r="Z36" s="430">
        <f t="shared" si="26"/>
        <v>0</v>
      </c>
      <c r="AA36" s="83">
        <v>0</v>
      </c>
      <c r="AB36" s="83">
        <v>0</v>
      </c>
      <c r="AC36" s="83">
        <v>0</v>
      </c>
      <c r="AD36" s="83">
        <v>0</v>
      </c>
      <c r="AE36" s="430">
        <f t="shared" si="27"/>
        <v>0</v>
      </c>
      <c r="AF36" s="83">
        <v>0</v>
      </c>
      <c r="AG36" s="83">
        <v>0</v>
      </c>
      <c r="AH36" s="83">
        <v>0</v>
      </c>
      <c r="AI36" s="83">
        <v>0</v>
      </c>
      <c r="AJ36" s="430">
        <f t="shared" si="28"/>
        <v>0</v>
      </c>
      <c r="AK36" s="83">
        <v>0</v>
      </c>
      <c r="AL36" s="83">
        <v>0</v>
      </c>
      <c r="AM36" s="83">
        <v>0</v>
      </c>
      <c r="AN36" s="83">
        <v>0</v>
      </c>
      <c r="AO36" s="257">
        <f t="shared" si="29"/>
        <v>0</v>
      </c>
      <c r="AP36" s="83">
        <v>0</v>
      </c>
      <c r="AQ36" s="83">
        <v>0</v>
      </c>
      <c r="AR36" s="83">
        <v>0</v>
      </c>
      <c r="AS36" s="83">
        <v>0</v>
      </c>
      <c r="AT36" s="257">
        <f t="shared" si="30"/>
        <v>0</v>
      </c>
      <c r="AU36" s="83">
        <v>0</v>
      </c>
      <c r="AV36" s="83">
        <v>0</v>
      </c>
      <c r="AW36" s="83">
        <v>0</v>
      </c>
      <c r="AX36" s="83">
        <v>0</v>
      </c>
      <c r="AY36" s="257">
        <f t="shared" si="31"/>
        <v>0</v>
      </c>
    </row>
    <row r="37" spans="2:51" s="194" customFormat="1" ht="16.5" customHeight="1" thickBot="1" x14ac:dyDescent="0.3">
      <c r="B37" s="1014"/>
      <c r="C37" s="933"/>
      <c r="D37" s="923"/>
      <c r="E37" s="201" t="s">
        <v>112</v>
      </c>
      <c r="F37" s="695">
        <f t="shared" si="33"/>
        <v>5</v>
      </c>
      <c r="G37" s="645">
        <v>0</v>
      </c>
      <c r="H37" s="93">
        <v>0</v>
      </c>
      <c r="I37" s="93">
        <v>0</v>
      </c>
      <c r="J37" s="93">
        <v>0</v>
      </c>
      <c r="K37" s="66">
        <f t="shared" si="32"/>
        <v>0</v>
      </c>
      <c r="L37" s="86">
        <v>0</v>
      </c>
      <c r="M37" s="86">
        <v>0</v>
      </c>
      <c r="N37" s="86">
        <v>0</v>
      </c>
      <c r="O37" s="86">
        <v>0</v>
      </c>
      <c r="P37" s="257">
        <f t="shared" si="24"/>
        <v>0</v>
      </c>
      <c r="Q37" s="86">
        <v>0</v>
      </c>
      <c r="R37" s="86">
        <v>0</v>
      </c>
      <c r="S37" s="86">
        <v>0</v>
      </c>
      <c r="T37" s="86">
        <v>0</v>
      </c>
      <c r="U37" s="257">
        <f t="shared" si="25"/>
        <v>0</v>
      </c>
      <c r="V37" s="86">
        <v>0</v>
      </c>
      <c r="W37" s="86">
        <v>0</v>
      </c>
      <c r="X37" s="86">
        <v>0</v>
      </c>
      <c r="Y37" s="397">
        <v>0</v>
      </c>
      <c r="Z37" s="430">
        <f t="shared" si="26"/>
        <v>0</v>
      </c>
      <c r="AA37" s="86">
        <v>1</v>
      </c>
      <c r="AB37" s="86">
        <v>0</v>
      </c>
      <c r="AC37" s="86">
        <v>0</v>
      </c>
      <c r="AD37" s="86">
        <v>0</v>
      </c>
      <c r="AE37" s="430">
        <f t="shared" si="27"/>
        <v>1</v>
      </c>
      <c r="AF37" s="86">
        <v>0</v>
      </c>
      <c r="AG37" s="86">
        <v>0</v>
      </c>
      <c r="AH37" s="86">
        <v>0</v>
      </c>
      <c r="AI37" s="86">
        <v>0</v>
      </c>
      <c r="AJ37" s="430">
        <f t="shared" si="28"/>
        <v>0</v>
      </c>
      <c r="AK37" s="83">
        <v>0</v>
      </c>
      <c r="AL37" s="83">
        <v>0</v>
      </c>
      <c r="AM37" s="83">
        <v>0</v>
      </c>
      <c r="AN37" s="83">
        <v>0</v>
      </c>
      <c r="AO37" s="257">
        <f t="shared" si="29"/>
        <v>0</v>
      </c>
      <c r="AP37" s="83">
        <v>0</v>
      </c>
      <c r="AQ37" s="83">
        <v>0</v>
      </c>
      <c r="AR37" s="83">
        <v>0</v>
      </c>
      <c r="AS37" s="83">
        <v>0</v>
      </c>
      <c r="AT37" s="257">
        <f t="shared" si="30"/>
        <v>0</v>
      </c>
      <c r="AU37" s="83">
        <v>0</v>
      </c>
      <c r="AV37" s="83">
        <v>0</v>
      </c>
      <c r="AW37" s="83">
        <v>0</v>
      </c>
      <c r="AX37" s="83">
        <v>4</v>
      </c>
      <c r="AY37" s="257">
        <f t="shared" si="31"/>
        <v>4</v>
      </c>
    </row>
    <row r="38" spans="2:51" s="194" customFormat="1" ht="16.5" customHeight="1" thickBot="1" x14ac:dyDescent="0.3">
      <c r="B38" s="1014"/>
      <c r="C38" s="933"/>
      <c r="D38" s="923"/>
      <c r="E38" s="583" t="s">
        <v>621</v>
      </c>
      <c r="F38" s="695">
        <f t="shared" si="33"/>
        <v>17</v>
      </c>
      <c r="G38" s="646">
        <v>0</v>
      </c>
      <c r="H38" s="119">
        <v>0</v>
      </c>
      <c r="I38" s="119">
        <v>0</v>
      </c>
      <c r="J38" s="119">
        <v>0</v>
      </c>
      <c r="K38" s="66">
        <f t="shared" si="32"/>
        <v>0</v>
      </c>
      <c r="L38" s="100">
        <v>0</v>
      </c>
      <c r="M38" s="100">
        <v>0</v>
      </c>
      <c r="N38" s="100">
        <v>0</v>
      </c>
      <c r="O38" s="100">
        <v>0</v>
      </c>
      <c r="P38" s="257">
        <f t="shared" si="24"/>
        <v>0</v>
      </c>
      <c r="Q38" s="100">
        <v>0</v>
      </c>
      <c r="R38" s="100">
        <v>0</v>
      </c>
      <c r="S38" s="100">
        <v>0</v>
      </c>
      <c r="T38" s="100">
        <v>0</v>
      </c>
      <c r="U38" s="257">
        <f t="shared" si="25"/>
        <v>0</v>
      </c>
      <c r="V38" s="100">
        <v>0</v>
      </c>
      <c r="W38" s="100">
        <v>0</v>
      </c>
      <c r="X38" s="100">
        <v>0</v>
      </c>
      <c r="Y38" s="398">
        <v>0</v>
      </c>
      <c r="Z38" s="430">
        <f t="shared" si="26"/>
        <v>0</v>
      </c>
      <c r="AA38" s="100">
        <v>0</v>
      </c>
      <c r="AB38" s="100">
        <v>0</v>
      </c>
      <c r="AC38" s="100">
        <v>0</v>
      </c>
      <c r="AD38" s="100">
        <v>1</v>
      </c>
      <c r="AE38" s="430">
        <f t="shared" si="27"/>
        <v>1</v>
      </c>
      <c r="AF38" s="100">
        <v>0</v>
      </c>
      <c r="AG38" s="100">
        <v>0</v>
      </c>
      <c r="AH38" s="100">
        <v>0</v>
      </c>
      <c r="AI38" s="100">
        <v>1</v>
      </c>
      <c r="AJ38" s="430">
        <f t="shared" si="28"/>
        <v>1</v>
      </c>
      <c r="AK38" s="83">
        <v>0</v>
      </c>
      <c r="AL38" s="83">
        <v>0</v>
      </c>
      <c r="AM38" s="83">
        <v>0</v>
      </c>
      <c r="AN38" s="83">
        <v>0</v>
      </c>
      <c r="AO38" s="257">
        <f t="shared" si="29"/>
        <v>0</v>
      </c>
      <c r="AP38" s="83">
        <v>0</v>
      </c>
      <c r="AQ38" s="83">
        <v>1</v>
      </c>
      <c r="AR38" s="83">
        <v>0</v>
      </c>
      <c r="AS38" s="83">
        <v>5</v>
      </c>
      <c r="AT38" s="257">
        <f t="shared" si="30"/>
        <v>6</v>
      </c>
      <c r="AU38" s="83">
        <v>0</v>
      </c>
      <c r="AV38" s="83">
        <v>0</v>
      </c>
      <c r="AW38" s="83">
        <v>1</v>
      </c>
      <c r="AX38" s="83">
        <v>8</v>
      </c>
      <c r="AY38" s="257">
        <f t="shared" si="31"/>
        <v>9</v>
      </c>
    </row>
    <row r="39" spans="2:51" s="194" customFormat="1" ht="21.75" thickBot="1" x14ac:dyDescent="0.3">
      <c r="B39" s="1015"/>
      <c r="C39" s="933"/>
      <c r="D39" s="924"/>
      <c r="E39" s="583" t="s">
        <v>620</v>
      </c>
      <c r="F39" s="695">
        <f t="shared" si="33"/>
        <v>2</v>
      </c>
      <c r="G39" s="646">
        <v>0</v>
      </c>
      <c r="H39" s="119">
        <v>0</v>
      </c>
      <c r="I39" s="119">
        <v>0</v>
      </c>
      <c r="J39" s="119">
        <v>0</v>
      </c>
      <c r="K39" s="66">
        <f t="shared" si="32"/>
        <v>0</v>
      </c>
      <c r="L39" s="100">
        <v>0</v>
      </c>
      <c r="M39" s="100">
        <v>0</v>
      </c>
      <c r="N39" s="100">
        <v>0</v>
      </c>
      <c r="O39" s="100">
        <v>0</v>
      </c>
      <c r="P39" s="257">
        <f t="shared" si="24"/>
        <v>0</v>
      </c>
      <c r="Q39" s="100">
        <v>0</v>
      </c>
      <c r="R39" s="100">
        <v>0</v>
      </c>
      <c r="S39" s="100">
        <v>0</v>
      </c>
      <c r="T39" s="100">
        <v>0</v>
      </c>
      <c r="U39" s="257">
        <f t="shared" si="25"/>
        <v>0</v>
      </c>
      <c r="V39" s="100">
        <v>0</v>
      </c>
      <c r="W39" s="100">
        <v>0</v>
      </c>
      <c r="X39" s="100">
        <v>0</v>
      </c>
      <c r="Y39" s="398">
        <v>2</v>
      </c>
      <c r="Z39" s="430">
        <f t="shared" si="26"/>
        <v>2</v>
      </c>
      <c r="AA39" s="100">
        <v>0</v>
      </c>
      <c r="AB39" s="100">
        <v>0</v>
      </c>
      <c r="AC39" s="100">
        <v>0</v>
      </c>
      <c r="AD39" s="100">
        <v>0</v>
      </c>
      <c r="AE39" s="430">
        <f t="shared" si="27"/>
        <v>0</v>
      </c>
      <c r="AF39" s="100">
        <v>0</v>
      </c>
      <c r="AG39" s="100">
        <v>0</v>
      </c>
      <c r="AH39" s="100">
        <v>0</v>
      </c>
      <c r="AI39" s="100">
        <v>0</v>
      </c>
      <c r="AJ39" s="430">
        <f t="shared" si="28"/>
        <v>0</v>
      </c>
      <c r="AK39" s="83">
        <v>0</v>
      </c>
      <c r="AL39" s="83">
        <v>0</v>
      </c>
      <c r="AM39" s="83">
        <v>0</v>
      </c>
      <c r="AN39" s="83">
        <v>0</v>
      </c>
      <c r="AO39" s="257">
        <f t="shared" si="29"/>
        <v>0</v>
      </c>
      <c r="AP39" s="83">
        <v>0</v>
      </c>
      <c r="AQ39" s="83">
        <v>0</v>
      </c>
      <c r="AR39" s="83">
        <v>0</v>
      </c>
      <c r="AS39" s="83">
        <v>0</v>
      </c>
      <c r="AT39" s="257">
        <f t="shared" si="30"/>
        <v>0</v>
      </c>
      <c r="AU39" s="83">
        <v>0</v>
      </c>
      <c r="AV39" s="83">
        <v>0</v>
      </c>
      <c r="AW39" s="83">
        <v>0</v>
      </c>
      <c r="AX39" s="83">
        <v>0</v>
      </c>
      <c r="AY39" s="257">
        <f t="shared" si="31"/>
        <v>0</v>
      </c>
    </row>
    <row r="40" spans="2:51" s="194" customFormat="1" ht="16.5" customHeight="1" x14ac:dyDescent="0.25">
      <c r="B40" s="1013">
        <v>7</v>
      </c>
      <c r="C40" s="933"/>
      <c r="D40" s="915" t="s">
        <v>499</v>
      </c>
      <c r="E40" s="200" t="s">
        <v>116</v>
      </c>
      <c r="F40" s="695">
        <f t="shared" si="33"/>
        <v>2</v>
      </c>
      <c r="G40" s="648">
        <v>0</v>
      </c>
      <c r="H40" s="91">
        <v>0</v>
      </c>
      <c r="I40" s="91">
        <v>0</v>
      </c>
      <c r="J40" s="91">
        <v>0</v>
      </c>
      <c r="K40" s="66">
        <f t="shared" si="32"/>
        <v>0</v>
      </c>
      <c r="L40" s="83">
        <v>0</v>
      </c>
      <c r="M40" s="83">
        <v>2</v>
      </c>
      <c r="N40" s="83">
        <v>0</v>
      </c>
      <c r="O40" s="83">
        <v>0</v>
      </c>
      <c r="P40" s="257">
        <f t="shared" si="24"/>
        <v>2</v>
      </c>
      <c r="Q40" s="83">
        <v>0</v>
      </c>
      <c r="R40" s="83">
        <v>0</v>
      </c>
      <c r="S40" s="83">
        <v>0</v>
      </c>
      <c r="T40" s="83">
        <v>0</v>
      </c>
      <c r="U40" s="257">
        <f t="shared" si="25"/>
        <v>0</v>
      </c>
      <c r="V40" s="83">
        <v>0</v>
      </c>
      <c r="W40" s="83">
        <v>0</v>
      </c>
      <c r="X40" s="83">
        <v>0</v>
      </c>
      <c r="Y40" s="396">
        <v>0</v>
      </c>
      <c r="Z40" s="430">
        <f t="shared" si="26"/>
        <v>0</v>
      </c>
      <c r="AA40" s="83">
        <v>0</v>
      </c>
      <c r="AB40" s="83">
        <v>0</v>
      </c>
      <c r="AC40" s="83">
        <v>0</v>
      </c>
      <c r="AD40" s="83">
        <v>0</v>
      </c>
      <c r="AE40" s="430">
        <f t="shared" si="27"/>
        <v>0</v>
      </c>
      <c r="AF40" s="83">
        <v>0</v>
      </c>
      <c r="AG40" s="83">
        <v>0</v>
      </c>
      <c r="AH40" s="83">
        <v>0</v>
      </c>
      <c r="AI40" s="83">
        <v>0</v>
      </c>
      <c r="AJ40" s="430">
        <f t="shared" si="28"/>
        <v>0</v>
      </c>
      <c r="AK40" s="83">
        <v>0</v>
      </c>
      <c r="AL40" s="83">
        <v>0</v>
      </c>
      <c r="AM40" s="83">
        <v>0</v>
      </c>
      <c r="AN40" s="83">
        <v>0</v>
      </c>
      <c r="AO40" s="257">
        <f t="shared" si="29"/>
        <v>0</v>
      </c>
      <c r="AP40" s="83">
        <v>0</v>
      </c>
      <c r="AQ40" s="83">
        <v>0</v>
      </c>
      <c r="AR40" s="83">
        <v>0</v>
      </c>
      <c r="AS40" s="83">
        <v>0</v>
      </c>
      <c r="AT40" s="257">
        <f t="shared" si="30"/>
        <v>0</v>
      </c>
      <c r="AU40" s="83">
        <v>0</v>
      </c>
      <c r="AV40" s="83">
        <v>0</v>
      </c>
      <c r="AW40" s="83">
        <v>0</v>
      </c>
      <c r="AX40" s="83">
        <v>0</v>
      </c>
      <c r="AY40" s="257">
        <f t="shared" si="31"/>
        <v>0</v>
      </c>
    </row>
    <row r="41" spans="2:51" s="194" customFormat="1" ht="16.5" customHeight="1" x14ac:dyDescent="0.25">
      <c r="B41" s="1014"/>
      <c r="C41" s="933"/>
      <c r="D41" s="923"/>
      <c r="E41" s="200" t="s">
        <v>203</v>
      </c>
      <c r="F41" s="695">
        <f t="shared" si="33"/>
        <v>0</v>
      </c>
      <c r="G41" s="648">
        <v>0</v>
      </c>
      <c r="H41" s="91">
        <v>0</v>
      </c>
      <c r="I41" s="91">
        <v>0</v>
      </c>
      <c r="J41" s="91">
        <v>0</v>
      </c>
      <c r="K41" s="66">
        <f t="shared" si="32"/>
        <v>0</v>
      </c>
      <c r="L41" s="83">
        <v>0</v>
      </c>
      <c r="M41" s="83">
        <v>0</v>
      </c>
      <c r="N41" s="83">
        <v>0</v>
      </c>
      <c r="O41" s="83">
        <v>0</v>
      </c>
      <c r="P41" s="257">
        <f t="shared" si="24"/>
        <v>0</v>
      </c>
      <c r="Q41" s="83">
        <v>0</v>
      </c>
      <c r="R41" s="83">
        <v>0</v>
      </c>
      <c r="S41" s="83">
        <v>0</v>
      </c>
      <c r="T41" s="83">
        <v>0</v>
      </c>
      <c r="U41" s="257">
        <f t="shared" si="25"/>
        <v>0</v>
      </c>
      <c r="V41" s="83">
        <v>0</v>
      </c>
      <c r="W41" s="83">
        <v>0</v>
      </c>
      <c r="X41" s="83">
        <v>0</v>
      </c>
      <c r="Y41" s="396">
        <v>0</v>
      </c>
      <c r="Z41" s="430">
        <f t="shared" si="26"/>
        <v>0</v>
      </c>
      <c r="AA41" s="83">
        <v>0</v>
      </c>
      <c r="AB41" s="83">
        <v>0</v>
      </c>
      <c r="AC41" s="83">
        <v>0</v>
      </c>
      <c r="AD41" s="83">
        <v>0</v>
      </c>
      <c r="AE41" s="430">
        <f t="shared" si="27"/>
        <v>0</v>
      </c>
      <c r="AF41" s="83">
        <v>0</v>
      </c>
      <c r="AG41" s="83">
        <v>0</v>
      </c>
      <c r="AH41" s="83">
        <v>0</v>
      </c>
      <c r="AI41" s="83">
        <v>0</v>
      </c>
      <c r="AJ41" s="430">
        <f t="shared" si="28"/>
        <v>0</v>
      </c>
      <c r="AK41" s="83">
        <v>0</v>
      </c>
      <c r="AL41" s="83">
        <v>0</v>
      </c>
      <c r="AM41" s="83">
        <v>0</v>
      </c>
      <c r="AN41" s="83">
        <v>0</v>
      </c>
      <c r="AO41" s="257">
        <f t="shared" si="29"/>
        <v>0</v>
      </c>
      <c r="AP41" s="83">
        <v>0</v>
      </c>
      <c r="AQ41" s="83">
        <v>0</v>
      </c>
      <c r="AR41" s="83">
        <v>0</v>
      </c>
      <c r="AS41" s="83">
        <v>0</v>
      </c>
      <c r="AT41" s="257">
        <f t="shared" si="30"/>
        <v>0</v>
      </c>
      <c r="AU41" s="83">
        <v>0</v>
      </c>
      <c r="AV41" s="83">
        <v>0</v>
      </c>
      <c r="AW41" s="83">
        <v>0</v>
      </c>
      <c r="AX41" s="83">
        <v>0</v>
      </c>
      <c r="AY41" s="257">
        <f t="shared" si="31"/>
        <v>0</v>
      </c>
    </row>
    <row r="42" spans="2:51" s="194" customFormat="1" ht="16.5" customHeight="1" thickBot="1" x14ac:dyDescent="0.3">
      <c r="B42" s="1014"/>
      <c r="C42" s="933"/>
      <c r="D42" s="923"/>
      <c r="E42" s="201" t="s">
        <v>112</v>
      </c>
      <c r="F42" s="695">
        <f t="shared" si="33"/>
        <v>889</v>
      </c>
      <c r="G42" s="645">
        <v>95</v>
      </c>
      <c r="H42" s="93">
        <v>2</v>
      </c>
      <c r="I42" s="93">
        <v>2</v>
      </c>
      <c r="J42" s="93">
        <v>0</v>
      </c>
      <c r="K42" s="66">
        <f t="shared" si="32"/>
        <v>99</v>
      </c>
      <c r="L42" s="93">
        <v>104</v>
      </c>
      <c r="M42" s="86">
        <v>0</v>
      </c>
      <c r="N42" s="86">
        <v>2</v>
      </c>
      <c r="O42" s="86">
        <v>0</v>
      </c>
      <c r="P42" s="257">
        <f t="shared" si="24"/>
        <v>106</v>
      </c>
      <c r="Q42" s="93">
        <v>115</v>
      </c>
      <c r="R42" s="86">
        <v>0</v>
      </c>
      <c r="S42" s="86">
        <v>3</v>
      </c>
      <c r="T42" s="86">
        <v>0</v>
      </c>
      <c r="U42" s="257">
        <f t="shared" si="25"/>
        <v>118</v>
      </c>
      <c r="V42" s="86">
        <v>0</v>
      </c>
      <c r="W42" s="86">
        <v>2</v>
      </c>
      <c r="X42" s="86">
        <v>0</v>
      </c>
      <c r="Y42" s="397">
        <v>122</v>
      </c>
      <c r="Z42" s="430">
        <f t="shared" si="26"/>
        <v>124</v>
      </c>
      <c r="AA42" s="86">
        <v>0</v>
      </c>
      <c r="AB42" s="86">
        <v>1</v>
      </c>
      <c r="AC42" s="86">
        <v>0</v>
      </c>
      <c r="AD42" s="86">
        <v>120</v>
      </c>
      <c r="AE42" s="430">
        <f t="shared" si="27"/>
        <v>121</v>
      </c>
      <c r="AF42" s="86">
        <v>0</v>
      </c>
      <c r="AG42" s="86">
        <v>1</v>
      </c>
      <c r="AH42" s="86">
        <v>0</v>
      </c>
      <c r="AI42" s="86">
        <v>82</v>
      </c>
      <c r="AJ42" s="430">
        <f t="shared" si="28"/>
        <v>83</v>
      </c>
      <c r="AK42" s="83">
        <v>0</v>
      </c>
      <c r="AL42" s="83">
        <v>0</v>
      </c>
      <c r="AM42" s="83">
        <v>0</v>
      </c>
      <c r="AN42" s="83">
        <v>82</v>
      </c>
      <c r="AO42" s="257">
        <f t="shared" si="29"/>
        <v>82</v>
      </c>
      <c r="AP42" s="83">
        <v>0</v>
      </c>
      <c r="AQ42" s="83">
        <v>0</v>
      </c>
      <c r="AR42" s="83">
        <v>0</v>
      </c>
      <c r="AS42" s="83">
        <v>84</v>
      </c>
      <c r="AT42" s="257">
        <f t="shared" si="30"/>
        <v>84</v>
      </c>
      <c r="AU42" s="83">
        <v>0</v>
      </c>
      <c r="AV42" s="83">
        <v>1</v>
      </c>
      <c r="AW42" s="83">
        <v>1</v>
      </c>
      <c r="AX42" s="83">
        <v>70</v>
      </c>
      <c r="AY42" s="257">
        <f t="shared" si="31"/>
        <v>72</v>
      </c>
    </row>
    <row r="43" spans="2:51" s="194" customFormat="1" ht="16.5" customHeight="1" thickBot="1" x14ac:dyDescent="0.3">
      <c r="B43" s="1014"/>
      <c r="C43" s="933"/>
      <c r="D43" s="923"/>
      <c r="E43" s="583" t="s">
        <v>621</v>
      </c>
      <c r="F43" s="695">
        <f t="shared" si="33"/>
        <v>691</v>
      </c>
      <c r="G43" s="646">
        <v>49</v>
      </c>
      <c r="H43" s="119">
        <v>0</v>
      </c>
      <c r="I43" s="119">
        <v>3</v>
      </c>
      <c r="J43" s="119">
        <v>0</v>
      </c>
      <c r="K43" s="66">
        <f t="shared" si="32"/>
        <v>52</v>
      </c>
      <c r="L43" s="100">
        <v>54</v>
      </c>
      <c r="M43" s="100">
        <v>0</v>
      </c>
      <c r="N43" s="100">
        <v>4</v>
      </c>
      <c r="O43" s="100">
        <v>0</v>
      </c>
      <c r="P43" s="257">
        <f t="shared" si="24"/>
        <v>58</v>
      </c>
      <c r="Q43" s="100">
        <v>71</v>
      </c>
      <c r="R43" s="100">
        <v>0</v>
      </c>
      <c r="S43" s="100">
        <v>4</v>
      </c>
      <c r="T43" s="100">
        <v>0</v>
      </c>
      <c r="U43" s="257">
        <f t="shared" si="25"/>
        <v>75</v>
      </c>
      <c r="V43" s="100">
        <v>0</v>
      </c>
      <c r="W43" s="100">
        <v>1</v>
      </c>
      <c r="X43" s="100">
        <v>0</v>
      </c>
      <c r="Y43" s="398">
        <v>85</v>
      </c>
      <c r="Z43" s="430">
        <f t="shared" si="26"/>
        <v>86</v>
      </c>
      <c r="AA43" s="100">
        <v>0</v>
      </c>
      <c r="AB43" s="100">
        <v>2</v>
      </c>
      <c r="AC43" s="100">
        <v>1</v>
      </c>
      <c r="AD43" s="100">
        <v>58</v>
      </c>
      <c r="AE43" s="430">
        <f t="shared" si="27"/>
        <v>61</v>
      </c>
      <c r="AF43" s="100">
        <v>0</v>
      </c>
      <c r="AG43" s="100">
        <v>1</v>
      </c>
      <c r="AH43" s="100">
        <v>0</v>
      </c>
      <c r="AI43" s="100">
        <v>71</v>
      </c>
      <c r="AJ43" s="430">
        <f t="shared" si="28"/>
        <v>72</v>
      </c>
      <c r="AK43" s="91">
        <v>0</v>
      </c>
      <c r="AL43" s="91">
        <v>0</v>
      </c>
      <c r="AM43" s="91">
        <v>0</v>
      </c>
      <c r="AN43" s="91">
        <v>77</v>
      </c>
      <c r="AO43" s="257">
        <f t="shared" si="29"/>
        <v>77</v>
      </c>
      <c r="AP43" s="91">
        <v>0</v>
      </c>
      <c r="AQ43" s="91">
        <v>1</v>
      </c>
      <c r="AR43" s="91">
        <v>3</v>
      </c>
      <c r="AS43" s="91">
        <v>88</v>
      </c>
      <c r="AT43" s="257">
        <f t="shared" si="30"/>
        <v>92</v>
      </c>
      <c r="AU43" s="91">
        <v>0</v>
      </c>
      <c r="AV43" s="91">
        <v>11</v>
      </c>
      <c r="AW43" s="91">
        <v>0</v>
      </c>
      <c r="AX43" s="91">
        <v>107</v>
      </c>
      <c r="AY43" s="257">
        <f t="shared" si="31"/>
        <v>118</v>
      </c>
    </row>
    <row r="44" spans="2:51" s="194" customFormat="1" ht="21.75" thickBot="1" x14ac:dyDescent="0.3">
      <c r="B44" s="1015"/>
      <c r="C44" s="933"/>
      <c r="D44" s="924"/>
      <c r="E44" s="706" t="s">
        <v>620</v>
      </c>
      <c r="F44" s="695">
        <f t="shared" si="33"/>
        <v>1</v>
      </c>
      <c r="G44" s="646">
        <v>0</v>
      </c>
      <c r="H44" s="119">
        <v>0</v>
      </c>
      <c r="I44" s="119">
        <v>0</v>
      </c>
      <c r="J44" s="119">
        <v>0</v>
      </c>
      <c r="K44" s="66">
        <f t="shared" si="32"/>
        <v>0</v>
      </c>
      <c r="L44" s="100">
        <v>0</v>
      </c>
      <c r="M44" s="100">
        <v>1</v>
      </c>
      <c r="N44" s="100">
        <v>0</v>
      </c>
      <c r="O44" s="100">
        <v>0</v>
      </c>
      <c r="P44" s="257">
        <f t="shared" si="24"/>
        <v>1</v>
      </c>
      <c r="Q44" s="100">
        <v>0</v>
      </c>
      <c r="R44" s="100">
        <v>0</v>
      </c>
      <c r="S44" s="100">
        <v>0</v>
      </c>
      <c r="T44" s="100">
        <v>0</v>
      </c>
      <c r="U44" s="257">
        <f t="shared" si="25"/>
        <v>0</v>
      </c>
      <c r="V44" s="100">
        <v>0</v>
      </c>
      <c r="W44" s="100">
        <v>0</v>
      </c>
      <c r="X44" s="100">
        <v>0</v>
      </c>
      <c r="Y44" s="398">
        <v>0</v>
      </c>
      <c r="Z44" s="430">
        <f t="shared" si="26"/>
        <v>0</v>
      </c>
      <c r="AA44" s="100">
        <v>0</v>
      </c>
      <c r="AB44" s="100">
        <v>0</v>
      </c>
      <c r="AC44" s="100">
        <v>0</v>
      </c>
      <c r="AD44" s="100">
        <v>0</v>
      </c>
      <c r="AE44" s="430">
        <f t="shared" si="27"/>
        <v>0</v>
      </c>
      <c r="AF44" s="100">
        <v>0</v>
      </c>
      <c r="AG44" s="100">
        <v>0</v>
      </c>
      <c r="AH44" s="100">
        <v>0</v>
      </c>
      <c r="AI44" s="100">
        <v>0</v>
      </c>
      <c r="AJ44" s="430">
        <f t="shared" si="28"/>
        <v>0</v>
      </c>
      <c r="AK44" s="701"/>
      <c r="AL44" s="701"/>
      <c r="AM44" s="701"/>
      <c r="AN44" s="701"/>
      <c r="AO44" s="257">
        <f t="shared" si="29"/>
        <v>0</v>
      </c>
      <c r="AP44" s="701"/>
      <c r="AQ44" s="701"/>
      <c r="AR44" s="701"/>
      <c r="AS44" s="701"/>
      <c r="AT44" s="257">
        <f t="shared" si="30"/>
        <v>0</v>
      </c>
      <c r="AU44" s="701"/>
      <c r="AV44" s="701"/>
      <c r="AW44" s="701"/>
      <c r="AX44" s="701"/>
      <c r="AY44" s="257">
        <f t="shared" si="31"/>
        <v>0</v>
      </c>
    </row>
    <row r="45" spans="2:51" s="194" customFormat="1" ht="16.5" customHeight="1" thickBot="1" x14ac:dyDescent="0.3">
      <c r="B45" s="39" t="s">
        <v>599</v>
      </c>
      <c r="C45" s="933"/>
      <c r="D45" s="171" t="s">
        <v>111</v>
      </c>
      <c r="E45" s="201" t="s">
        <v>112</v>
      </c>
      <c r="F45" s="695">
        <f t="shared" si="33"/>
        <v>435</v>
      </c>
      <c r="G45" s="645">
        <v>45</v>
      </c>
      <c r="H45" s="93">
        <v>0</v>
      </c>
      <c r="I45" s="93">
        <v>1</v>
      </c>
      <c r="J45" s="93">
        <v>0</v>
      </c>
      <c r="K45" s="66">
        <f t="shared" si="32"/>
        <v>46</v>
      </c>
      <c r="L45" s="93">
        <v>56</v>
      </c>
      <c r="M45" s="86">
        <v>0</v>
      </c>
      <c r="N45" s="86">
        <v>0</v>
      </c>
      <c r="O45" s="86">
        <v>0</v>
      </c>
      <c r="P45" s="257">
        <f t="shared" si="24"/>
        <v>56</v>
      </c>
      <c r="Q45" s="93">
        <v>53</v>
      </c>
      <c r="R45" s="86">
        <v>0</v>
      </c>
      <c r="S45" s="86">
        <v>4</v>
      </c>
      <c r="T45" s="86">
        <v>0</v>
      </c>
      <c r="U45" s="257">
        <f t="shared" si="25"/>
        <v>57</v>
      </c>
      <c r="V45" s="86">
        <v>0</v>
      </c>
      <c r="W45" s="86">
        <v>7</v>
      </c>
      <c r="X45" s="86">
        <v>0</v>
      </c>
      <c r="Y45" s="397">
        <v>50</v>
      </c>
      <c r="Z45" s="430">
        <f t="shared" si="26"/>
        <v>57</v>
      </c>
      <c r="AA45" s="86">
        <v>0</v>
      </c>
      <c r="AB45" s="86">
        <v>3</v>
      </c>
      <c r="AC45" s="86">
        <v>0</v>
      </c>
      <c r="AD45" s="86">
        <v>32</v>
      </c>
      <c r="AE45" s="430">
        <f t="shared" si="27"/>
        <v>35</v>
      </c>
      <c r="AF45" s="86">
        <v>1</v>
      </c>
      <c r="AG45" s="86">
        <v>2</v>
      </c>
      <c r="AH45" s="86">
        <v>0</v>
      </c>
      <c r="AI45" s="93">
        <v>39</v>
      </c>
      <c r="AJ45" s="430">
        <f t="shared" si="28"/>
        <v>42</v>
      </c>
      <c r="AK45" s="83">
        <v>0</v>
      </c>
      <c r="AL45" s="83">
        <v>0</v>
      </c>
      <c r="AM45" s="83">
        <v>0</v>
      </c>
      <c r="AN45" s="83">
        <v>39</v>
      </c>
      <c r="AO45" s="257">
        <f t="shared" si="29"/>
        <v>39</v>
      </c>
      <c r="AP45" s="83">
        <v>0</v>
      </c>
      <c r="AQ45" s="83">
        <v>0</v>
      </c>
      <c r="AR45" s="83">
        <v>0</v>
      </c>
      <c r="AS45" s="83">
        <v>49</v>
      </c>
      <c r="AT45" s="257">
        <f t="shared" si="30"/>
        <v>49</v>
      </c>
      <c r="AU45" s="83">
        <v>0</v>
      </c>
      <c r="AV45" s="83">
        <v>1</v>
      </c>
      <c r="AW45" s="83">
        <v>0</v>
      </c>
      <c r="AX45" s="83">
        <v>53</v>
      </c>
      <c r="AY45" s="257">
        <f t="shared" si="31"/>
        <v>54</v>
      </c>
    </row>
    <row r="46" spans="2:51" s="194" customFormat="1" ht="16.5" customHeight="1" thickBot="1" x14ac:dyDescent="0.3">
      <c r="B46" s="1013">
        <v>8</v>
      </c>
      <c r="C46" s="933"/>
      <c r="D46" s="915" t="s">
        <v>62</v>
      </c>
      <c r="E46" s="229" t="s">
        <v>116</v>
      </c>
      <c r="F46" s="695">
        <f t="shared" si="33"/>
        <v>0</v>
      </c>
      <c r="G46" s="644"/>
      <c r="H46" s="120"/>
      <c r="I46" s="120"/>
      <c r="J46" s="120"/>
      <c r="K46" s="66">
        <f t="shared" si="32"/>
        <v>0</v>
      </c>
      <c r="L46" s="220"/>
      <c r="M46" s="220"/>
      <c r="N46" s="220"/>
      <c r="O46" s="220"/>
      <c r="P46" s="257">
        <f t="shared" si="24"/>
        <v>0</v>
      </c>
      <c r="Q46" s="220"/>
      <c r="R46" s="220"/>
      <c r="S46" s="220"/>
      <c r="T46" s="220"/>
      <c r="U46" s="257">
        <f t="shared" si="25"/>
        <v>0</v>
      </c>
      <c r="V46" s="220"/>
      <c r="W46" s="220"/>
      <c r="X46" s="220"/>
      <c r="Y46" s="358"/>
      <c r="Z46" s="430">
        <f t="shared" si="26"/>
        <v>0</v>
      </c>
      <c r="AA46" s="220"/>
      <c r="AB46" s="220"/>
      <c r="AC46" s="220"/>
      <c r="AD46" s="220"/>
      <c r="AE46" s="430">
        <f t="shared" si="27"/>
        <v>0</v>
      </c>
      <c r="AF46" s="220"/>
      <c r="AG46" s="220"/>
      <c r="AH46" s="220"/>
      <c r="AI46" s="220"/>
      <c r="AJ46" s="430">
        <f t="shared" si="28"/>
        <v>0</v>
      </c>
      <c r="AK46" s="120"/>
      <c r="AL46" s="120"/>
      <c r="AM46" s="120"/>
      <c r="AN46" s="120"/>
      <c r="AO46" s="257">
        <f t="shared" si="29"/>
        <v>0</v>
      </c>
      <c r="AP46" s="120"/>
      <c r="AQ46" s="120"/>
      <c r="AR46" s="120"/>
      <c r="AS46" s="120"/>
      <c r="AT46" s="257">
        <f t="shared" si="30"/>
        <v>0</v>
      </c>
      <c r="AU46" s="120"/>
      <c r="AV46" s="120"/>
      <c r="AW46" s="120"/>
      <c r="AX46" s="120"/>
      <c r="AY46" s="257">
        <f t="shared" si="31"/>
        <v>0</v>
      </c>
    </row>
    <row r="47" spans="2:51" s="194" customFormat="1" ht="16.5" customHeight="1" thickBot="1" x14ac:dyDescent="0.3">
      <c r="B47" s="1014"/>
      <c r="C47" s="933"/>
      <c r="D47" s="923"/>
      <c r="E47" s="229" t="s">
        <v>203</v>
      </c>
      <c r="F47" s="695">
        <f t="shared" si="33"/>
        <v>0</v>
      </c>
      <c r="G47" s="644"/>
      <c r="H47" s="120"/>
      <c r="I47" s="120"/>
      <c r="J47" s="120"/>
      <c r="K47" s="66">
        <f t="shared" si="32"/>
        <v>0</v>
      </c>
      <c r="L47" s="220"/>
      <c r="M47" s="220"/>
      <c r="N47" s="220"/>
      <c r="O47" s="220"/>
      <c r="P47" s="257">
        <f t="shared" si="24"/>
        <v>0</v>
      </c>
      <c r="Q47" s="220"/>
      <c r="R47" s="220"/>
      <c r="S47" s="220"/>
      <c r="T47" s="220"/>
      <c r="U47" s="257">
        <f t="shared" si="25"/>
        <v>0</v>
      </c>
      <c r="V47" s="220"/>
      <c r="W47" s="220"/>
      <c r="X47" s="220"/>
      <c r="Y47" s="358"/>
      <c r="Z47" s="430">
        <f t="shared" si="26"/>
        <v>0</v>
      </c>
      <c r="AA47" s="220"/>
      <c r="AB47" s="220"/>
      <c r="AC47" s="220"/>
      <c r="AD47" s="220"/>
      <c r="AE47" s="430">
        <f t="shared" si="27"/>
        <v>0</v>
      </c>
      <c r="AF47" s="220"/>
      <c r="AG47" s="220"/>
      <c r="AH47" s="220"/>
      <c r="AI47" s="220"/>
      <c r="AJ47" s="430">
        <f t="shared" si="28"/>
        <v>0</v>
      </c>
      <c r="AK47" s="120"/>
      <c r="AL47" s="120"/>
      <c r="AM47" s="120"/>
      <c r="AN47" s="120"/>
      <c r="AO47" s="257">
        <f t="shared" si="29"/>
        <v>0</v>
      </c>
      <c r="AP47" s="120"/>
      <c r="AQ47" s="120"/>
      <c r="AR47" s="120"/>
      <c r="AS47" s="120"/>
      <c r="AT47" s="257">
        <f t="shared" si="30"/>
        <v>0</v>
      </c>
      <c r="AU47" s="120"/>
      <c r="AV47" s="120"/>
      <c r="AW47" s="120"/>
      <c r="AX47" s="120"/>
      <c r="AY47" s="257">
        <f t="shared" si="31"/>
        <v>0</v>
      </c>
    </row>
    <row r="48" spans="2:51" s="194" customFormat="1" ht="16.5" customHeight="1" thickBot="1" x14ac:dyDescent="0.3">
      <c r="B48" s="1014"/>
      <c r="C48" s="933"/>
      <c r="D48" s="923"/>
      <c r="E48" s="201" t="s">
        <v>112</v>
      </c>
      <c r="F48" s="695">
        <f t="shared" si="33"/>
        <v>65</v>
      </c>
      <c r="G48" s="645">
        <v>4</v>
      </c>
      <c r="H48" s="93">
        <v>0</v>
      </c>
      <c r="I48" s="93">
        <v>1</v>
      </c>
      <c r="J48" s="93">
        <v>0</v>
      </c>
      <c r="K48" s="66">
        <f t="shared" si="32"/>
        <v>5</v>
      </c>
      <c r="L48" s="86">
        <v>9</v>
      </c>
      <c r="M48" s="86">
        <v>0</v>
      </c>
      <c r="N48" s="86">
        <v>2</v>
      </c>
      <c r="O48" s="86">
        <v>0</v>
      </c>
      <c r="P48" s="257">
        <f t="shared" si="24"/>
        <v>11</v>
      </c>
      <c r="Q48" s="86">
        <v>21</v>
      </c>
      <c r="R48" s="86">
        <v>0</v>
      </c>
      <c r="S48" s="86">
        <v>0</v>
      </c>
      <c r="T48" s="86">
        <v>0</v>
      </c>
      <c r="U48" s="257">
        <f t="shared" si="25"/>
        <v>21</v>
      </c>
      <c r="V48" s="86">
        <v>0</v>
      </c>
      <c r="W48" s="86">
        <v>0</v>
      </c>
      <c r="X48" s="86">
        <v>1</v>
      </c>
      <c r="Y48" s="397">
        <v>6</v>
      </c>
      <c r="Z48" s="430">
        <f t="shared" si="26"/>
        <v>7</v>
      </c>
      <c r="AA48" s="86">
        <v>0</v>
      </c>
      <c r="AB48" s="86">
        <v>1</v>
      </c>
      <c r="AC48" s="86">
        <v>0</v>
      </c>
      <c r="AD48" s="86">
        <v>1</v>
      </c>
      <c r="AE48" s="430">
        <f t="shared" si="27"/>
        <v>2</v>
      </c>
      <c r="AF48" s="86">
        <v>0</v>
      </c>
      <c r="AG48" s="86">
        <v>0</v>
      </c>
      <c r="AH48" s="86">
        <v>0</v>
      </c>
      <c r="AI48" s="86">
        <v>6</v>
      </c>
      <c r="AJ48" s="430">
        <f t="shared" si="28"/>
        <v>6</v>
      </c>
      <c r="AK48" s="83">
        <v>0</v>
      </c>
      <c r="AL48" s="83">
        <v>0</v>
      </c>
      <c r="AM48" s="83">
        <v>0</v>
      </c>
      <c r="AN48" s="83">
        <v>8</v>
      </c>
      <c r="AO48" s="257">
        <f t="shared" si="29"/>
        <v>8</v>
      </c>
      <c r="AP48" s="83">
        <v>0</v>
      </c>
      <c r="AQ48" s="83">
        <v>1</v>
      </c>
      <c r="AR48" s="83">
        <v>0</v>
      </c>
      <c r="AS48" s="83">
        <v>1</v>
      </c>
      <c r="AT48" s="257">
        <f t="shared" si="30"/>
        <v>2</v>
      </c>
      <c r="AU48" s="83">
        <v>0</v>
      </c>
      <c r="AV48" s="83">
        <v>0</v>
      </c>
      <c r="AW48" s="83">
        <v>1</v>
      </c>
      <c r="AX48" s="83">
        <v>2</v>
      </c>
      <c r="AY48" s="257">
        <f t="shared" si="31"/>
        <v>3</v>
      </c>
    </row>
    <row r="49" spans="2:51" s="194" customFormat="1" ht="16.5" customHeight="1" thickBot="1" x14ac:dyDescent="0.3">
      <c r="B49" s="1014"/>
      <c r="C49" s="933"/>
      <c r="D49" s="923"/>
      <c r="E49" s="583" t="s">
        <v>621</v>
      </c>
      <c r="F49" s="695">
        <f t="shared" si="33"/>
        <v>381</v>
      </c>
      <c r="G49" s="646">
        <v>23</v>
      </c>
      <c r="H49" s="119">
        <v>0</v>
      </c>
      <c r="I49" s="119">
        <v>3</v>
      </c>
      <c r="J49" s="119">
        <v>0</v>
      </c>
      <c r="K49" s="66">
        <f t="shared" si="32"/>
        <v>26</v>
      </c>
      <c r="L49" s="100">
        <v>29</v>
      </c>
      <c r="M49" s="100">
        <v>0</v>
      </c>
      <c r="N49" s="100">
        <v>5</v>
      </c>
      <c r="O49" s="100">
        <v>0</v>
      </c>
      <c r="P49" s="257">
        <f t="shared" si="24"/>
        <v>34</v>
      </c>
      <c r="Q49" s="100">
        <v>42</v>
      </c>
      <c r="R49" s="100">
        <v>1</v>
      </c>
      <c r="S49" s="100">
        <v>1</v>
      </c>
      <c r="T49" s="100">
        <v>1</v>
      </c>
      <c r="U49" s="257">
        <f t="shared" si="25"/>
        <v>45</v>
      </c>
      <c r="V49" s="100">
        <v>0</v>
      </c>
      <c r="W49" s="100">
        <v>1</v>
      </c>
      <c r="X49" s="100">
        <v>0</v>
      </c>
      <c r="Y49" s="398">
        <v>33</v>
      </c>
      <c r="Z49" s="430">
        <f t="shared" si="26"/>
        <v>34</v>
      </c>
      <c r="AA49" s="100">
        <v>0</v>
      </c>
      <c r="AB49" s="100">
        <v>1</v>
      </c>
      <c r="AC49" s="100">
        <v>0</v>
      </c>
      <c r="AD49" s="100">
        <v>28</v>
      </c>
      <c r="AE49" s="430">
        <f t="shared" si="27"/>
        <v>29</v>
      </c>
      <c r="AF49" s="100">
        <v>0</v>
      </c>
      <c r="AG49" s="100">
        <v>2</v>
      </c>
      <c r="AH49" s="100">
        <v>0</v>
      </c>
      <c r="AI49" s="100">
        <v>47</v>
      </c>
      <c r="AJ49" s="430">
        <f t="shared" si="28"/>
        <v>49</v>
      </c>
      <c r="AK49" s="83">
        <v>0</v>
      </c>
      <c r="AL49" s="83">
        <v>2</v>
      </c>
      <c r="AM49" s="83">
        <v>1</v>
      </c>
      <c r="AN49" s="83">
        <v>49</v>
      </c>
      <c r="AO49" s="257">
        <f t="shared" si="29"/>
        <v>52</v>
      </c>
      <c r="AP49" s="83">
        <v>0</v>
      </c>
      <c r="AQ49" s="83">
        <v>6</v>
      </c>
      <c r="AR49" s="83">
        <v>0</v>
      </c>
      <c r="AS49" s="83">
        <v>52</v>
      </c>
      <c r="AT49" s="257">
        <f t="shared" si="30"/>
        <v>58</v>
      </c>
      <c r="AU49" s="83">
        <v>0</v>
      </c>
      <c r="AV49" s="83">
        <v>4</v>
      </c>
      <c r="AW49" s="83">
        <v>0</v>
      </c>
      <c r="AX49" s="83">
        <v>50</v>
      </c>
      <c r="AY49" s="257">
        <f t="shared" si="31"/>
        <v>54</v>
      </c>
    </row>
    <row r="50" spans="2:51" s="194" customFormat="1" ht="21.75" thickBot="1" x14ac:dyDescent="0.3">
      <c r="B50" s="1015"/>
      <c r="C50" s="933"/>
      <c r="D50" s="924"/>
      <c r="E50" s="706" t="s">
        <v>620</v>
      </c>
      <c r="F50" s="695">
        <f t="shared" si="33"/>
        <v>114</v>
      </c>
      <c r="G50" s="646">
        <v>25</v>
      </c>
      <c r="H50" s="119">
        <v>1</v>
      </c>
      <c r="I50" s="119">
        <v>3</v>
      </c>
      <c r="J50" s="119">
        <v>0</v>
      </c>
      <c r="K50" s="66">
        <f t="shared" si="32"/>
        <v>29</v>
      </c>
      <c r="L50" s="100">
        <v>32</v>
      </c>
      <c r="M50" s="100">
        <v>0</v>
      </c>
      <c r="N50" s="100">
        <v>4</v>
      </c>
      <c r="O50" s="100">
        <v>0</v>
      </c>
      <c r="P50" s="257">
        <f t="shared" si="24"/>
        <v>36</v>
      </c>
      <c r="Q50" s="100">
        <v>40</v>
      </c>
      <c r="R50" s="100">
        <v>1</v>
      </c>
      <c r="S50" s="100">
        <v>2</v>
      </c>
      <c r="T50" s="100">
        <v>2</v>
      </c>
      <c r="U50" s="257">
        <f t="shared" si="25"/>
        <v>45</v>
      </c>
      <c r="V50" s="100">
        <v>0</v>
      </c>
      <c r="W50" s="100">
        <v>0</v>
      </c>
      <c r="X50" s="100">
        <v>0</v>
      </c>
      <c r="Y50" s="398">
        <v>4</v>
      </c>
      <c r="Z50" s="430">
        <f t="shared" si="26"/>
        <v>4</v>
      </c>
      <c r="AA50" s="100">
        <v>0</v>
      </c>
      <c r="AB50" s="100">
        <v>0</v>
      </c>
      <c r="AC50" s="100">
        <v>0</v>
      </c>
      <c r="AD50" s="100">
        <v>0</v>
      </c>
      <c r="AE50" s="430">
        <f t="shared" si="27"/>
        <v>0</v>
      </c>
      <c r="AF50" s="100">
        <v>0</v>
      </c>
      <c r="AG50" s="100">
        <v>0</v>
      </c>
      <c r="AH50" s="100">
        <v>0</v>
      </c>
      <c r="AI50" s="100">
        <v>0</v>
      </c>
      <c r="AJ50" s="430">
        <f t="shared" si="28"/>
        <v>0</v>
      </c>
      <c r="AK50" s="701"/>
      <c r="AL50" s="701"/>
      <c r="AM50" s="701"/>
      <c r="AN50" s="701"/>
      <c r="AO50" s="257">
        <f t="shared" si="29"/>
        <v>0</v>
      </c>
      <c r="AP50" s="701"/>
      <c r="AQ50" s="701"/>
      <c r="AR50" s="701"/>
      <c r="AS50" s="701"/>
      <c r="AT50" s="257">
        <f t="shared" si="30"/>
        <v>0</v>
      </c>
      <c r="AU50" s="701"/>
      <c r="AV50" s="701"/>
      <c r="AW50" s="701"/>
      <c r="AX50" s="701"/>
      <c r="AY50" s="257">
        <f t="shared" si="31"/>
        <v>0</v>
      </c>
    </row>
    <row r="51" spans="2:51" s="194" customFormat="1" ht="16.5" customHeight="1" x14ac:dyDescent="0.25">
      <c r="B51" s="1013">
        <v>9</v>
      </c>
      <c r="C51" s="933"/>
      <c r="D51" s="915" t="s">
        <v>675</v>
      </c>
      <c r="E51" s="707" t="s">
        <v>116</v>
      </c>
      <c r="F51" s="695">
        <f t="shared" si="33"/>
        <v>0</v>
      </c>
      <c r="G51" s="648">
        <v>0</v>
      </c>
      <c r="H51" s="91">
        <v>0</v>
      </c>
      <c r="I51" s="91">
        <v>0</v>
      </c>
      <c r="J51" s="91">
        <v>0</v>
      </c>
      <c r="K51" s="66">
        <f t="shared" si="32"/>
        <v>0</v>
      </c>
      <c r="L51" s="83">
        <v>0</v>
      </c>
      <c r="M51" s="83">
        <v>0</v>
      </c>
      <c r="N51" s="83">
        <v>0</v>
      </c>
      <c r="O51" s="83">
        <v>0</v>
      </c>
      <c r="P51" s="257">
        <f t="shared" si="24"/>
        <v>0</v>
      </c>
      <c r="Q51" s="83">
        <v>0</v>
      </c>
      <c r="R51" s="83">
        <v>0</v>
      </c>
      <c r="S51" s="83">
        <v>0</v>
      </c>
      <c r="T51" s="83">
        <v>0</v>
      </c>
      <c r="U51" s="257">
        <f t="shared" si="25"/>
        <v>0</v>
      </c>
      <c r="V51" s="83">
        <v>0</v>
      </c>
      <c r="W51" s="83">
        <v>0</v>
      </c>
      <c r="X51" s="83">
        <v>0</v>
      </c>
      <c r="Y51" s="396">
        <v>0</v>
      </c>
      <c r="Z51" s="430">
        <f t="shared" si="26"/>
        <v>0</v>
      </c>
      <c r="AA51" s="83">
        <v>0</v>
      </c>
      <c r="AB51" s="83">
        <v>0</v>
      </c>
      <c r="AC51" s="83">
        <v>0</v>
      </c>
      <c r="AD51" s="83">
        <v>0</v>
      </c>
      <c r="AE51" s="430">
        <f t="shared" si="27"/>
        <v>0</v>
      </c>
      <c r="AF51" s="83">
        <v>0</v>
      </c>
      <c r="AG51" s="83">
        <v>0</v>
      </c>
      <c r="AH51" s="83">
        <v>0</v>
      </c>
      <c r="AI51" s="83">
        <v>0</v>
      </c>
      <c r="AJ51" s="430">
        <f t="shared" si="28"/>
        <v>0</v>
      </c>
      <c r="AK51" s="120"/>
      <c r="AL51" s="120"/>
      <c r="AM51" s="120"/>
      <c r="AN51" s="120"/>
      <c r="AO51" s="257">
        <f t="shared" si="29"/>
        <v>0</v>
      </c>
      <c r="AP51" s="120"/>
      <c r="AQ51" s="120"/>
      <c r="AR51" s="120"/>
      <c r="AS51" s="120"/>
      <c r="AT51" s="257">
        <f t="shared" si="30"/>
        <v>0</v>
      </c>
      <c r="AU51" s="120"/>
      <c r="AV51" s="120"/>
      <c r="AW51" s="120"/>
      <c r="AX51" s="120"/>
      <c r="AY51" s="257">
        <f t="shared" si="31"/>
        <v>0</v>
      </c>
    </row>
    <row r="52" spans="2:51" s="194" customFormat="1" ht="16.5" customHeight="1" x14ac:dyDescent="0.25">
      <c r="B52" s="1014"/>
      <c r="C52" s="933"/>
      <c r="D52" s="923"/>
      <c r="E52" s="707" t="s">
        <v>203</v>
      </c>
      <c r="F52" s="695">
        <f t="shared" si="33"/>
        <v>0</v>
      </c>
      <c r="G52" s="648">
        <v>0</v>
      </c>
      <c r="H52" s="91">
        <v>0</v>
      </c>
      <c r="I52" s="91">
        <v>0</v>
      </c>
      <c r="J52" s="91">
        <v>0</v>
      </c>
      <c r="K52" s="66">
        <f t="shared" si="32"/>
        <v>0</v>
      </c>
      <c r="L52" s="83">
        <v>0</v>
      </c>
      <c r="M52" s="83">
        <v>0</v>
      </c>
      <c r="N52" s="83">
        <v>0</v>
      </c>
      <c r="O52" s="83">
        <v>0</v>
      </c>
      <c r="P52" s="257">
        <f t="shared" si="24"/>
        <v>0</v>
      </c>
      <c r="Q52" s="83">
        <v>0</v>
      </c>
      <c r="R52" s="83">
        <v>0</v>
      </c>
      <c r="S52" s="83">
        <v>0</v>
      </c>
      <c r="T52" s="83">
        <v>0</v>
      </c>
      <c r="U52" s="257">
        <f t="shared" si="25"/>
        <v>0</v>
      </c>
      <c r="V52" s="83">
        <v>0</v>
      </c>
      <c r="W52" s="83">
        <v>0</v>
      </c>
      <c r="X52" s="83">
        <v>0</v>
      </c>
      <c r="Y52" s="396">
        <v>0</v>
      </c>
      <c r="Z52" s="430">
        <f t="shared" si="26"/>
        <v>0</v>
      </c>
      <c r="AA52" s="83">
        <v>0</v>
      </c>
      <c r="AB52" s="83">
        <v>0</v>
      </c>
      <c r="AC52" s="83">
        <v>0</v>
      </c>
      <c r="AD52" s="83">
        <v>0</v>
      </c>
      <c r="AE52" s="430">
        <f t="shared" si="27"/>
        <v>0</v>
      </c>
      <c r="AF52" s="83">
        <v>0</v>
      </c>
      <c r="AG52" s="83">
        <v>0</v>
      </c>
      <c r="AH52" s="83">
        <v>0</v>
      </c>
      <c r="AI52" s="83">
        <v>0</v>
      </c>
      <c r="AJ52" s="430">
        <f t="shared" si="28"/>
        <v>0</v>
      </c>
      <c r="AK52" s="120"/>
      <c r="AL52" s="120"/>
      <c r="AM52" s="120"/>
      <c r="AN52" s="120"/>
      <c r="AO52" s="257">
        <f t="shared" si="29"/>
        <v>0</v>
      </c>
      <c r="AP52" s="120"/>
      <c r="AQ52" s="120"/>
      <c r="AR52" s="120"/>
      <c r="AS52" s="120"/>
      <c r="AT52" s="257">
        <f t="shared" si="30"/>
        <v>0</v>
      </c>
      <c r="AU52" s="120"/>
      <c r="AV52" s="120"/>
      <c r="AW52" s="120"/>
      <c r="AX52" s="120"/>
      <c r="AY52" s="257">
        <f t="shared" si="31"/>
        <v>0</v>
      </c>
    </row>
    <row r="53" spans="2:51" s="194" customFormat="1" ht="16.5" customHeight="1" thickBot="1" x14ac:dyDescent="0.3">
      <c r="B53" s="1014"/>
      <c r="C53" s="933"/>
      <c r="D53" s="923"/>
      <c r="E53" s="586" t="s">
        <v>112</v>
      </c>
      <c r="F53" s="695">
        <f t="shared" si="33"/>
        <v>0</v>
      </c>
      <c r="G53" s="645">
        <v>0</v>
      </c>
      <c r="H53" s="93">
        <v>0</v>
      </c>
      <c r="I53" s="93">
        <v>0</v>
      </c>
      <c r="J53" s="93">
        <v>0</v>
      </c>
      <c r="K53" s="66">
        <f t="shared" si="32"/>
        <v>0</v>
      </c>
      <c r="L53" s="86">
        <v>0</v>
      </c>
      <c r="M53" s="86">
        <v>0</v>
      </c>
      <c r="N53" s="86">
        <v>0</v>
      </c>
      <c r="O53" s="86">
        <v>0</v>
      </c>
      <c r="P53" s="257">
        <f t="shared" si="24"/>
        <v>0</v>
      </c>
      <c r="Q53" s="86">
        <v>0</v>
      </c>
      <c r="R53" s="86">
        <v>0</v>
      </c>
      <c r="S53" s="86">
        <v>0</v>
      </c>
      <c r="T53" s="86">
        <v>0</v>
      </c>
      <c r="U53" s="257">
        <f t="shared" si="25"/>
        <v>0</v>
      </c>
      <c r="V53" s="86">
        <v>0</v>
      </c>
      <c r="W53" s="86">
        <v>0</v>
      </c>
      <c r="X53" s="86">
        <v>0</v>
      </c>
      <c r="Y53" s="397">
        <v>0</v>
      </c>
      <c r="Z53" s="430">
        <f t="shared" si="26"/>
        <v>0</v>
      </c>
      <c r="AA53" s="86">
        <v>0</v>
      </c>
      <c r="AB53" s="86">
        <v>0</v>
      </c>
      <c r="AC53" s="86">
        <v>0</v>
      </c>
      <c r="AD53" s="86">
        <v>0</v>
      </c>
      <c r="AE53" s="430">
        <f t="shared" si="27"/>
        <v>0</v>
      </c>
      <c r="AF53" s="86">
        <v>0</v>
      </c>
      <c r="AG53" s="86">
        <v>0</v>
      </c>
      <c r="AH53" s="86">
        <v>0</v>
      </c>
      <c r="AI53" s="86">
        <v>0</v>
      </c>
      <c r="AJ53" s="430">
        <f t="shared" si="28"/>
        <v>0</v>
      </c>
      <c r="AK53" s="83">
        <v>0</v>
      </c>
      <c r="AL53" s="83">
        <v>0</v>
      </c>
      <c r="AM53" s="83">
        <v>0</v>
      </c>
      <c r="AN53" s="83">
        <v>0</v>
      </c>
      <c r="AO53" s="257">
        <f t="shared" si="29"/>
        <v>0</v>
      </c>
      <c r="AP53" s="83">
        <v>0</v>
      </c>
      <c r="AQ53" s="83">
        <v>0</v>
      </c>
      <c r="AR53" s="83">
        <v>0</v>
      </c>
      <c r="AS53" s="83">
        <v>0</v>
      </c>
      <c r="AT53" s="257">
        <f t="shared" si="30"/>
        <v>0</v>
      </c>
      <c r="AU53" s="83">
        <v>0</v>
      </c>
      <c r="AV53" s="83">
        <v>0</v>
      </c>
      <c r="AW53" s="83">
        <v>0</v>
      </c>
      <c r="AX53" s="83">
        <v>0</v>
      </c>
      <c r="AY53" s="257">
        <f t="shared" si="31"/>
        <v>0</v>
      </c>
    </row>
    <row r="54" spans="2:51" s="194" customFormat="1" ht="16.5" customHeight="1" thickBot="1" x14ac:dyDescent="0.3">
      <c r="B54" s="1014"/>
      <c r="C54" s="933"/>
      <c r="D54" s="923"/>
      <c r="E54" s="583" t="s">
        <v>621</v>
      </c>
      <c r="F54" s="695">
        <f t="shared" si="33"/>
        <v>0</v>
      </c>
      <c r="G54" s="649"/>
      <c r="H54" s="197"/>
      <c r="I54" s="197"/>
      <c r="J54" s="197"/>
      <c r="K54" s="66">
        <f t="shared" si="32"/>
        <v>0</v>
      </c>
      <c r="L54" s="220"/>
      <c r="M54" s="220"/>
      <c r="N54" s="220"/>
      <c r="O54" s="220"/>
      <c r="P54" s="257">
        <f t="shared" si="24"/>
        <v>0</v>
      </c>
      <c r="Q54" s="220"/>
      <c r="R54" s="220"/>
      <c r="S54" s="220"/>
      <c r="T54" s="220"/>
      <c r="U54" s="257">
        <f t="shared" si="25"/>
        <v>0</v>
      </c>
      <c r="V54" s="220"/>
      <c r="W54" s="220"/>
      <c r="X54" s="220"/>
      <c r="Y54" s="358"/>
      <c r="Z54" s="430">
        <f t="shared" si="26"/>
        <v>0</v>
      </c>
      <c r="AA54" s="220"/>
      <c r="AB54" s="220"/>
      <c r="AC54" s="220"/>
      <c r="AD54" s="220"/>
      <c r="AE54" s="430">
        <f t="shared" si="27"/>
        <v>0</v>
      </c>
      <c r="AF54" s="220"/>
      <c r="AG54" s="220"/>
      <c r="AH54" s="220"/>
      <c r="AI54" s="220"/>
      <c r="AJ54" s="430">
        <f t="shared" si="28"/>
        <v>0</v>
      </c>
      <c r="AK54" s="91">
        <v>0</v>
      </c>
      <c r="AL54" s="91">
        <v>0</v>
      </c>
      <c r="AM54" s="91">
        <v>0</v>
      </c>
      <c r="AN54" s="91">
        <v>0</v>
      </c>
      <c r="AO54" s="257">
        <f t="shared" si="29"/>
        <v>0</v>
      </c>
      <c r="AP54" s="91">
        <v>0</v>
      </c>
      <c r="AQ54" s="91">
        <v>0</v>
      </c>
      <c r="AR54" s="91">
        <v>0</v>
      </c>
      <c r="AS54" s="91">
        <v>0</v>
      </c>
      <c r="AT54" s="257">
        <f t="shared" si="30"/>
        <v>0</v>
      </c>
      <c r="AU54" s="91">
        <v>0</v>
      </c>
      <c r="AV54" s="91">
        <v>0</v>
      </c>
      <c r="AW54" s="91">
        <v>0</v>
      </c>
      <c r="AX54" s="91">
        <v>0</v>
      </c>
      <c r="AY54" s="257">
        <f t="shared" si="31"/>
        <v>0</v>
      </c>
    </row>
    <row r="55" spans="2:51" s="194" customFormat="1" ht="21.75" thickBot="1" x14ac:dyDescent="0.3">
      <c r="B55" s="1015"/>
      <c r="C55" s="933"/>
      <c r="D55" s="924"/>
      <c r="E55" s="584" t="s">
        <v>620</v>
      </c>
      <c r="F55" s="695">
        <f t="shared" si="33"/>
        <v>0</v>
      </c>
      <c r="G55" s="649"/>
      <c r="H55" s="197"/>
      <c r="I55" s="197"/>
      <c r="J55" s="197"/>
      <c r="K55" s="66">
        <f t="shared" si="32"/>
        <v>0</v>
      </c>
      <c r="L55" s="220"/>
      <c r="M55" s="220"/>
      <c r="N55" s="220"/>
      <c r="O55" s="220"/>
      <c r="P55" s="257">
        <f t="shared" si="24"/>
        <v>0</v>
      </c>
      <c r="Q55" s="220"/>
      <c r="R55" s="220"/>
      <c r="S55" s="220"/>
      <c r="T55" s="220"/>
      <c r="U55" s="257">
        <f t="shared" si="25"/>
        <v>0</v>
      </c>
      <c r="V55" s="220"/>
      <c r="W55" s="220"/>
      <c r="X55" s="220"/>
      <c r="Y55" s="358"/>
      <c r="Z55" s="430">
        <f t="shared" si="26"/>
        <v>0</v>
      </c>
      <c r="AA55" s="220"/>
      <c r="AB55" s="220"/>
      <c r="AC55" s="220"/>
      <c r="AD55" s="220"/>
      <c r="AE55" s="430">
        <f t="shared" si="27"/>
        <v>0</v>
      </c>
      <c r="AF55" s="220"/>
      <c r="AG55" s="220"/>
      <c r="AH55" s="220"/>
      <c r="AI55" s="220"/>
      <c r="AJ55" s="430">
        <f t="shared" si="28"/>
        <v>0</v>
      </c>
      <c r="AK55" s="120"/>
      <c r="AL55" s="120"/>
      <c r="AM55" s="120"/>
      <c r="AN55" s="120"/>
      <c r="AO55" s="257">
        <f t="shared" si="29"/>
        <v>0</v>
      </c>
      <c r="AP55" s="120"/>
      <c r="AQ55" s="120"/>
      <c r="AR55" s="120"/>
      <c r="AS55" s="120"/>
      <c r="AT55" s="257">
        <f t="shared" si="30"/>
        <v>0</v>
      </c>
      <c r="AU55" s="120"/>
      <c r="AV55" s="120"/>
      <c r="AW55" s="120"/>
      <c r="AX55" s="120"/>
      <c r="AY55" s="257">
        <f t="shared" si="31"/>
        <v>0</v>
      </c>
    </row>
    <row r="56" spans="2:51" s="194" customFormat="1" ht="16.5" customHeight="1" thickBot="1" x14ac:dyDescent="0.3">
      <c r="B56" s="1013">
        <v>10</v>
      </c>
      <c r="C56" s="933"/>
      <c r="D56" s="915" t="s">
        <v>429</v>
      </c>
      <c r="E56" s="229" t="s">
        <v>116</v>
      </c>
      <c r="F56" s="695">
        <f t="shared" si="33"/>
        <v>0</v>
      </c>
      <c r="G56" s="644"/>
      <c r="H56" s="120"/>
      <c r="I56" s="120"/>
      <c r="J56" s="120"/>
      <c r="K56" s="66">
        <f t="shared" si="32"/>
        <v>0</v>
      </c>
      <c r="L56" s="220"/>
      <c r="M56" s="220"/>
      <c r="N56" s="220"/>
      <c r="O56" s="220"/>
      <c r="P56" s="257">
        <f t="shared" si="24"/>
        <v>0</v>
      </c>
      <c r="Q56" s="220"/>
      <c r="R56" s="220"/>
      <c r="S56" s="220"/>
      <c r="T56" s="220"/>
      <c r="U56" s="257">
        <f t="shared" si="25"/>
        <v>0</v>
      </c>
      <c r="V56" s="220"/>
      <c r="W56" s="220"/>
      <c r="X56" s="220"/>
      <c r="Y56" s="358"/>
      <c r="Z56" s="430">
        <f t="shared" si="26"/>
        <v>0</v>
      </c>
      <c r="AA56" s="220"/>
      <c r="AB56" s="220"/>
      <c r="AC56" s="220"/>
      <c r="AD56" s="220"/>
      <c r="AE56" s="430">
        <f t="shared" si="27"/>
        <v>0</v>
      </c>
      <c r="AF56" s="220"/>
      <c r="AG56" s="220"/>
      <c r="AH56" s="220"/>
      <c r="AI56" s="220"/>
      <c r="AJ56" s="430">
        <f t="shared" si="28"/>
        <v>0</v>
      </c>
      <c r="AK56" s="120"/>
      <c r="AL56" s="120"/>
      <c r="AM56" s="120"/>
      <c r="AN56" s="120"/>
      <c r="AO56" s="257">
        <f t="shared" si="29"/>
        <v>0</v>
      </c>
      <c r="AP56" s="120"/>
      <c r="AQ56" s="120"/>
      <c r="AR56" s="120"/>
      <c r="AS56" s="120"/>
      <c r="AT56" s="257">
        <f t="shared" si="30"/>
        <v>0</v>
      </c>
      <c r="AU56" s="120"/>
      <c r="AV56" s="120"/>
      <c r="AW56" s="120"/>
      <c r="AX56" s="120"/>
      <c r="AY56" s="257">
        <f t="shared" si="31"/>
        <v>0</v>
      </c>
    </row>
    <row r="57" spans="2:51" s="194" customFormat="1" ht="16.5" customHeight="1" thickBot="1" x14ac:dyDescent="0.3">
      <c r="B57" s="1014"/>
      <c r="C57" s="933"/>
      <c r="D57" s="923"/>
      <c r="E57" s="229" t="s">
        <v>203</v>
      </c>
      <c r="F57" s="695">
        <f t="shared" si="33"/>
        <v>0</v>
      </c>
      <c r="G57" s="644"/>
      <c r="H57" s="120"/>
      <c r="I57" s="120"/>
      <c r="J57" s="120"/>
      <c r="K57" s="66">
        <f t="shared" si="32"/>
        <v>0</v>
      </c>
      <c r="L57" s="220"/>
      <c r="M57" s="220"/>
      <c r="N57" s="220"/>
      <c r="O57" s="220"/>
      <c r="P57" s="257">
        <f t="shared" si="24"/>
        <v>0</v>
      </c>
      <c r="Q57" s="220"/>
      <c r="R57" s="220"/>
      <c r="S57" s="220"/>
      <c r="T57" s="220"/>
      <c r="U57" s="257">
        <f t="shared" si="25"/>
        <v>0</v>
      </c>
      <c r="V57" s="220"/>
      <c r="W57" s="220"/>
      <c r="X57" s="220"/>
      <c r="Y57" s="358"/>
      <c r="Z57" s="430">
        <f t="shared" si="26"/>
        <v>0</v>
      </c>
      <c r="AA57" s="220"/>
      <c r="AB57" s="220"/>
      <c r="AC57" s="220"/>
      <c r="AD57" s="220"/>
      <c r="AE57" s="430">
        <f t="shared" si="27"/>
        <v>0</v>
      </c>
      <c r="AF57" s="220"/>
      <c r="AG57" s="220"/>
      <c r="AH57" s="220"/>
      <c r="AI57" s="220"/>
      <c r="AJ57" s="430">
        <f t="shared" si="28"/>
        <v>0</v>
      </c>
      <c r="AK57" s="120"/>
      <c r="AL57" s="120"/>
      <c r="AM57" s="120"/>
      <c r="AN57" s="120"/>
      <c r="AO57" s="257">
        <f t="shared" si="29"/>
        <v>0</v>
      </c>
      <c r="AP57" s="120"/>
      <c r="AQ57" s="120"/>
      <c r="AR57" s="120"/>
      <c r="AS57" s="120"/>
      <c r="AT57" s="257">
        <f t="shared" si="30"/>
        <v>0</v>
      </c>
      <c r="AU57" s="120"/>
      <c r="AV57" s="120"/>
      <c r="AW57" s="120"/>
      <c r="AX57" s="120"/>
      <c r="AY57" s="257">
        <f t="shared" si="31"/>
        <v>0</v>
      </c>
    </row>
    <row r="58" spans="2:51" s="194" customFormat="1" ht="16.5" customHeight="1" thickBot="1" x14ac:dyDescent="0.3">
      <c r="B58" s="1014"/>
      <c r="C58" s="933"/>
      <c r="D58" s="923"/>
      <c r="E58" s="586" t="s">
        <v>112</v>
      </c>
      <c r="F58" s="695">
        <f t="shared" si="33"/>
        <v>3</v>
      </c>
      <c r="G58" s="645">
        <v>0</v>
      </c>
      <c r="H58" s="93">
        <v>0</v>
      </c>
      <c r="I58" s="93">
        <v>0</v>
      </c>
      <c r="J58" s="93">
        <v>0</v>
      </c>
      <c r="K58" s="66">
        <f t="shared" si="32"/>
        <v>0</v>
      </c>
      <c r="L58" s="86">
        <v>0</v>
      </c>
      <c r="M58" s="86">
        <v>0</v>
      </c>
      <c r="N58" s="86">
        <v>0</v>
      </c>
      <c r="O58" s="86">
        <v>0</v>
      </c>
      <c r="P58" s="257">
        <f t="shared" si="24"/>
        <v>0</v>
      </c>
      <c r="Q58" s="86">
        <v>1</v>
      </c>
      <c r="R58" s="86">
        <v>0</v>
      </c>
      <c r="S58" s="86">
        <v>0</v>
      </c>
      <c r="T58" s="86">
        <v>0</v>
      </c>
      <c r="U58" s="257">
        <f t="shared" si="25"/>
        <v>1</v>
      </c>
      <c r="V58" s="86">
        <v>1</v>
      </c>
      <c r="W58" s="86">
        <v>0</v>
      </c>
      <c r="X58" s="86">
        <v>0</v>
      </c>
      <c r="Y58" s="397">
        <v>0</v>
      </c>
      <c r="Z58" s="430">
        <f t="shared" si="26"/>
        <v>1</v>
      </c>
      <c r="AA58" s="86">
        <v>0</v>
      </c>
      <c r="AB58" s="86">
        <v>0</v>
      </c>
      <c r="AC58" s="86">
        <v>0</v>
      </c>
      <c r="AD58" s="86">
        <v>0</v>
      </c>
      <c r="AE58" s="430">
        <f t="shared" si="27"/>
        <v>0</v>
      </c>
      <c r="AF58" s="86">
        <v>0</v>
      </c>
      <c r="AG58" s="86">
        <v>0</v>
      </c>
      <c r="AH58" s="86">
        <v>0</v>
      </c>
      <c r="AI58" s="86">
        <v>0</v>
      </c>
      <c r="AJ58" s="430">
        <f t="shared" si="28"/>
        <v>0</v>
      </c>
      <c r="AK58" s="83">
        <v>0</v>
      </c>
      <c r="AL58" s="83">
        <v>0</v>
      </c>
      <c r="AM58" s="83">
        <v>0</v>
      </c>
      <c r="AN58" s="83">
        <v>0</v>
      </c>
      <c r="AO58" s="257">
        <f t="shared" si="29"/>
        <v>0</v>
      </c>
      <c r="AP58" s="83">
        <v>0</v>
      </c>
      <c r="AQ58" s="83">
        <v>1</v>
      </c>
      <c r="AR58" s="83">
        <v>0</v>
      </c>
      <c r="AS58" s="83">
        <v>0</v>
      </c>
      <c r="AT58" s="257">
        <f t="shared" si="30"/>
        <v>1</v>
      </c>
      <c r="AU58" s="83">
        <v>0</v>
      </c>
      <c r="AV58" s="83">
        <v>0</v>
      </c>
      <c r="AW58" s="83">
        <v>0</v>
      </c>
      <c r="AX58" s="83">
        <v>0</v>
      </c>
      <c r="AY58" s="257">
        <f t="shared" si="31"/>
        <v>0</v>
      </c>
    </row>
    <row r="59" spans="2:51" s="194" customFormat="1" ht="16.5" customHeight="1" thickBot="1" x14ac:dyDescent="0.3">
      <c r="B59" s="1014"/>
      <c r="C59" s="933"/>
      <c r="D59" s="923"/>
      <c r="E59" s="583" t="s">
        <v>621</v>
      </c>
      <c r="F59" s="695">
        <f t="shared" si="33"/>
        <v>75</v>
      </c>
      <c r="G59" s="646">
        <v>1</v>
      </c>
      <c r="H59" s="119">
        <v>0</v>
      </c>
      <c r="I59" s="119">
        <v>1</v>
      </c>
      <c r="J59" s="119">
        <v>0</v>
      </c>
      <c r="K59" s="66">
        <f t="shared" si="32"/>
        <v>2</v>
      </c>
      <c r="L59" s="100">
        <v>13</v>
      </c>
      <c r="M59" s="100">
        <v>0</v>
      </c>
      <c r="N59" s="100">
        <v>0</v>
      </c>
      <c r="O59" s="100">
        <v>1</v>
      </c>
      <c r="P59" s="257">
        <f t="shared" si="24"/>
        <v>14</v>
      </c>
      <c r="Q59" s="100">
        <v>15</v>
      </c>
      <c r="R59" s="100">
        <v>0</v>
      </c>
      <c r="S59" s="100">
        <v>0</v>
      </c>
      <c r="T59" s="100">
        <v>0</v>
      </c>
      <c r="U59" s="257">
        <f t="shared" si="25"/>
        <v>15</v>
      </c>
      <c r="V59" s="100">
        <v>0</v>
      </c>
      <c r="W59" s="100">
        <v>0</v>
      </c>
      <c r="X59" s="100">
        <v>0</v>
      </c>
      <c r="Y59" s="398">
        <v>9</v>
      </c>
      <c r="Z59" s="430">
        <f t="shared" si="26"/>
        <v>9</v>
      </c>
      <c r="AA59" s="100">
        <v>0</v>
      </c>
      <c r="AB59" s="100">
        <v>0</v>
      </c>
      <c r="AC59" s="100">
        <v>0</v>
      </c>
      <c r="AD59" s="100">
        <v>6</v>
      </c>
      <c r="AE59" s="430">
        <f t="shared" si="27"/>
        <v>6</v>
      </c>
      <c r="AF59" s="100">
        <v>0</v>
      </c>
      <c r="AG59" s="100">
        <v>0</v>
      </c>
      <c r="AH59" s="100">
        <v>0</v>
      </c>
      <c r="AI59" s="100">
        <v>7</v>
      </c>
      <c r="AJ59" s="430">
        <f t="shared" si="28"/>
        <v>7</v>
      </c>
      <c r="AK59" s="83">
        <v>0</v>
      </c>
      <c r="AL59" s="83">
        <v>0</v>
      </c>
      <c r="AM59" s="83">
        <v>0</v>
      </c>
      <c r="AN59" s="83">
        <v>8</v>
      </c>
      <c r="AO59" s="257">
        <f t="shared" si="29"/>
        <v>8</v>
      </c>
      <c r="AP59" s="83">
        <v>0</v>
      </c>
      <c r="AQ59" s="83">
        <v>1</v>
      </c>
      <c r="AR59" s="83">
        <v>0</v>
      </c>
      <c r="AS59" s="83">
        <v>6</v>
      </c>
      <c r="AT59" s="257">
        <f t="shared" si="30"/>
        <v>7</v>
      </c>
      <c r="AU59" s="83">
        <v>0</v>
      </c>
      <c r="AV59" s="83">
        <v>0</v>
      </c>
      <c r="AW59" s="83">
        <v>1</v>
      </c>
      <c r="AX59" s="83">
        <v>6</v>
      </c>
      <c r="AY59" s="257">
        <f t="shared" si="31"/>
        <v>7</v>
      </c>
    </row>
    <row r="60" spans="2:51" s="194" customFormat="1" ht="21.75" thickBot="1" x14ac:dyDescent="0.3">
      <c r="B60" s="1015"/>
      <c r="C60" s="933"/>
      <c r="D60" s="924"/>
      <c r="E60" s="584" t="s">
        <v>620</v>
      </c>
      <c r="F60" s="695">
        <f t="shared" si="33"/>
        <v>0</v>
      </c>
      <c r="G60" s="649"/>
      <c r="H60" s="197"/>
      <c r="I60" s="197"/>
      <c r="J60" s="197"/>
      <c r="K60" s="66">
        <f t="shared" si="32"/>
        <v>0</v>
      </c>
      <c r="L60" s="220"/>
      <c r="M60" s="220"/>
      <c r="N60" s="220"/>
      <c r="O60" s="220"/>
      <c r="P60" s="257">
        <f t="shared" si="24"/>
        <v>0</v>
      </c>
      <c r="Q60" s="220"/>
      <c r="R60" s="220"/>
      <c r="S60" s="220"/>
      <c r="T60" s="220"/>
      <c r="U60" s="257">
        <f t="shared" si="25"/>
        <v>0</v>
      </c>
      <c r="V60" s="220"/>
      <c r="W60" s="220"/>
      <c r="X60" s="220"/>
      <c r="Y60" s="358"/>
      <c r="Z60" s="430">
        <f t="shared" si="26"/>
        <v>0</v>
      </c>
      <c r="AA60" s="220"/>
      <c r="AB60" s="220"/>
      <c r="AC60" s="220"/>
      <c r="AD60" s="220"/>
      <c r="AE60" s="430">
        <f t="shared" si="27"/>
        <v>0</v>
      </c>
      <c r="AF60" s="220"/>
      <c r="AG60" s="220"/>
      <c r="AH60" s="220"/>
      <c r="AI60" s="220"/>
      <c r="AJ60" s="430">
        <f t="shared" si="28"/>
        <v>0</v>
      </c>
      <c r="AK60" s="120"/>
      <c r="AL60" s="120"/>
      <c r="AM60" s="120"/>
      <c r="AN60" s="120"/>
      <c r="AO60" s="257">
        <f t="shared" si="29"/>
        <v>0</v>
      </c>
      <c r="AP60" s="120"/>
      <c r="AQ60" s="120"/>
      <c r="AR60" s="120"/>
      <c r="AS60" s="120"/>
      <c r="AT60" s="257">
        <f t="shared" si="30"/>
        <v>0</v>
      </c>
      <c r="AU60" s="120"/>
      <c r="AV60" s="120"/>
      <c r="AW60" s="120"/>
      <c r="AX60" s="120"/>
      <c r="AY60" s="257">
        <f t="shared" si="31"/>
        <v>0</v>
      </c>
    </row>
    <row r="61" spans="2:51" s="194" customFormat="1" ht="16.5" customHeight="1" thickBot="1" x14ac:dyDescent="0.3">
      <c r="B61" s="1013">
        <v>11</v>
      </c>
      <c r="C61" s="933"/>
      <c r="D61" s="915" t="s">
        <v>427</v>
      </c>
      <c r="E61" s="229" t="s">
        <v>116</v>
      </c>
      <c r="F61" s="695">
        <f t="shared" si="33"/>
        <v>0</v>
      </c>
      <c r="G61" s="644"/>
      <c r="H61" s="120"/>
      <c r="I61" s="120"/>
      <c r="J61" s="120"/>
      <c r="K61" s="66">
        <f t="shared" si="32"/>
        <v>0</v>
      </c>
      <c r="L61" s="220"/>
      <c r="M61" s="220"/>
      <c r="N61" s="220"/>
      <c r="O61" s="220"/>
      <c r="P61" s="257">
        <f t="shared" si="24"/>
        <v>0</v>
      </c>
      <c r="Q61" s="220"/>
      <c r="R61" s="220"/>
      <c r="S61" s="220"/>
      <c r="T61" s="220"/>
      <c r="U61" s="257">
        <f t="shared" si="25"/>
        <v>0</v>
      </c>
      <c r="V61" s="220"/>
      <c r="W61" s="220"/>
      <c r="X61" s="220"/>
      <c r="Y61" s="358"/>
      <c r="Z61" s="430">
        <f t="shared" si="26"/>
        <v>0</v>
      </c>
      <c r="AA61" s="220"/>
      <c r="AB61" s="220"/>
      <c r="AC61" s="220"/>
      <c r="AD61" s="220"/>
      <c r="AE61" s="430">
        <f t="shared" si="27"/>
        <v>0</v>
      </c>
      <c r="AF61" s="220"/>
      <c r="AG61" s="220"/>
      <c r="AH61" s="220"/>
      <c r="AI61" s="220"/>
      <c r="AJ61" s="430">
        <f t="shared" si="28"/>
        <v>0</v>
      </c>
      <c r="AK61" s="120"/>
      <c r="AL61" s="120"/>
      <c r="AM61" s="120"/>
      <c r="AN61" s="120"/>
      <c r="AO61" s="257">
        <f t="shared" si="29"/>
        <v>0</v>
      </c>
      <c r="AP61" s="120"/>
      <c r="AQ61" s="120"/>
      <c r="AR61" s="120"/>
      <c r="AS61" s="120"/>
      <c r="AT61" s="257">
        <f t="shared" si="30"/>
        <v>0</v>
      </c>
      <c r="AU61" s="120"/>
      <c r="AV61" s="120"/>
      <c r="AW61" s="120"/>
      <c r="AX61" s="120"/>
      <c r="AY61" s="257">
        <f t="shared" si="31"/>
        <v>0</v>
      </c>
    </row>
    <row r="62" spans="2:51" s="194" customFormat="1" ht="16.5" customHeight="1" thickBot="1" x14ac:dyDescent="0.3">
      <c r="B62" s="1014"/>
      <c r="C62" s="933"/>
      <c r="D62" s="923"/>
      <c r="E62" s="229" t="s">
        <v>203</v>
      </c>
      <c r="F62" s="695">
        <f t="shared" si="33"/>
        <v>0</v>
      </c>
      <c r="G62" s="644"/>
      <c r="H62" s="120"/>
      <c r="I62" s="120"/>
      <c r="J62" s="120"/>
      <c r="K62" s="66">
        <f t="shared" si="32"/>
        <v>0</v>
      </c>
      <c r="L62" s="220"/>
      <c r="M62" s="220"/>
      <c r="N62" s="220"/>
      <c r="O62" s="220"/>
      <c r="P62" s="257">
        <f t="shared" si="24"/>
        <v>0</v>
      </c>
      <c r="Q62" s="220"/>
      <c r="R62" s="220"/>
      <c r="S62" s="220"/>
      <c r="T62" s="220"/>
      <c r="U62" s="257">
        <f t="shared" si="25"/>
        <v>0</v>
      </c>
      <c r="V62" s="220"/>
      <c r="W62" s="220"/>
      <c r="X62" s="220"/>
      <c r="Y62" s="358"/>
      <c r="Z62" s="430">
        <f t="shared" si="26"/>
        <v>0</v>
      </c>
      <c r="AA62" s="220"/>
      <c r="AB62" s="220"/>
      <c r="AC62" s="220"/>
      <c r="AD62" s="220"/>
      <c r="AE62" s="430">
        <f t="shared" si="27"/>
        <v>0</v>
      </c>
      <c r="AF62" s="220"/>
      <c r="AG62" s="220"/>
      <c r="AH62" s="220"/>
      <c r="AI62" s="220"/>
      <c r="AJ62" s="430">
        <f t="shared" si="28"/>
        <v>0</v>
      </c>
      <c r="AK62" s="120"/>
      <c r="AL62" s="120"/>
      <c r="AM62" s="120"/>
      <c r="AN62" s="120"/>
      <c r="AO62" s="257">
        <f t="shared" si="29"/>
        <v>0</v>
      </c>
      <c r="AP62" s="120"/>
      <c r="AQ62" s="120"/>
      <c r="AR62" s="120"/>
      <c r="AS62" s="120"/>
      <c r="AT62" s="257">
        <f t="shared" si="30"/>
        <v>0</v>
      </c>
      <c r="AU62" s="120"/>
      <c r="AV62" s="120"/>
      <c r="AW62" s="120"/>
      <c r="AX62" s="120"/>
      <c r="AY62" s="257">
        <f t="shared" si="31"/>
        <v>0</v>
      </c>
    </row>
    <row r="63" spans="2:51" s="194" customFormat="1" ht="16.5" customHeight="1" thickBot="1" x14ac:dyDescent="0.3">
      <c r="B63" s="1014"/>
      <c r="C63" s="933"/>
      <c r="D63" s="923"/>
      <c r="E63" s="586" t="s">
        <v>112</v>
      </c>
      <c r="F63" s="695">
        <f t="shared" si="33"/>
        <v>69</v>
      </c>
      <c r="G63" s="645">
        <v>1</v>
      </c>
      <c r="H63" s="93">
        <v>0</v>
      </c>
      <c r="I63" s="93">
        <v>0</v>
      </c>
      <c r="J63" s="93">
        <v>0</v>
      </c>
      <c r="K63" s="66">
        <f t="shared" si="32"/>
        <v>1</v>
      </c>
      <c r="L63" s="86">
        <v>11</v>
      </c>
      <c r="M63" s="86">
        <v>0</v>
      </c>
      <c r="N63" s="86">
        <v>1</v>
      </c>
      <c r="O63" s="86">
        <v>1</v>
      </c>
      <c r="P63" s="257">
        <f t="shared" si="24"/>
        <v>13</v>
      </c>
      <c r="Q63" s="86">
        <v>9</v>
      </c>
      <c r="R63" s="86">
        <v>0</v>
      </c>
      <c r="S63" s="86">
        <v>1</v>
      </c>
      <c r="T63" s="86">
        <v>0</v>
      </c>
      <c r="U63" s="257">
        <f t="shared" si="25"/>
        <v>10</v>
      </c>
      <c r="V63" s="86">
        <v>0</v>
      </c>
      <c r="W63" s="86">
        <v>0</v>
      </c>
      <c r="X63" s="86">
        <v>0</v>
      </c>
      <c r="Y63" s="397">
        <v>8</v>
      </c>
      <c r="Z63" s="430">
        <f t="shared" si="26"/>
        <v>8</v>
      </c>
      <c r="AA63" s="86">
        <v>0</v>
      </c>
      <c r="AB63" s="86">
        <v>1</v>
      </c>
      <c r="AC63" s="86">
        <v>0</v>
      </c>
      <c r="AD63" s="86">
        <v>8</v>
      </c>
      <c r="AE63" s="430">
        <f t="shared" si="27"/>
        <v>9</v>
      </c>
      <c r="AF63" s="86">
        <v>0</v>
      </c>
      <c r="AG63" s="86">
        <v>0</v>
      </c>
      <c r="AH63" s="86">
        <v>0</v>
      </c>
      <c r="AI63" s="86">
        <v>7</v>
      </c>
      <c r="AJ63" s="430">
        <f t="shared" si="28"/>
        <v>7</v>
      </c>
      <c r="AK63" s="83">
        <v>0</v>
      </c>
      <c r="AL63" s="83">
        <v>1</v>
      </c>
      <c r="AM63" s="83">
        <v>0</v>
      </c>
      <c r="AN63" s="83">
        <v>4</v>
      </c>
      <c r="AO63" s="257">
        <f t="shared" si="29"/>
        <v>5</v>
      </c>
      <c r="AP63" s="83">
        <v>0</v>
      </c>
      <c r="AQ63" s="83">
        <v>1</v>
      </c>
      <c r="AR63" s="83">
        <v>0</v>
      </c>
      <c r="AS63" s="83">
        <v>11</v>
      </c>
      <c r="AT63" s="257">
        <f t="shared" si="30"/>
        <v>12</v>
      </c>
      <c r="AU63" s="83">
        <v>0</v>
      </c>
      <c r="AV63" s="83">
        <v>0</v>
      </c>
      <c r="AW63" s="83">
        <v>0</v>
      </c>
      <c r="AX63" s="83">
        <v>4</v>
      </c>
      <c r="AY63" s="257">
        <f t="shared" si="31"/>
        <v>4</v>
      </c>
    </row>
    <row r="64" spans="2:51" s="194" customFormat="1" ht="16.5" customHeight="1" thickBot="1" x14ac:dyDescent="0.3">
      <c r="B64" s="1014"/>
      <c r="C64" s="933"/>
      <c r="D64" s="923"/>
      <c r="E64" s="583" t="s">
        <v>621</v>
      </c>
      <c r="F64" s="695">
        <f t="shared" si="33"/>
        <v>90</v>
      </c>
      <c r="G64" s="646">
        <v>8</v>
      </c>
      <c r="H64" s="119">
        <v>0</v>
      </c>
      <c r="I64" s="119">
        <v>0</v>
      </c>
      <c r="J64" s="119">
        <v>1</v>
      </c>
      <c r="K64" s="66">
        <f t="shared" si="32"/>
        <v>9</v>
      </c>
      <c r="L64" s="100">
        <v>12</v>
      </c>
      <c r="M64" s="100">
        <v>0</v>
      </c>
      <c r="N64" s="100">
        <v>1</v>
      </c>
      <c r="O64" s="100">
        <v>0</v>
      </c>
      <c r="P64" s="257">
        <f t="shared" si="24"/>
        <v>13</v>
      </c>
      <c r="Q64" s="100">
        <v>16</v>
      </c>
      <c r="R64" s="100">
        <v>0</v>
      </c>
      <c r="S64" s="100">
        <v>1</v>
      </c>
      <c r="T64" s="100">
        <v>0</v>
      </c>
      <c r="U64" s="257">
        <f t="shared" si="25"/>
        <v>17</v>
      </c>
      <c r="V64" s="100">
        <v>0</v>
      </c>
      <c r="W64" s="100">
        <v>0</v>
      </c>
      <c r="X64" s="100">
        <v>0</v>
      </c>
      <c r="Y64" s="398">
        <v>12</v>
      </c>
      <c r="Z64" s="430">
        <f t="shared" si="26"/>
        <v>12</v>
      </c>
      <c r="AA64" s="100">
        <v>0</v>
      </c>
      <c r="AB64" s="100">
        <v>1</v>
      </c>
      <c r="AC64" s="100">
        <v>0</v>
      </c>
      <c r="AD64" s="100">
        <v>5</v>
      </c>
      <c r="AE64" s="430">
        <f t="shared" si="27"/>
        <v>6</v>
      </c>
      <c r="AF64" s="100">
        <v>0</v>
      </c>
      <c r="AG64" s="100">
        <v>1</v>
      </c>
      <c r="AH64" s="100">
        <v>0</v>
      </c>
      <c r="AI64" s="100">
        <v>8</v>
      </c>
      <c r="AJ64" s="430">
        <f t="shared" si="28"/>
        <v>9</v>
      </c>
      <c r="AK64" s="83">
        <v>0</v>
      </c>
      <c r="AL64" s="83">
        <v>1</v>
      </c>
      <c r="AM64" s="83">
        <v>0</v>
      </c>
      <c r="AN64" s="83">
        <v>4</v>
      </c>
      <c r="AO64" s="257">
        <f t="shared" si="29"/>
        <v>5</v>
      </c>
      <c r="AP64" s="83">
        <v>0</v>
      </c>
      <c r="AQ64" s="83">
        <v>0</v>
      </c>
      <c r="AR64" s="83">
        <v>0</v>
      </c>
      <c r="AS64" s="83">
        <v>12</v>
      </c>
      <c r="AT64" s="257">
        <f t="shared" si="30"/>
        <v>12</v>
      </c>
      <c r="AU64" s="83">
        <v>0</v>
      </c>
      <c r="AV64" s="83">
        <v>0</v>
      </c>
      <c r="AW64" s="83">
        <v>0</v>
      </c>
      <c r="AX64" s="83">
        <v>7</v>
      </c>
      <c r="AY64" s="257">
        <f t="shared" si="31"/>
        <v>7</v>
      </c>
    </row>
    <row r="65" spans="2:51" s="194" customFormat="1" ht="21.75" thickBot="1" x14ac:dyDescent="0.3">
      <c r="B65" s="1015"/>
      <c r="C65" s="933"/>
      <c r="D65" s="924"/>
      <c r="E65" s="706" t="s">
        <v>620</v>
      </c>
      <c r="F65" s="695">
        <f t="shared" si="33"/>
        <v>0</v>
      </c>
      <c r="G65" s="646">
        <v>0</v>
      </c>
      <c r="H65" s="119">
        <v>0</v>
      </c>
      <c r="I65" s="119">
        <v>0</v>
      </c>
      <c r="J65" s="119">
        <v>0</v>
      </c>
      <c r="K65" s="66">
        <f t="shared" si="32"/>
        <v>0</v>
      </c>
      <c r="L65" s="100">
        <v>0</v>
      </c>
      <c r="M65" s="100">
        <v>0</v>
      </c>
      <c r="N65" s="100">
        <v>0</v>
      </c>
      <c r="O65" s="100">
        <v>0</v>
      </c>
      <c r="P65" s="257">
        <f t="shared" si="24"/>
        <v>0</v>
      </c>
      <c r="Q65" s="100">
        <v>0</v>
      </c>
      <c r="R65" s="100">
        <v>0</v>
      </c>
      <c r="S65" s="100">
        <v>0</v>
      </c>
      <c r="T65" s="100">
        <v>0</v>
      </c>
      <c r="U65" s="257">
        <f t="shared" si="25"/>
        <v>0</v>
      </c>
      <c r="V65" s="100">
        <v>0</v>
      </c>
      <c r="W65" s="100">
        <v>0</v>
      </c>
      <c r="X65" s="100">
        <v>0</v>
      </c>
      <c r="Y65" s="398">
        <v>0</v>
      </c>
      <c r="Z65" s="430">
        <f t="shared" si="26"/>
        <v>0</v>
      </c>
      <c r="AA65" s="100">
        <v>0</v>
      </c>
      <c r="AB65" s="100">
        <v>0</v>
      </c>
      <c r="AC65" s="100">
        <v>0</v>
      </c>
      <c r="AD65" s="100">
        <v>0</v>
      </c>
      <c r="AE65" s="430">
        <f t="shared" si="27"/>
        <v>0</v>
      </c>
      <c r="AF65" s="100">
        <v>0</v>
      </c>
      <c r="AG65" s="100">
        <v>0</v>
      </c>
      <c r="AH65" s="100">
        <v>0</v>
      </c>
      <c r="AI65" s="100">
        <v>0</v>
      </c>
      <c r="AJ65" s="430">
        <f t="shared" si="28"/>
        <v>0</v>
      </c>
      <c r="AK65" s="120"/>
      <c r="AL65" s="120"/>
      <c r="AM65" s="120"/>
      <c r="AN65" s="120"/>
      <c r="AO65" s="257">
        <f t="shared" si="29"/>
        <v>0</v>
      </c>
      <c r="AP65" s="120"/>
      <c r="AQ65" s="120"/>
      <c r="AR65" s="120"/>
      <c r="AS65" s="120"/>
      <c r="AT65" s="257">
        <f t="shared" si="30"/>
        <v>0</v>
      </c>
      <c r="AU65" s="120"/>
      <c r="AV65" s="120"/>
      <c r="AW65" s="120"/>
      <c r="AX65" s="120"/>
      <c r="AY65" s="257">
        <f t="shared" si="31"/>
        <v>0</v>
      </c>
    </row>
    <row r="66" spans="2:51" s="194" customFormat="1" ht="16.5" customHeight="1" x14ac:dyDescent="0.25">
      <c r="B66" s="1013">
        <v>12</v>
      </c>
      <c r="C66" s="933"/>
      <c r="D66" s="915" t="s">
        <v>500</v>
      </c>
      <c r="E66" s="200" t="s">
        <v>116</v>
      </c>
      <c r="F66" s="695">
        <f t="shared" si="33"/>
        <v>1</v>
      </c>
      <c r="G66" s="648">
        <v>0</v>
      </c>
      <c r="H66" s="91">
        <v>0</v>
      </c>
      <c r="I66" s="91">
        <v>0</v>
      </c>
      <c r="J66" s="91">
        <v>0</v>
      </c>
      <c r="K66" s="66">
        <f t="shared" si="32"/>
        <v>0</v>
      </c>
      <c r="L66" s="83">
        <v>0</v>
      </c>
      <c r="M66" s="83">
        <v>0</v>
      </c>
      <c r="N66" s="83">
        <v>0</v>
      </c>
      <c r="O66" s="83">
        <v>0</v>
      </c>
      <c r="P66" s="257">
        <f t="shared" si="24"/>
        <v>0</v>
      </c>
      <c r="Q66" s="83">
        <v>0</v>
      </c>
      <c r="R66" s="83">
        <v>0</v>
      </c>
      <c r="S66" s="83">
        <v>0</v>
      </c>
      <c r="T66" s="83">
        <v>0</v>
      </c>
      <c r="U66" s="257">
        <f t="shared" si="25"/>
        <v>0</v>
      </c>
      <c r="V66" s="83">
        <v>0</v>
      </c>
      <c r="W66" s="83">
        <v>0</v>
      </c>
      <c r="X66" s="83">
        <v>0</v>
      </c>
      <c r="Y66" s="396">
        <v>0</v>
      </c>
      <c r="Z66" s="430">
        <f t="shared" si="26"/>
        <v>0</v>
      </c>
      <c r="AA66" s="83">
        <v>0</v>
      </c>
      <c r="AB66" s="83">
        <v>0</v>
      </c>
      <c r="AC66" s="83">
        <v>0</v>
      </c>
      <c r="AD66" s="83">
        <v>0</v>
      </c>
      <c r="AE66" s="430">
        <f t="shared" si="27"/>
        <v>0</v>
      </c>
      <c r="AF66" s="83">
        <v>0</v>
      </c>
      <c r="AG66" s="83">
        <v>0</v>
      </c>
      <c r="AH66" s="83">
        <v>0</v>
      </c>
      <c r="AI66" s="83">
        <v>0</v>
      </c>
      <c r="AJ66" s="430">
        <f t="shared" si="28"/>
        <v>0</v>
      </c>
      <c r="AK66" s="83">
        <v>0</v>
      </c>
      <c r="AL66" s="83">
        <v>0</v>
      </c>
      <c r="AM66" s="83">
        <v>0</v>
      </c>
      <c r="AN66" s="83">
        <v>1</v>
      </c>
      <c r="AO66" s="257">
        <f t="shared" si="29"/>
        <v>1</v>
      </c>
      <c r="AP66" s="83">
        <v>0</v>
      </c>
      <c r="AQ66" s="83">
        <v>0</v>
      </c>
      <c r="AR66" s="83">
        <v>0</v>
      </c>
      <c r="AS66" s="83">
        <v>0</v>
      </c>
      <c r="AT66" s="257">
        <f t="shared" si="30"/>
        <v>0</v>
      </c>
      <c r="AU66" s="83">
        <v>0</v>
      </c>
      <c r="AV66" s="83">
        <v>0</v>
      </c>
      <c r="AW66" s="83">
        <v>0</v>
      </c>
      <c r="AX66" s="83">
        <v>0</v>
      </c>
      <c r="AY66" s="257">
        <f t="shared" si="31"/>
        <v>0</v>
      </c>
    </row>
    <row r="67" spans="2:51" s="194" customFormat="1" ht="16.5" customHeight="1" x14ac:dyDescent="0.25">
      <c r="B67" s="1014"/>
      <c r="C67" s="933"/>
      <c r="D67" s="923"/>
      <c r="E67" s="200" t="s">
        <v>203</v>
      </c>
      <c r="F67" s="695">
        <f t="shared" si="33"/>
        <v>0</v>
      </c>
      <c r="G67" s="648">
        <v>0</v>
      </c>
      <c r="H67" s="91">
        <v>0</v>
      </c>
      <c r="I67" s="91">
        <v>0</v>
      </c>
      <c r="J67" s="91">
        <v>0</v>
      </c>
      <c r="K67" s="66">
        <f t="shared" si="32"/>
        <v>0</v>
      </c>
      <c r="L67" s="83">
        <v>0</v>
      </c>
      <c r="M67" s="83">
        <v>0</v>
      </c>
      <c r="N67" s="83">
        <v>0</v>
      </c>
      <c r="O67" s="83">
        <v>0</v>
      </c>
      <c r="P67" s="257">
        <f t="shared" si="24"/>
        <v>0</v>
      </c>
      <c r="Q67" s="83">
        <v>0</v>
      </c>
      <c r="R67" s="83">
        <v>0</v>
      </c>
      <c r="S67" s="83">
        <v>0</v>
      </c>
      <c r="T67" s="83">
        <v>0</v>
      </c>
      <c r="U67" s="257">
        <f t="shared" si="25"/>
        <v>0</v>
      </c>
      <c r="V67" s="83">
        <v>0</v>
      </c>
      <c r="W67" s="83">
        <v>0</v>
      </c>
      <c r="X67" s="83">
        <v>0</v>
      </c>
      <c r="Y67" s="396">
        <v>0</v>
      </c>
      <c r="Z67" s="430">
        <f t="shared" si="26"/>
        <v>0</v>
      </c>
      <c r="AA67" s="83">
        <v>0</v>
      </c>
      <c r="AB67" s="83">
        <v>0</v>
      </c>
      <c r="AC67" s="83">
        <v>0</v>
      </c>
      <c r="AD67" s="83">
        <v>0</v>
      </c>
      <c r="AE67" s="430">
        <f t="shared" si="27"/>
        <v>0</v>
      </c>
      <c r="AF67" s="83">
        <v>0</v>
      </c>
      <c r="AG67" s="83">
        <v>0</v>
      </c>
      <c r="AH67" s="83">
        <v>0</v>
      </c>
      <c r="AI67" s="83">
        <v>0</v>
      </c>
      <c r="AJ67" s="430">
        <f t="shared" si="28"/>
        <v>0</v>
      </c>
      <c r="AK67" s="83">
        <v>0</v>
      </c>
      <c r="AL67" s="83">
        <v>0</v>
      </c>
      <c r="AM67" s="83">
        <v>0</v>
      </c>
      <c r="AN67" s="83">
        <v>0</v>
      </c>
      <c r="AO67" s="257">
        <f t="shared" si="29"/>
        <v>0</v>
      </c>
      <c r="AP67" s="83">
        <v>0</v>
      </c>
      <c r="AQ67" s="83">
        <v>0</v>
      </c>
      <c r="AR67" s="83">
        <v>0</v>
      </c>
      <c r="AS67" s="83">
        <v>0</v>
      </c>
      <c r="AT67" s="257">
        <f t="shared" si="30"/>
        <v>0</v>
      </c>
      <c r="AU67" s="83">
        <v>0</v>
      </c>
      <c r="AV67" s="83">
        <v>0</v>
      </c>
      <c r="AW67" s="83">
        <v>0</v>
      </c>
      <c r="AX67" s="83">
        <v>0</v>
      </c>
      <c r="AY67" s="257">
        <f t="shared" si="31"/>
        <v>0</v>
      </c>
    </row>
    <row r="68" spans="2:51" s="194" customFormat="1" ht="16.5" customHeight="1" thickBot="1" x14ac:dyDescent="0.3">
      <c r="B68" s="1014"/>
      <c r="C68" s="933"/>
      <c r="D68" s="923"/>
      <c r="E68" s="201" t="s">
        <v>112</v>
      </c>
      <c r="F68" s="695">
        <f t="shared" si="33"/>
        <v>0</v>
      </c>
      <c r="G68" s="645">
        <v>0</v>
      </c>
      <c r="H68" s="93">
        <v>0</v>
      </c>
      <c r="I68" s="93">
        <v>0</v>
      </c>
      <c r="J68" s="93">
        <v>0</v>
      </c>
      <c r="K68" s="66">
        <f t="shared" si="32"/>
        <v>0</v>
      </c>
      <c r="L68" s="86">
        <v>0</v>
      </c>
      <c r="M68" s="86">
        <v>0</v>
      </c>
      <c r="N68" s="86">
        <v>0</v>
      </c>
      <c r="O68" s="86">
        <v>0</v>
      </c>
      <c r="P68" s="257">
        <f t="shared" si="24"/>
        <v>0</v>
      </c>
      <c r="Q68" s="86">
        <v>0</v>
      </c>
      <c r="R68" s="86">
        <v>0</v>
      </c>
      <c r="S68" s="86">
        <v>0</v>
      </c>
      <c r="T68" s="86">
        <v>0</v>
      </c>
      <c r="U68" s="257">
        <f t="shared" si="25"/>
        <v>0</v>
      </c>
      <c r="V68" s="86">
        <v>0</v>
      </c>
      <c r="W68" s="86">
        <v>0</v>
      </c>
      <c r="X68" s="86">
        <v>0</v>
      </c>
      <c r="Y68" s="397">
        <v>0</v>
      </c>
      <c r="Z68" s="430">
        <f t="shared" si="26"/>
        <v>0</v>
      </c>
      <c r="AA68" s="86">
        <v>0</v>
      </c>
      <c r="AB68" s="86">
        <v>0</v>
      </c>
      <c r="AC68" s="86">
        <v>0</v>
      </c>
      <c r="AD68" s="86">
        <v>0</v>
      </c>
      <c r="AE68" s="430">
        <f t="shared" si="27"/>
        <v>0</v>
      </c>
      <c r="AF68" s="86">
        <v>0</v>
      </c>
      <c r="AG68" s="86">
        <v>0</v>
      </c>
      <c r="AH68" s="86">
        <v>0</v>
      </c>
      <c r="AI68" s="86">
        <v>0</v>
      </c>
      <c r="AJ68" s="430">
        <f t="shared" si="28"/>
        <v>0</v>
      </c>
      <c r="AK68" s="83">
        <v>0</v>
      </c>
      <c r="AL68" s="83">
        <v>0</v>
      </c>
      <c r="AM68" s="83">
        <v>0</v>
      </c>
      <c r="AN68" s="83">
        <v>0</v>
      </c>
      <c r="AO68" s="257">
        <f t="shared" si="29"/>
        <v>0</v>
      </c>
      <c r="AP68" s="83">
        <v>0</v>
      </c>
      <c r="AQ68" s="83">
        <v>0</v>
      </c>
      <c r="AR68" s="83">
        <v>0</v>
      </c>
      <c r="AS68" s="83">
        <v>0</v>
      </c>
      <c r="AT68" s="257">
        <f t="shared" si="30"/>
        <v>0</v>
      </c>
      <c r="AU68" s="83">
        <v>0</v>
      </c>
      <c r="AV68" s="83">
        <v>0</v>
      </c>
      <c r="AW68" s="83">
        <v>0</v>
      </c>
      <c r="AX68" s="83">
        <v>0</v>
      </c>
      <c r="AY68" s="257">
        <f t="shared" si="31"/>
        <v>0</v>
      </c>
    </row>
    <row r="69" spans="2:51" s="194" customFormat="1" ht="16.5" customHeight="1" thickBot="1" x14ac:dyDescent="0.3">
      <c r="B69" s="1014"/>
      <c r="C69" s="933"/>
      <c r="D69" s="923"/>
      <c r="E69" s="584" t="s">
        <v>621</v>
      </c>
      <c r="F69" s="695">
        <f t="shared" si="33"/>
        <v>0</v>
      </c>
      <c r="G69" s="649"/>
      <c r="H69" s="197"/>
      <c r="I69" s="197"/>
      <c r="J69" s="197"/>
      <c r="K69" s="66">
        <f t="shared" si="32"/>
        <v>0</v>
      </c>
      <c r="L69" s="220"/>
      <c r="M69" s="220"/>
      <c r="N69" s="220"/>
      <c r="O69" s="220"/>
      <c r="P69" s="257">
        <f t="shared" si="24"/>
        <v>0</v>
      </c>
      <c r="Q69" s="220"/>
      <c r="R69" s="220"/>
      <c r="S69" s="220"/>
      <c r="T69" s="220"/>
      <c r="U69" s="257">
        <f t="shared" si="25"/>
        <v>0</v>
      </c>
      <c r="V69" s="220"/>
      <c r="W69" s="220"/>
      <c r="X69" s="220"/>
      <c r="Y69" s="358"/>
      <c r="Z69" s="430">
        <f t="shared" si="26"/>
        <v>0</v>
      </c>
      <c r="AA69" s="220"/>
      <c r="AB69" s="220"/>
      <c r="AC69" s="220"/>
      <c r="AD69" s="220"/>
      <c r="AE69" s="430">
        <f t="shared" si="27"/>
        <v>0</v>
      </c>
      <c r="AF69" s="220"/>
      <c r="AG69" s="220"/>
      <c r="AH69" s="220"/>
      <c r="AI69" s="220"/>
      <c r="AJ69" s="430">
        <f t="shared" si="28"/>
        <v>0</v>
      </c>
      <c r="AK69" s="120"/>
      <c r="AL69" s="120"/>
      <c r="AM69" s="120"/>
      <c r="AN69" s="120"/>
      <c r="AO69" s="257">
        <f t="shared" si="29"/>
        <v>0</v>
      </c>
      <c r="AP69" s="120"/>
      <c r="AQ69" s="120"/>
      <c r="AR69" s="120"/>
      <c r="AS69" s="120"/>
      <c r="AT69" s="257">
        <f t="shared" si="30"/>
        <v>0</v>
      </c>
      <c r="AU69" s="120"/>
      <c r="AV69" s="120"/>
      <c r="AW69" s="120"/>
      <c r="AX69" s="120"/>
      <c r="AY69" s="257">
        <f t="shared" si="31"/>
        <v>0</v>
      </c>
    </row>
    <row r="70" spans="2:51" s="194" customFormat="1" ht="21.75" thickBot="1" x14ac:dyDescent="0.3">
      <c r="B70" s="1015"/>
      <c r="C70" s="933"/>
      <c r="D70" s="924"/>
      <c r="E70" s="584" t="s">
        <v>620</v>
      </c>
      <c r="F70" s="695">
        <f t="shared" si="33"/>
        <v>0</v>
      </c>
      <c r="G70" s="649"/>
      <c r="H70" s="197"/>
      <c r="I70" s="197"/>
      <c r="J70" s="197"/>
      <c r="K70" s="66">
        <f t="shared" si="32"/>
        <v>0</v>
      </c>
      <c r="L70" s="220"/>
      <c r="M70" s="220"/>
      <c r="N70" s="220"/>
      <c r="O70" s="220"/>
      <c r="P70" s="257">
        <f t="shared" si="24"/>
        <v>0</v>
      </c>
      <c r="Q70" s="220"/>
      <c r="R70" s="220"/>
      <c r="S70" s="220"/>
      <c r="T70" s="220"/>
      <c r="U70" s="257">
        <f t="shared" si="25"/>
        <v>0</v>
      </c>
      <c r="V70" s="220"/>
      <c r="W70" s="220"/>
      <c r="X70" s="220"/>
      <c r="Y70" s="358"/>
      <c r="Z70" s="430">
        <f t="shared" si="26"/>
        <v>0</v>
      </c>
      <c r="AA70" s="220"/>
      <c r="AB70" s="220"/>
      <c r="AC70" s="220"/>
      <c r="AD70" s="220"/>
      <c r="AE70" s="430">
        <f t="shared" si="27"/>
        <v>0</v>
      </c>
      <c r="AF70" s="220"/>
      <c r="AG70" s="220"/>
      <c r="AH70" s="220"/>
      <c r="AI70" s="220"/>
      <c r="AJ70" s="430">
        <f t="shared" si="28"/>
        <v>0</v>
      </c>
      <c r="AK70" s="120"/>
      <c r="AL70" s="120"/>
      <c r="AM70" s="120"/>
      <c r="AN70" s="120"/>
      <c r="AO70" s="257">
        <f t="shared" si="29"/>
        <v>0</v>
      </c>
      <c r="AP70" s="120"/>
      <c r="AQ70" s="120"/>
      <c r="AR70" s="120"/>
      <c r="AS70" s="120"/>
      <c r="AT70" s="257">
        <f t="shared" si="30"/>
        <v>0</v>
      </c>
      <c r="AU70" s="120"/>
      <c r="AV70" s="120"/>
      <c r="AW70" s="120"/>
      <c r="AX70" s="120"/>
      <c r="AY70" s="257">
        <f t="shared" si="31"/>
        <v>0</v>
      </c>
    </row>
    <row r="71" spans="2:51" s="194" customFormat="1" ht="16.5" customHeight="1" x14ac:dyDescent="0.25">
      <c r="B71" s="1013">
        <v>13</v>
      </c>
      <c r="C71" s="933"/>
      <c r="D71" s="915" t="s">
        <v>459</v>
      </c>
      <c r="E71" s="200" t="s">
        <v>116</v>
      </c>
      <c r="F71" s="695">
        <f t="shared" si="33"/>
        <v>0</v>
      </c>
      <c r="G71" s="648">
        <v>0</v>
      </c>
      <c r="H71" s="91">
        <v>0</v>
      </c>
      <c r="I71" s="91">
        <v>0</v>
      </c>
      <c r="J71" s="91">
        <v>0</v>
      </c>
      <c r="K71" s="66">
        <f t="shared" si="32"/>
        <v>0</v>
      </c>
      <c r="L71" s="83">
        <v>0</v>
      </c>
      <c r="M71" s="83">
        <v>0</v>
      </c>
      <c r="N71" s="83">
        <v>0</v>
      </c>
      <c r="O71" s="83">
        <v>0</v>
      </c>
      <c r="P71" s="257">
        <f t="shared" si="24"/>
        <v>0</v>
      </c>
      <c r="Q71" s="83">
        <v>0</v>
      </c>
      <c r="R71" s="83">
        <v>0</v>
      </c>
      <c r="S71" s="83">
        <v>0</v>
      </c>
      <c r="T71" s="83">
        <v>0</v>
      </c>
      <c r="U71" s="257">
        <f t="shared" si="25"/>
        <v>0</v>
      </c>
      <c r="V71" s="83">
        <v>0</v>
      </c>
      <c r="W71" s="83">
        <v>0</v>
      </c>
      <c r="X71" s="83">
        <v>0</v>
      </c>
      <c r="Y71" s="396">
        <v>0</v>
      </c>
      <c r="Z71" s="430">
        <f t="shared" si="26"/>
        <v>0</v>
      </c>
      <c r="AA71" s="83">
        <v>0</v>
      </c>
      <c r="AB71" s="83">
        <v>0</v>
      </c>
      <c r="AC71" s="83">
        <v>0</v>
      </c>
      <c r="AD71" s="83">
        <v>0</v>
      </c>
      <c r="AE71" s="430">
        <f t="shared" si="27"/>
        <v>0</v>
      </c>
      <c r="AF71" s="83">
        <v>0</v>
      </c>
      <c r="AG71" s="83">
        <v>0</v>
      </c>
      <c r="AH71" s="83">
        <v>0</v>
      </c>
      <c r="AI71" s="83">
        <v>0</v>
      </c>
      <c r="AJ71" s="430">
        <f t="shared" si="28"/>
        <v>0</v>
      </c>
      <c r="AK71" s="83">
        <v>0</v>
      </c>
      <c r="AL71" s="83">
        <v>0</v>
      </c>
      <c r="AM71" s="83">
        <v>0</v>
      </c>
      <c r="AN71" s="83">
        <v>0</v>
      </c>
      <c r="AO71" s="257">
        <f t="shared" si="29"/>
        <v>0</v>
      </c>
      <c r="AP71" s="83">
        <v>0</v>
      </c>
      <c r="AQ71" s="83">
        <v>0</v>
      </c>
      <c r="AR71" s="83">
        <v>0</v>
      </c>
      <c r="AS71" s="83">
        <v>0</v>
      </c>
      <c r="AT71" s="257">
        <f t="shared" si="30"/>
        <v>0</v>
      </c>
      <c r="AU71" s="83">
        <v>0</v>
      </c>
      <c r="AV71" s="83">
        <v>0</v>
      </c>
      <c r="AW71" s="83">
        <v>0</v>
      </c>
      <c r="AX71" s="83">
        <v>0</v>
      </c>
      <c r="AY71" s="257">
        <f t="shared" si="31"/>
        <v>0</v>
      </c>
    </row>
    <row r="72" spans="2:51" s="194" customFormat="1" ht="16.5" customHeight="1" x14ac:dyDescent="0.25">
      <c r="B72" s="1014"/>
      <c r="C72" s="933"/>
      <c r="D72" s="923"/>
      <c r="E72" s="200" t="s">
        <v>203</v>
      </c>
      <c r="F72" s="695">
        <f t="shared" si="33"/>
        <v>0</v>
      </c>
      <c r="G72" s="648">
        <v>0</v>
      </c>
      <c r="H72" s="91">
        <v>0</v>
      </c>
      <c r="I72" s="91">
        <v>0</v>
      </c>
      <c r="J72" s="91">
        <v>0</v>
      </c>
      <c r="K72" s="66">
        <f t="shared" si="32"/>
        <v>0</v>
      </c>
      <c r="L72" s="83">
        <v>0</v>
      </c>
      <c r="M72" s="83">
        <v>0</v>
      </c>
      <c r="N72" s="83">
        <v>0</v>
      </c>
      <c r="O72" s="83">
        <v>0</v>
      </c>
      <c r="P72" s="257">
        <f t="shared" si="24"/>
        <v>0</v>
      </c>
      <c r="Q72" s="83">
        <v>0</v>
      </c>
      <c r="R72" s="83">
        <v>0</v>
      </c>
      <c r="S72" s="83">
        <v>0</v>
      </c>
      <c r="T72" s="83">
        <v>0</v>
      </c>
      <c r="U72" s="257">
        <f t="shared" si="25"/>
        <v>0</v>
      </c>
      <c r="V72" s="83">
        <v>0</v>
      </c>
      <c r="W72" s="83">
        <v>0</v>
      </c>
      <c r="X72" s="83">
        <v>0</v>
      </c>
      <c r="Y72" s="396">
        <v>0</v>
      </c>
      <c r="Z72" s="430">
        <f t="shared" si="26"/>
        <v>0</v>
      </c>
      <c r="AA72" s="83">
        <v>0</v>
      </c>
      <c r="AB72" s="83">
        <v>0</v>
      </c>
      <c r="AC72" s="83">
        <v>0</v>
      </c>
      <c r="AD72" s="83">
        <v>0</v>
      </c>
      <c r="AE72" s="430">
        <f t="shared" si="27"/>
        <v>0</v>
      </c>
      <c r="AF72" s="83">
        <v>0</v>
      </c>
      <c r="AG72" s="83">
        <v>0</v>
      </c>
      <c r="AH72" s="83">
        <v>0</v>
      </c>
      <c r="AI72" s="83">
        <v>0</v>
      </c>
      <c r="AJ72" s="430">
        <f t="shared" si="28"/>
        <v>0</v>
      </c>
      <c r="AK72" s="83">
        <v>0</v>
      </c>
      <c r="AL72" s="83">
        <v>0</v>
      </c>
      <c r="AM72" s="83">
        <v>0</v>
      </c>
      <c r="AN72" s="83">
        <v>0</v>
      </c>
      <c r="AO72" s="257">
        <f t="shared" si="29"/>
        <v>0</v>
      </c>
      <c r="AP72" s="83">
        <v>0</v>
      </c>
      <c r="AQ72" s="83">
        <v>0</v>
      </c>
      <c r="AR72" s="83">
        <v>0</v>
      </c>
      <c r="AS72" s="83">
        <v>0</v>
      </c>
      <c r="AT72" s="257">
        <f t="shared" si="30"/>
        <v>0</v>
      </c>
      <c r="AU72" s="83">
        <v>0</v>
      </c>
      <c r="AV72" s="83">
        <v>0</v>
      </c>
      <c r="AW72" s="83">
        <v>0</v>
      </c>
      <c r="AX72" s="83">
        <v>0</v>
      </c>
      <c r="AY72" s="257">
        <f t="shared" si="31"/>
        <v>0</v>
      </c>
    </row>
    <row r="73" spans="2:51" s="194" customFormat="1" ht="16.5" customHeight="1" thickBot="1" x14ac:dyDescent="0.3">
      <c r="B73" s="1014"/>
      <c r="C73" s="933"/>
      <c r="D73" s="923"/>
      <c r="E73" s="201" t="s">
        <v>112</v>
      </c>
      <c r="F73" s="695">
        <f t="shared" si="33"/>
        <v>9</v>
      </c>
      <c r="G73" s="645">
        <v>0</v>
      </c>
      <c r="H73" s="93">
        <v>0</v>
      </c>
      <c r="I73" s="93">
        <v>0</v>
      </c>
      <c r="J73" s="93">
        <v>0</v>
      </c>
      <c r="K73" s="66">
        <f t="shared" si="32"/>
        <v>0</v>
      </c>
      <c r="L73" s="86">
        <v>1</v>
      </c>
      <c r="M73" s="86">
        <v>0</v>
      </c>
      <c r="N73" s="86">
        <v>0</v>
      </c>
      <c r="O73" s="86">
        <v>0</v>
      </c>
      <c r="P73" s="257">
        <f t="shared" si="24"/>
        <v>1</v>
      </c>
      <c r="Q73" s="86">
        <v>0</v>
      </c>
      <c r="R73" s="86">
        <v>0</v>
      </c>
      <c r="S73" s="86">
        <v>0</v>
      </c>
      <c r="T73" s="86">
        <v>0</v>
      </c>
      <c r="U73" s="257">
        <f t="shared" si="25"/>
        <v>0</v>
      </c>
      <c r="V73" s="86">
        <v>0</v>
      </c>
      <c r="W73" s="86">
        <v>0</v>
      </c>
      <c r="X73" s="86">
        <v>0</v>
      </c>
      <c r="Y73" s="397">
        <v>1</v>
      </c>
      <c r="Z73" s="430">
        <f t="shared" si="26"/>
        <v>1</v>
      </c>
      <c r="AA73" s="86">
        <v>0</v>
      </c>
      <c r="AB73" s="86">
        <v>0</v>
      </c>
      <c r="AC73" s="86">
        <v>0</v>
      </c>
      <c r="AD73" s="86">
        <v>1</v>
      </c>
      <c r="AE73" s="430">
        <f t="shared" si="27"/>
        <v>1</v>
      </c>
      <c r="AF73" s="86">
        <v>0</v>
      </c>
      <c r="AG73" s="86">
        <v>0</v>
      </c>
      <c r="AH73" s="86">
        <v>0</v>
      </c>
      <c r="AI73" s="86">
        <v>2</v>
      </c>
      <c r="AJ73" s="430">
        <f t="shared" si="28"/>
        <v>2</v>
      </c>
      <c r="AK73" s="83">
        <v>0</v>
      </c>
      <c r="AL73" s="83">
        <v>0</v>
      </c>
      <c r="AM73" s="83">
        <v>1</v>
      </c>
      <c r="AN73" s="83">
        <v>0</v>
      </c>
      <c r="AO73" s="257">
        <f t="shared" si="29"/>
        <v>1</v>
      </c>
      <c r="AP73" s="83">
        <v>0</v>
      </c>
      <c r="AQ73" s="83">
        <v>0</v>
      </c>
      <c r="AR73" s="83">
        <v>0</v>
      </c>
      <c r="AS73" s="83">
        <v>2</v>
      </c>
      <c r="AT73" s="257">
        <f t="shared" si="30"/>
        <v>2</v>
      </c>
      <c r="AU73" s="83">
        <v>0</v>
      </c>
      <c r="AV73" s="83">
        <v>0</v>
      </c>
      <c r="AW73" s="83">
        <v>0</v>
      </c>
      <c r="AX73" s="83">
        <v>1</v>
      </c>
      <c r="AY73" s="257">
        <f t="shared" si="31"/>
        <v>1</v>
      </c>
    </row>
    <row r="74" spans="2:51" s="194" customFormat="1" ht="16.5" customHeight="1" thickBot="1" x14ac:dyDescent="0.3">
      <c r="B74" s="1014"/>
      <c r="C74" s="933"/>
      <c r="D74" s="923"/>
      <c r="E74" s="583" t="s">
        <v>621</v>
      </c>
      <c r="F74" s="695">
        <f t="shared" si="33"/>
        <v>50</v>
      </c>
      <c r="G74" s="646">
        <v>4</v>
      </c>
      <c r="H74" s="119">
        <v>0</v>
      </c>
      <c r="I74" s="119">
        <v>0</v>
      </c>
      <c r="J74" s="119">
        <v>0</v>
      </c>
      <c r="K74" s="66">
        <f t="shared" si="32"/>
        <v>4</v>
      </c>
      <c r="L74" s="100">
        <v>4</v>
      </c>
      <c r="M74" s="100">
        <v>0</v>
      </c>
      <c r="N74" s="100">
        <v>0</v>
      </c>
      <c r="O74" s="100">
        <v>0</v>
      </c>
      <c r="P74" s="257">
        <f t="shared" ref="P74:P138" si="34">L74+M74+N74+O74</f>
        <v>4</v>
      </c>
      <c r="Q74" s="100">
        <v>9</v>
      </c>
      <c r="R74" s="100">
        <v>0</v>
      </c>
      <c r="S74" s="100">
        <v>0</v>
      </c>
      <c r="T74" s="100">
        <v>1</v>
      </c>
      <c r="U74" s="257">
        <f t="shared" ref="U74:U138" si="35">Q74+R74+S74+T74</f>
        <v>10</v>
      </c>
      <c r="V74" s="100">
        <v>0</v>
      </c>
      <c r="W74" s="100">
        <v>0</v>
      </c>
      <c r="X74" s="100">
        <v>0</v>
      </c>
      <c r="Y74" s="398">
        <v>8</v>
      </c>
      <c r="Z74" s="430">
        <f t="shared" ref="Z74:Z138" si="36">V74+W74+X74+Y74</f>
        <v>8</v>
      </c>
      <c r="AA74" s="100">
        <v>0</v>
      </c>
      <c r="AB74" s="100">
        <v>0</v>
      </c>
      <c r="AC74" s="100">
        <v>0</v>
      </c>
      <c r="AD74" s="100">
        <v>2</v>
      </c>
      <c r="AE74" s="430">
        <f t="shared" ref="AE74:AE138" si="37">AA74+AB74+AC74+AD74</f>
        <v>2</v>
      </c>
      <c r="AF74" s="100">
        <v>0</v>
      </c>
      <c r="AG74" s="100">
        <v>0</v>
      </c>
      <c r="AH74" s="100">
        <v>0</v>
      </c>
      <c r="AI74" s="100">
        <v>6</v>
      </c>
      <c r="AJ74" s="430">
        <f t="shared" ref="AJ74:AJ138" si="38">AF74+AG74+AH74+AI74</f>
        <v>6</v>
      </c>
      <c r="AK74" s="83">
        <v>0</v>
      </c>
      <c r="AL74" s="83">
        <v>0</v>
      </c>
      <c r="AM74" s="83">
        <v>0</v>
      </c>
      <c r="AN74" s="83">
        <v>7</v>
      </c>
      <c r="AO74" s="257">
        <f t="shared" ref="AO74:AO138" si="39">AK74+AL74+AM74+AN74</f>
        <v>7</v>
      </c>
      <c r="AP74" s="83">
        <v>0</v>
      </c>
      <c r="AQ74" s="83">
        <v>0</v>
      </c>
      <c r="AR74" s="83">
        <v>0</v>
      </c>
      <c r="AS74" s="83">
        <v>6</v>
      </c>
      <c r="AT74" s="257">
        <f t="shared" ref="AT74:AT137" si="40">AP74+AQ74+AR74+AS74</f>
        <v>6</v>
      </c>
      <c r="AU74" s="83">
        <v>0</v>
      </c>
      <c r="AV74" s="83">
        <v>0</v>
      </c>
      <c r="AW74" s="83">
        <v>0</v>
      </c>
      <c r="AX74" s="83">
        <v>3</v>
      </c>
      <c r="AY74" s="257">
        <f t="shared" ref="AY74:AY137" si="41">AU74+AV74+AW74+AX74</f>
        <v>3</v>
      </c>
    </row>
    <row r="75" spans="2:51" s="194" customFormat="1" ht="21.75" thickBot="1" x14ac:dyDescent="0.3">
      <c r="B75" s="1015"/>
      <c r="C75" s="933"/>
      <c r="D75" s="924"/>
      <c r="E75" s="583" t="s">
        <v>620</v>
      </c>
      <c r="F75" s="695">
        <f t="shared" si="33"/>
        <v>39</v>
      </c>
      <c r="G75" s="646">
        <v>1</v>
      </c>
      <c r="H75" s="119">
        <v>0</v>
      </c>
      <c r="I75" s="119">
        <v>0</v>
      </c>
      <c r="J75" s="119">
        <v>0</v>
      </c>
      <c r="K75" s="66">
        <f t="shared" ref="K75:K139" si="42">G75+H75+I75+J75</f>
        <v>1</v>
      </c>
      <c r="L75" s="100">
        <v>4</v>
      </c>
      <c r="M75" s="100">
        <v>0</v>
      </c>
      <c r="N75" s="100">
        <v>0</v>
      </c>
      <c r="O75" s="100">
        <v>0</v>
      </c>
      <c r="P75" s="257">
        <f t="shared" si="34"/>
        <v>4</v>
      </c>
      <c r="Q75" s="100">
        <v>8</v>
      </c>
      <c r="R75" s="100">
        <v>0</v>
      </c>
      <c r="S75" s="100">
        <v>0</v>
      </c>
      <c r="T75" s="100">
        <v>1</v>
      </c>
      <c r="U75" s="257">
        <f t="shared" si="35"/>
        <v>9</v>
      </c>
      <c r="V75" s="100">
        <v>0</v>
      </c>
      <c r="W75" s="100">
        <v>0</v>
      </c>
      <c r="X75" s="100">
        <v>0</v>
      </c>
      <c r="Y75" s="398">
        <v>5</v>
      </c>
      <c r="Z75" s="430">
        <f t="shared" si="36"/>
        <v>5</v>
      </c>
      <c r="AA75" s="100">
        <v>0</v>
      </c>
      <c r="AB75" s="100">
        <v>0</v>
      </c>
      <c r="AC75" s="100">
        <v>0</v>
      </c>
      <c r="AD75" s="100">
        <v>1</v>
      </c>
      <c r="AE75" s="430">
        <f t="shared" si="37"/>
        <v>1</v>
      </c>
      <c r="AF75" s="100">
        <v>0</v>
      </c>
      <c r="AG75" s="100">
        <v>0</v>
      </c>
      <c r="AH75" s="100">
        <v>0</v>
      </c>
      <c r="AI75" s="100">
        <v>7</v>
      </c>
      <c r="AJ75" s="430">
        <f t="shared" si="38"/>
        <v>7</v>
      </c>
      <c r="AK75" s="83">
        <v>0</v>
      </c>
      <c r="AL75" s="83">
        <v>0</v>
      </c>
      <c r="AM75" s="83">
        <v>0</v>
      </c>
      <c r="AN75" s="83">
        <v>6</v>
      </c>
      <c r="AO75" s="257">
        <f t="shared" si="39"/>
        <v>6</v>
      </c>
      <c r="AP75" s="83">
        <v>0</v>
      </c>
      <c r="AQ75" s="83">
        <v>0</v>
      </c>
      <c r="AR75" s="83">
        <v>0</v>
      </c>
      <c r="AS75" s="83">
        <v>4</v>
      </c>
      <c r="AT75" s="257">
        <f t="shared" si="40"/>
        <v>4</v>
      </c>
      <c r="AU75" s="83">
        <v>0</v>
      </c>
      <c r="AV75" s="83">
        <v>1</v>
      </c>
      <c r="AW75" s="83">
        <v>0</v>
      </c>
      <c r="AX75" s="83">
        <v>1</v>
      </c>
      <c r="AY75" s="257">
        <f t="shared" si="41"/>
        <v>2</v>
      </c>
    </row>
    <row r="76" spans="2:51" s="194" customFormat="1" ht="16.5" customHeight="1" x14ac:dyDescent="0.25">
      <c r="B76" s="1013">
        <v>16</v>
      </c>
      <c r="C76" s="933"/>
      <c r="D76" s="915" t="s">
        <v>501</v>
      </c>
      <c r="E76" s="707" t="s">
        <v>116</v>
      </c>
      <c r="F76" s="695">
        <f t="shared" si="33"/>
        <v>0</v>
      </c>
      <c r="G76" s="648">
        <v>0</v>
      </c>
      <c r="H76" s="91">
        <v>0</v>
      </c>
      <c r="I76" s="91">
        <v>0</v>
      </c>
      <c r="J76" s="91">
        <v>0</v>
      </c>
      <c r="K76" s="66">
        <f t="shared" si="42"/>
        <v>0</v>
      </c>
      <c r="L76" s="83">
        <v>0</v>
      </c>
      <c r="M76" s="83">
        <v>0</v>
      </c>
      <c r="N76" s="83">
        <v>0</v>
      </c>
      <c r="O76" s="83">
        <v>0</v>
      </c>
      <c r="P76" s="257">
        <f t="shared" si="34"/>
        <v>0</v>
      </c>
      <c r="Q76" s="83">
        <v>0</v>
      </c>
      <c r="R76" s="83">
        <v>0</v>
      </c>
      <c r="S76" s="83">
        <v>0</v>
      </c>
      <c r="T76" s="83">
        <v>0</v>
      </c>
      <c r="U76" s="257">
        <f t="shared" si="35"/>
        <v>0</v>
      </c>
      <c r="V76" s="83">
        <v>0</v>
      </c>
      <c r="W76" s="83">
        <v>0</v>
      </c>
      <c r="X76" s="83">
        <v>0</v>
      </c>
      <c r="Y76" s="396">
        <v>0</v>
      </c>
      <c r="Z76" s="430">
        <f t="shared" si="36"/>
        <v>0</v>
      </c>
      <c r="AA76" s="83">
        <v>0</v>
      </c>
      <c r="AB76" s="83">
        <v>0</v>
      </c>
      <c r="AC76" s="83">
        <v>0</v>
      </c>
      <c r="AD76" s="83">
        <v>0</v>
      </c>
      <c r="AE76" s="430">
        <f t="shared" si="37"/>
        <v>0</v>
      </c>
      <c r="AF76" s="83">
        <v>0</v>
      </c>
      <c r="AG76" s="83">
        <v>0</v>
      </c>
      <c r="AH76" s="83">
        <v>0</v>
      </c>
      <c r="AI76" s="83">
        <v>0</v>
      </c>
      <c r="AJ76" s="430">
        <f t="shared" si="38"/>
        <v>0</v>
      </c>
      <c r="AK76" s="120"/>
      <c r="AL76" s="120"/>
      <c r="AM76" s="120"/>
      <c r="AN76" s="120"/>
      <c r="AO76" s="257">
        <f t="shared" si="39"/>
        <v>0</v>
      </c>
      <c r="AP76" s="120"/>
      <c r="AQ76" s="120"/>
      <c r="AR76" s="120"/>
      <c r="AS76" s="120"/>
      <c r="AT76" s="257">
        <f t="shared" si="40"/>
        <v>0</v>
      </c>
      <c r="AU76" s="120"/>
      <c r="AV76" s="120"/>
      <c r="AW76" s="120"/>
      <c r="AX76" s="120"/>
      <c r="AY76" s="257">
        <f t="shared" si="41"/>
        <v>0</v>
      </c>
    </row>
    <row r="77" spans="2:51" s="194" customFormat="1" ht="16.5" customHeight="1" x14ac:dyDescent="0.25">
      <c r="B77" s="1014"/>
      <c r="C77" s="933"/>
      <c r="D77" s="923"/>
      <c r="E77" s="200" t="s">
        <v>203</v>
      </c>
      <c r="F77" s="695">
        <f t="shared" ref="F77:F140" si="43">K77+P77+U77+Z77+AE77+AJ77+AO77+AT77+AY77</f>
        <v>0</v>
      </c>
      <c r="G77" s="648">
        <v>0</v>
      </c>
      <c r="H77" s="91">
        <v>0</v>
      </c>
      <c r="I77" s="91">
        <v>0</v>
      </c>
      <c r="J77" s="91">
        <v>0</v>
      </c>
      <c r="K77" s="66">
        <f t="shared" si="42"/>
        <v>0</v>
      </c>
      <c r="L77" s="83">
        <v>0</v>
      </c>
      <c r="M77" s="83">
        <v>0</v>
      </c>
      <c r="N77" s="83">
        <v>0</v>
      </c>
      <c r="O77" s="83">
        <v>0</v>
      </c>
      <c r="P77" s="257">
        <f t="shared" si="34"/>
        <v>0</v>
      </c>
      <c r="Q77" s="83">
        <v>0</v>
      </c>
      <c r="R77" s="83">
        <v>0</v>
      </c>
      <c r="S77" s="83">
        <v>0</v>
      </c>
      <c r="T77" s="83">
        <v>0</v>
      </c>
      <c r="U77" s="257">
        <f t="shared" si="35"/>
        <v>0</v>
      </c>
      <c r="V77" s="83">
        <v>0</v>
      </c>
      <c r="W77" s="83">
        <v>0</v>
      </c>
      <c r="X77" s="83">
        <v>0</v>
      </c>
      <c r="Y77" s="396">
        <v>0</v>
      </c>
      <c r="Z77" s="430">
        <f t="shared" si="36"/>
        <v>0</v>
      </c>
      <c r="AA77" s="83">
        <v>0</v>
      </c>
      <c r="AB77" s="83">
        <v>0</v>
      </c>
      <c r="AC77" s="83">
        <v>0</v>
      </c>
      <c r="AD77" s="83">
        <v>0</v>
      </c>
      <c r="AE77" s="430">
        <f t="shared" si="37"/>
        <v>0</v>
      </c>
      <c r="AF77" s="83">
        <v>0</v>
      </c>
      <c r="AG77" s="83">
        <v>0</v>
      </c>
      <c r="AH77" s="83">
        <v>0</v>
      </c>
      <c r="AI77" s="83">
        <v>0</v>
      </c>
      <c r="AJ77" s="430">
        <f t="shared" si="38"/>
        <v>0</v>
      </c>
      <c r="AK77" s="83">
        <v>0</v>
      </c>
      <c r="AL77" s="83">
        <v>0</v>
      </c>
      <c r="AM77" s="83">
        <v>0</v>
      </c>
      <c r="AN77" s="83">
        <v>0</v>
      </c>
      <c r="AO77" s="257">
        <f t="shared" si="39"/>
        <v>0</v>
      </c>
      <c r="AP77" s="120"/>
      <c r="AQ77" s="120"/>
      <c r="AR77" s="120"/>
      <c r="AS77" s="120"/>
      <c r="AT77" s="257">
        <f t="shared" si="40"/>
        <v>0</v>
      </c>
      <c r="AU77" s="120"/>
      <c r="AV77" s="120"/>
      <c r="AW77" s="120"/>
      <c r="AX77" s="120"/>
      <c r="AY77" s="257">
        <f t="shared" si="41"/>
        <v>0</v>
      </c>
    </row>
    <row r="78" spans="2:51" s="194" customFormat="1" ht="16.5" customHeight="1" thickBot="1" x14ac:dyDescent="0.3">
      <c r="B78" s="1015"/>
      <c r="C78" s="933"/>
      <c r="D78" s="923"/>
      <c r="E78" s="201" t="s">
        <v>112</v>
      </c>
      <c r="F78" s="695">
        <f t="shared" si="43"/>
        <v>0</v>
      </c>
      <c r="G78" s="645">
        <v>0</v>
      </c>
      <c r="H78" s="93">
        <v>0</v>
      </c>
      <c r="I78" s="93">
        <v>0</v>
      </c>
      <c r="J78" s="93">
        <v>0</v>
      </c>
      <c r="K78" s="66">
        <f t="shared" si="42"/>
        <v>0</v>
      </c>
      <c r="L78" s="86">
        <v>0</v>
      </c>
      <c r="M78" s="86">
        <v>0</v>
      </c>
      <c r="N78" s="86">
        <v>0</v>
      </c>
      <c r="O78" s="86">
        <v>0</v>
      </c>
      <c r="P78" s="257">
        <f t="shared" si="34"/>
        <v>0</v>
      </c>
      <c r="Q78" s="86">
        <v>0</v>
      </c>
      <c r="R78" s="86">
        <v>0</v>
      </c>
      <c r="S78" s="86">
        <v>0</v>
      </c>
      <c r="T78" s="86">
        <v>0</v>
      </c>
      <c r="U78" s="257">
        <f t="shared" si="35"/>
        <v>0</v>
      </c>
      <c r="V78" s="86">
        <v>0</v>
      </c>
      <c r="W78" s="86">
        <v>0</v>
      </c>
      <c r="X78" s="86">
        <v>0</v>
      </c>
      <c r="Y78" s="397">
        <v>0</v>
      </c>
      <c r="Z78" s="430">
        <f t="shared" si="36"/>
        <v>0</v>
      </c>
      <c r="AA78" s="86">
        <v>0</v>
      </c>
      <c r="AB78" s="86">
        <v>0</v>
      </c>
      <c r="AC78" s="86">
        <v>0</v>
      </c>
      <c r="AD78" s="86">
        <v>0</v>
      </c>
      <c r="AE78" s="430">
        <f t="shared" si="37"/>
        <v>0</v>
      </c>
      <c r="AF78" s="86">
        <v>0</v>
      </c>
      <c r="AG78" s="86">
        <v>0</v>
      </c>
      <c r="AH78" s="86">
        <v>0</v>
      </c>
      <c r="AI78" s="86">
        <v>0</v>
      </c>
      <c r="AJ78" s="430">
        <f t="shared" si="38"/>
        <v>0</v>
      </c>
      <c r="AK78" s="83">
        <v>0</v>
      </c>
      <c r="AL78" s="83">
        <v>0</v>
      </c>
      <c r="AM78" s="83">
        <v>0</v>
      </c>
      <c r="AN78" s="83">
        <v>0</v>
      </c>
      <c r="AO78" s="257">
        <f t="shared" si="39"/>
        <v>0</v>
      </c>
      <c r="AP78" s="83">
        <v>0</v>
      </c>
      <c r="AQ78" s="83">
        <v>0</v>
      </c>
      <c r="AR78" s="83">
        <v>0</v>
      </c>
      <c r="AS78" s="83">
        <v>0</v>
      </c>
      <c r="AT78" s="257">
        <f t="shared" si="40"/>
        <v>0</v>
      </c>
      <c r="AU78" s="83">
        <v>0</v>
      </c>
      <c r="AV78" s="83">
        <v>0</v>
      </c>
      <c r="AW78" s="83">
        <v>0</v>
      </c>
      <c r="AX78" s="83">
        <v>0</v>
      </c>
      <c r="AY78" s="257">
        <f t="shared" si="41"/>
        <v>0</v>
      </c>
    </row>
    <row r="79" spans="2:51" s="218" customFormat="1" ht="16.5" customHeight="1" thickBot="1" x14ac:dyDescent="0.3">
      <c r="B79" s="699"/>
      <c r="C79" s="933"/>
      <c r="D79" s="833"/>
      <c r="E79" s="584" t="s">
        <v>621</v>
      </c>
      <c r="F79" s="695">
        <f t="shared" si="43"/>
        <v>7</v>
      </c>
      <c r="G79" s="666"/>
      <c r="H79" s="92"/>
      <c r="I79" s="92"/>
      <c r="J79" s="92"/>
      <c r="K79" s="66"/>
      <c r="L79" s="85"/>
      <c r="M79" s="85"/>
      <c r="N79" s="85"/>
      <c r="O79" s="85"/>
      <c r="P79" s="257"/>
      <c r="Q79" s="85"/>
      <c r="R79" s="85"/>
      <c r="S79" s="85"/>
      <c r="T79" s="85"/>
      <c r="U79" s="257"/>
      <c r="V79" s="85"/>
      <c r="W79" s="85"/>
      <c r="X79" s="85"/>
      <c r="Y79" s="402"/>
      <c r="Z79" s="430"/>
      <c r="AA79" s="85"/>
      <c r="AB79" s="85"/>
      <c r="AC79" s="85"/>
      <c r="AD79" s="85"/>
      <c r="AE79" s="430"/>
      <c r="AF79" s="85"/>
      <c r="AG79" s="85"/>
      <c r="AH79" s="85"/>
      <c r="AI79" s="85"/>
      <c r="AJ79" s="430"/>
      <c r="AK79" s="83"/>
      <c r="AL79" s="83"/>
      <c r="AM79" s="83"/>
      <c r="AN79" s="83"/>
      <c r="AO79" s="257"/>
      <c r="AP79" s="83">
        <v>0</v>
      </c>
      <c r="AQ79" s="83">
        <v>0</v>
      </c>
      <c r="AR79" s="83">
        <v>0</v>
      </c>
      <c r="AS79" s="83">
        <v>3</v>
      </c>
      <c r="AT79" s="257">
        <f t="shared" si="40"/>
        <v>3</v>
      </c>
      <c r="AU79" s="83">
        <v>0</v>
      </c>
      <c r="AV79" s="83">
        <v>0</v>
      </c>
      <c r="AW79" s="83">
        <v>0</v>
      </c>
      <c r="AX79" s="83">
        <v>4</v>
      </c>
      <c r="AY79" s="257">
        <f t="shared" si="41"/>
        <v>4</v>
      </c>
    </row>
    <row r="80" spans="2:51" s="194" customFormat="1" ht="16.5" customHeight="1" x14ac:dyDescent="0.25">
      <c r="B80" s="1013">
        <v>17</v>
      </c>
      <c r="C80" s="933"/>
      <c r="D80" s="915" t="s">
        <v>676</v>
      </c>
      <c r="E80" s="587" t="s">
        <v>116</v>
      </c>
      <c r="F80" s="695">
        <f t="shared" si="43"/>
        <v>3</v>
      </c>
      <c r="G80" s="648">
        <v>0</v>
      </c>
      <c r="H80" s="91">
        <v>0</v>
      </c>
      <c r="I80" s="91">
        <v>0</v>
      </c>
      <c r="J80" s="91">
        <v>0</v>
      </c>
      <c r="K80" s="66">
        <f t="shared" si="42"/>
        <v>0</v>
      </c>
      <c r="L80" s="83">
        <v>0</v>
      </c>
      <c r="M80" s="83">
        <v>0</v>
      </c>
      <c r="N80" s="83">
        <v>0</v>
      </c>
      <c r="O80" s="83">
        <v>0</v>
      </c>
      <c r="P80" s="257">
        <f t="shared" si="34"/>
        <v>0</v>
      </c>
      <c r="Q80" s="83">
        <v>1</v>
      </c>
      <c r="R80" s="83">
        <v>0</v>
      </c>
      <c r="S80" s="83">
        <v>0</v>
      </c>
      <c r="T80" s="83">
        <v>0</v>
      </c>
      <c r="U80" s="257">
        <f t="shared" si="35"/>
        <v>1</v>
      </c>
      <c r="V80" s="83">
        <v>0</v>
      </c>
      <c r="W80" s="83">
        <v>0</v>
      </c>
      <c r="X80" s="83">
        <v>0</v>
      </c>
      <c r="Y80" s="396">
        <v>2</v>
      </c>
      <c r="Z80" s="430">
        <f t="shared" si="36"/>
        <v>2</v>
      </c>
      <c r="AA80" s="83">
        <v>0</v>
      </c>
      <c r="AB80" s="83">
        <v>0</v>
      </c>
      <c r="AC80" s="83">
        <v>0</v>
      </c>
      <c r="AD80" s="83">
        <v>0</v>
      </c>
      <c r="AE80" s="430">
        <f t="shared" si="37"/>
        <v>0</v>
      </c>
      <c r="AF80" s="83">
        <v>0</v>
      </c>
      <c r="AG80" s="83">
        <v>0</v>
      </c>
      <c r="AH80" s="83">
        <v>0</v>
      </c>
      <c r="AI80" s="83">
        <v>0</v>
      </c>
      <c r="AJ80" s="430">
        <f t="shared" si="38"/>
        <v>0</v>
      </c>
      <c r="AK80" s="83">
        <v>0</v>
      </c>
      <c r="AL80" s="83">
        <v>0</v>
      </c>
      <c r="AM80" s="83">
        <v>0</v>
      </c>
      <c r="AN80" s="83">
        <v>0</v>
      </c>
      <c r="AO80" s="257">
        <f t="shared" si="39"/>
        <v>0</v>
      </c>
      <c r="AP80" s="83">
        <v>0</v>
      </c>
      <c r="AQ80" s="83">
        <v>0</v>
      </c>
      <c r="AR80" s="83">
        <v>0</v>
      </c>
      <c r="AS80" s="83">
        <v>0</v>
      </c>
      <c r="AT80" s="257">
        <f t="shared" si="40"/>
        <v>0</v>
      </c>
      <c r="AU80" s="83">
        <v>0</v>
      </c>
      <c r="AV80" s="83">
        <v>0</v>
      </c>
      <c r="AW80" s="83">
        <v>0</v>
      </c>
      <c r="AX80" s="83">
        <v>0</v>
      </c>
      <c r="AY80" s="257">
        <f t="shared" si="41"/>
        <v>0</v>
      </c>
    </row>
    <row r="81" spans="2:51" s="194" customFormat="1" ht="16.5" customHeight="1" x14ac:dyDescent="0.25">
      <c r="B81" s="1014"/>
      <c r="C81" s="933"/>
      <c r="D81" s="923"/>
      <c r="E81" s="587" t="s">
        <v>203</v>
      </c>
      <c r="F81" s="695">
        <f t="shared" si="43"/>
        <v>0</v>
      </c>
      <c r="G81" s="648">
        <v>0</v>
      </c>
      <c r="H81" s="91">
        <v>0</v>
      </c>
      <c r="I81" s="91">
        <v>0</v>
      </c>
      <c r="J81" s="91">
        <v>0</v>
      </c>
      <c r="K81" s="66">
        <f t="shared" si="42"/>
        <v>0</v>
      </c>
      <c r="L81" s="83">
        <v>0</v>
      </c>
      <c r="M81" s="83">
        <v>0</v>
      </c>
      <c r="N81" s="83">
        <v>0</v>
      </c>
      <c r="O81" s="83">
        <v>0</v>
      </c>
      <c r="P81" s="257">
        <f t="shared" si="34"/>
        <v>0</v>
      </c>
      <c r="Q81" s="83">
        <v>0</v>
      </c>
      <c r="R81" s="83">
        <v>0</v>
      </c>
      <c r="S81" s="83">
        <v>0</v>
      </c>
      <c r="T81" s="83">
        <v>0</v>
      </c>
      <c r="U81" s="257">
        <f t="shared" si="35"/>
        <v>0</v>
      </c>
      <c r="V81" s="83">
        <v>0</v>
      </c>
      <c r="W81" s="83">
        <v>0</v>
      </c>
      <c r="X81" s="83">
        <v>0</v>
      </c>
      <c r="Y81" s="396">
        <v>0</v>
      </c>
      <c r="Z81" s="430">
        <f t="shared" si="36"/>
        <v>0</v>
      </c>
      <c r="AA81" s="83">
        <v>0</v>
      </c>
      <c r="AB81" s="83">
        <v>0</v>
      </c>
      <c r="AC81" s="83">
        <v>0</v>
      </c>
      <c r="AD81" s="83">
        <v>0</v>
      </c>
      <c r="AE81" s="430">
        <f t="shared" si="37"/>
        <v>0</v>
      </c>
      <c r="AF81" s="83">
        <v>0</v>
      </c>
      <c r="AG81" s="83">
        <v>0</v>
      </c>
      <c r="AH81" s="83">
        <v>0</v>
      </c>
      <c r="AI81" s="83">
        <v>0</v>
      </c>
      <c r="AJ81" s="430">
        <f t="shared" si="38"/>
        <v>0</v>
      </c>
      <c r="AK81" s="83">
        <v>0</v>
      </c>
      <c r="AL81" s="83">
        <v>0</v>
      </c>
      <c r="AM81" s="83">
        <v>0</v>
      </c>
      <c r="AN81" s="83">
        <v>0</v>
      </c>
      <c r="AO81" s="257">
        <f t="shared" si="39"/>
        <v>0</v>
      </c>
      <c r="AP81" s="83">
        <v>0</v>
      </c>
      <c r="AQ81" s="83">
        <v>0</v>
      </c>
      <c r="AR81" s="83">
        <v>0</v>
      </c>
      <c r="AS81" s="83">
        <v>0</v>
      </c>
      <c r="AT81" s="257">
        <f t="shared" si="40"/>
        <v>0</v>
      </c>
      <c r="AU81" s="83">
        <v>0</v>
      </c>
      <c r="AV81" s="83">
        <v>0</v>
      </c>
      <c r="AW81" s="83">
        <v>0</v>
      </c>
      <c r="AX81" s="83">
        <v>0</v>
      </c>
      <c r="AY81" s="257">
        <f t="shared" si="41"/>
        <v>0</v>
      </c>
    </row>
    <row r="82" spans="2:51" s="194" customFormat="1" ht="16.5" customHeight="1" thickBot="1" x14ac:dyDescent="0.3">
      <c r="B82" s="1015"/>
      <c r="C82" s="933"/>
      <c r="D82" s="924"/>
      <c r="E82" s="588" t="s">
        <v>112</v>
      </c>
      <c r="F82" s="695">
        <f t="shared" si="43"/>
        <v>0</v>
      </c>
      <c r="G82" s="645">
        <v>0</v>
      </c>
      <c r="H82" s="93">
        <v>0</v>
      </c>
      <c r="I82" s="93">
        <v>0</v>
      </c>
      <c r="J82" s="93">
        <v>0</v>
      </c>
      <c r="K82" s="66">
        <f t="shared" si="42"/>
        <v>0</v>
      </c>
      <c r="L82" s="86">
        <v>0</v>
      </c>
      <c r="M82" s="86">
        <v>0</v>
      </c>
      <c r="N82" s="86">
        <v>0</v>
      </c>
      <c r="O82" s="86">
        <v>0</v>
      </c>
      <c r="P82" s="257">
        <f t="shared" si="34"/>
        <v>0</v>
      </c>
      <c r="Q82" s="86">
        <v>0</v>
      </c>
      <c r="R82" s="86">
        <v>0</v>
      </c>
      <c r="S82" s="86">
        <v>0</v>
      </c>
      <c r="T82" s="86">
        <v>0</v>
      </c>
      <c r="U82" s="257">
        <f t="shared" si="35"/>
        <v>0</v>
      </c>
      <c r="V82" s="86">
        <v>0</v>
      </c>
      <c r="W82" s="86">
        <v>0</v>
      </c>
      <c r="X82" s="86">
        <v>0</v>
      </c>
      <c r="Y82" s="397">
        <v>0</v>
      </c>
      <c r="Z82" s="430">
        <f t="shared" si="36"/>
        <v>0</v>
      </c>
      <c r="AA82" s="86">
        <v>0</v>
      </c>
      <c r="AB82" s="86">
        <v>0</v>
      </c>
      <c r="AC82" s="86">
        <v>0</v>
      </c>
      <c r="AD82" s="86">
        <v>0</v>
      </c>
      <c r="AE82" s="430">
        <f t="shared" si="37"/>
        <v>0</v>
      </c>
      <c r="AF82" s="86">
        <v>0</v>
      </c>
      <c r="AG82" s="86">
        <v>0</v>
      </c>
      <c r="AH82" s="86">
        <v>0</v>
      </c>
      <c r="AI82" s="86">
        <v>0</v>
      </c>
      <c r="AJ82" s="430">
        <f t="shared" si="38"/>
        <v>0</v>
      </c>
      <c r="AK82" s="83">
        <v>0</v>
      </c>
      <c r="AL82" s="83">
        <v>0</v>
      </c>
      <c r="AM82" s="83">
        <v>0</v>
      </c>
      <c r="AN82" s="83">
        <v>0</v>
      </c>
      <c r="AO82" s="257">
        <f t="shared" si="39"/>
        <v>0</v>
      </c>
      <c r="AP82" s="83">
        <v>0</v>
      </c>
      <c r="AQ82" s="83">
        <v>0</v>
      </c>
      <c r="AR82" s="83">
        <v>0</v>
      </c>
      <c r="AS82" s="83">
        <v>0</v>
      </c>
      <c r="AT82" s="257">
        <f t="shared" si="40"/>
        <v>0</v>
      </c>
      <c r="AU82" s="83">
        <v>0</v>
      </c>
      <c r="AV82" s="83">
        <v>0</v>
      </c>
      <c r="AW82" s="83">
        <v>0</v>
      </c>
      <c r="AX82" s="83">
        <v>0</v>
      </c>
      <c r="AY82" s="257">
        <f t="shared" si="41"/>
        <v>0</v>
      </c>
    </row>
    <row r="83" spans="2:51" s="194" customFormat="1" ht="16.5" customHeight="1" thickBot="1" x14ac:dyDescent="0.3">
      <c r="B83" s="1013">
        <v>18</v>
      </c>
      <c r="C83" s="933"/>
      <c r="D83" s="954" t="s">
        <v>428</v>
      </c>
      <c r="E83" s="589" t="s">
        <v>116</v>
      </c>
      <c r="F83" s="695">
        <f t="shared" si="43"/>
        <v>0</v>
      </c>
      <c r="G83" s="644"/>
      <c r="H83" s="120"/>
      <c r="I83" s="120"/>
      <c r="J83" s="120"/>
      <c r="K83" s="66">
        <f t="shared" si="42"/>
        <v>0</v>
      </c>
      <c r="L83" s="220"/>
      <c r="M83" s="220"/>
      <c r="N83" s="220"/>
      <c r="O83" s="220"/>
      <c r="P83" s="257">
        <f t="shared" si="34"/>
        <v>0</v>
      </c>
      <c r="Q83" s="220"/>
      <c r="R83" s="220"/>
      <c r="S83" s="220"/>
      <c r="T83" s="220"/>
      <c r="U83" s="257">
        <f t="shared" si="35"/>
        <v>0</v>
      </c>
      <c r="V83" s="220"/>
      <c r="W83" s="220"/>
      <c r="X83" s="220"/>
      <c r="Y83" s="358"/>
      <c r="Z83" s="430">
        <f t="shared" si="36"/>
        <v>0</v>
      </c>
      <c r="AA83" s="220"/>
      <c r="AB83" s="220"/>
      <c r="AC83" s="220"/>
      <c r="AD83" s="220"/>
      <c r="AE83" s="430">
        <f t="shared" si="37"/>
        <v>0</v>
      </c>
      <c r="AF83" s="220"/>
      <c r="AG83" s="220"/>
      <c r="AH83" s="220"/>
      <c r="AI83" s="220"/>
      <c r="AJ83" s="430">
        <f t="shared" si="38"/>
        <v>0</v>
      </c>
      <c r="AK83" s="702"/>
      <c r="AL83" s="702"/>
      <c r="AM83" s="702"/>
      <c r="AN83" s="702"/>
      <c r="AO83" s="257">
        <f t="shared" si="39"/>
        <v>0</v>
      </c>
      <c r="AP83" s="702"/>
      <c r="AQ83" s="702"/>
      <c r="AR83" s="702"/>
      <c r="AS83" s="702"/>
      <c r="AT83" s="257">
        <f t="shared" si="40"/>
        <v>0</v>
      </c>
      <c r="AU83" s="702"/>
      <c r="AV83" s="702"/>
      <c r="AW83" s="702"/>
      <c r="AX83" s="702"/>
      <c r="AY83" s="257">
        <f t="shared" si="41"/>
        <v>0</v>
      </c>
    </row>
    <row r="84" spans="2:51" s="194" customFormat="1" ht="16.5" customHeight="1" thickBot="1" x14ac:dyDescent="0.3">
      <c r="B84" s="1014"/>
      <c r="C84" s="933"/>
      <c r="D84" s="955"/>
      <c r="E84" s="589" t="s">
        <v>203</v>
      </c>
      <c r="F84" s="695">
        <f t="shared" si="43"/>
        <v>0</v>
      </c>
      <c r="G84" s="644"/>
      <c r="H84" s="120"/>
      <c r="I84" s="120"/>
      <c r="J84" s="120"/>
      <c r="K84" s="66">
        <f t="shared" si="42"/>
        <v>0</v>
      </c>
      <c r="L84" s="220"/>
      <c r="M84" s="220"/>
      <c r="N84" s="220"/>
      <c r="O84" s="220"/>
      <c r="P84" s="257">
        <f t="shared" si="34"/>
        <v>0</v>
      </c>
      <c r="Q84" s="220"/>
      <c r="R84" s="220"/>
      <c r="S84" s="220"/>
      <c r="T84" s="220"/>
      <c r="U84" s="257">
        <f t="shared" si="35"/>
        <v>0</v>
      </c>
      <c r="V84" s="220"/>
      <c r="W84" s="220"/>
      <c r="X84" s="220"/>
      <c r="Y84" s="358"/>
      <c r="Z84" s="430">
        <f t="shared" si="36"/>
        <v>0</v>
      </c>
      <c r="AA84" s="220"/>
      <c r="AB84" s="220"/>
      <c r="AC84" s="220"/>
      <c r="AD84" s="220"/>
      <c r="AE84" s="430">
        <f t="shared" si="37"/>
        <v>0</v>
      </c>
      <c r="AF84" s="220"/>
      <c r="AG84" s="220"/>
      <c r="AH84" s="220"/>
      <c r="AI84" s="220"/>
      <c r="AJ84" s="430">
        <f t="shared" si="38"/>
        <v>0</v>
      </c>
      <c r="AK84" s="702"/>
      <c r="AL84" s="702"/>
      <c r="AM84" s="702"/>
      <c r="AN84" s="702"/>
      <c r="AO84" s="257">
        <f t="shared" si="39"/>
        <v>0</v>
      </c>
      <c r="AP84" s="702"/>
      <c r="AQ84" s="702"/>
      <c r="AR84" s="702"/>
      <c r="AS84" s="702"/>
      <c r="AT84" s="257">
        <f t="shared" si="40"/>
        <v>0</v>
      </c>
      <c r="AU84" s="702"/>
      <c r="AV84" s="702"/>
      <c r="AW84" s="702"/>
      <c r="AX84" s="702"/>
      <c r="AY84" s="257">
        <f t="shared" si="41"/>
        <v>0</v>
      </c>
    </row>
    <row r="85" spans="2:51" s="194" customFormat="1" ht="16.5" customHeight="1" thickBot="1" x14ac:dyDescent="0.3">
      <c r="B85" s="1014"/>
      <c r="C85" s="933"/>
      <c r="D85" s="955"/>
      <c r="E85" s="708" t="s">
        <v>112</v>
      </c>
      <c r="F85" s="695">
        <f t="shared" si="43"/>
        <v>0</v>
      </c>
      <c r="G85" s="645">
        <v>0</v>
      </c>
      <c r="H85" s="93">
        <v>0</v>
      </c>
      <c r="I85" s="93">
        <v>0</v>
      </c>
      <c r="J85" s="93">
        <v>0</v>
      </c>
      <c r="K85" s="66">
        <f t="shared" si="42"/>
        <v>0</v>
      </c>
      <c r="L85" s="86">
        <v>0</v>
      </c>
      <c r="M85" s="86">
        <v>0</v>
      </c>
      <c r="N85" s="86">
        <v>0</v>
      </c>
      <c r="O85" s="86">
        <v>0</v>
      </c>
      <c r="P85" s="257">
        <f t="shared" si="34"/>
        <v>0</v>
      </c>
      <c r="Q85" s="86">
        <v>0</v>
      </c>
      <c r="R85" s="86">
        <v>0</v>
      </c>
      <c r="S85" s="86">
        <v>0</v>
      </c>
      <c r="T85" s="86">
        <v>0</v>
      </c>
      <c r="U85" s="257">
        <f t="shared" si="35"/>
        <v>0</v>
      </c>
      <c r="V85" s="86">
        <v>0</v>
      </c>
      <c r="W85" s="86">
        <v>0</v>
      </c>
      <c r="X85" s="86">
        <v>0</v>
      </c>
      <c r="Y85" s="397">
        <v>0</v>
      </c>
      <c r="Z85" s="430">
        <f t="shared" si="36"/>
        <v>0</v>
      </c>
      <c r="AA85" s="86">
        <v>0</v>
      </c>
      <c r="AB85" s="86">
        <v>0</v>
      </c>
      <c r="AC85" s="86">
        <v>0</v>
      </c>
      <c r="AD85" s="86">
        <v>0</v>
      </c>
      <c r="AE85" s="430">
        <f t="shared" si="37"/>
        <v>0</v>
      </c>
      <c r="AF85" s="86">
        <v>0</v>
      </c>
      <c r="AG85" s="86">
        <v>0</v>
      </c>
      <c r="AH85" s="86">
        <v>0</v>
      </c>
      <c r="AI85" s="86">
        <v>0</v>
      </c>
      <c r="AJ85" s="430">
        <f t="shared" si="38"/>
        <v>0</v>
      </c>
      <c r="AK85" s="702"/>
      <c r="AL85" s="702"/>
      <c r="AM85" s="702"/>
      <c r="AN85" s="702"/>
      <c r="AO85" s="257">
        <f t="shared" si="39"/>
        <v>0</v>
      </c>
      <c r="AP85" s="702"/>
      <c r="AQ85" s="702"/>
      <c r="AR85" s="702"/>
      <c r="AS85" s="702"/>
      <c r="AT85" s="257">
        <f t="shared" si="40"/>
        <v>0</v>
      </c>
      <c r="AU85" s="702"/>
      <c r="AV85" s="702"/>
      <c r="AW85" s="702"/>
      <c r="AX85" s="702"/>
      <c r="AY85" s="257">
        <f t="shared" si="41"/>
        <v>0</v>
      </c>
    </row>
    <row r="86" spans="2:51" s="194" customFormat="1" ht="16.5" customHeight="1" thickBot="1" x14ac:dyDescent="0.3">
      <c r="B86" s="1014"/>
      <c r="C86" s="933"/>
      <c r="D86" s="955"/>
      <c r="E86" s="706" t="s">
        <v>621</v>
      </c>
      <c r="F86" s="695">
        <f t="shared" si="43"/>
        <v>0</v>
      </c>
      <c r="G86" s="646">
        <v>0</v>
      </c>
      <c r="H86" s="119">
        <v>0</v>
      </c>
      <c r="I86" s="119">
        <v>0</v>
      </c>
      <c r="J86" s="119">
        <v>0</v>
      </c>
      <c r="K86" s="66">
        <f t="shared" si="42"/>
        <v>0</v>
      </c>
      <c r="L86" s="100">
        <v>0</v>
      </c>
      <c r="M86" s="100">
        <v>0</v>
      </c>
      <c r="N86" s="100">
        <v>0</v>
      </c>
      <c r="O86" s="100">
        <v>0</v>
      </c>
      <c r="P86" s="257">
        <f t="shared" si="34"/>
        <v>0</v>
      </c>
      <c r="Q86" s="100">
        <v>0</v>
      </c>
      <c r="R86" s="100">
        <v>0</v>
      </c>
      <c r="S86" s="100">
        <v>0</v>
      </c>
      <c r="T86" s="100">
        <v>0</v>
      </c>
      <c r="U86" s="257">
        <f t="shared" si="35"/>
        <v>0</v>
      </c>
      <c r="V86" s="100">
        <v>0</v>
      </c>
      <c r="W86" s="100">
        <v>0</v>
      </c>
      <c r="X86" s="100">
        <v>0</v>
      </c>
      <c r="Y86" s="398">
        <v>0</v>
      </c>
      <c r="Z86" s="430">
        <f t="shared" si="36"/>
        <v>0</v>
      </c>
      <c r="AA86" s="100">
        <v>0</v>
      </c>
      <c r="AB86" s="100">
        <v>0</v>
      </c>
      <c r="AC86" s="100">
        <v>0</v>
      </c>
      <c r="AD86" s="100">
        <v>0</v>
      </c>
      <c r="AE86" s="430">
        <f t="shared" si="37"/>
        <v>0</v>
      </c>
      <c r="AF86" s="100">
        <v>0</v>
      </c>
      <c r="AG86" s="100">
        <v>0</v>
      </c>
      <c r="AH86" s="100">
        <v>0</v>
      </c>
      <c r="AI86" s="100">
        <v>0</v>
      </c>
      <c r="AJ86" s="430">
        <f t="shared" si="38"/>
        <v>0</v>
      </c>
      <c r="AK86" s="702"/>
      <c r="AL86" s="702"/>
      <c r="AM86" s="702"/>
      <c r="AN86" s="702"/>
      <c r="AO86" s="257">
        <f t="shared" si="39"/>
        <v>0</v>
      </c>
      <c r="AP86" s="702"/>
      <c r="AQ86" s="702"/>
      <c r="AR86" s="702"/>
      <c r="AS86" s="702"/>
      <c r="AT86" s="257">
        <f t="shared" si="40"/>
        <v>0</v>
      </c>
      <c r="AU86" s="702"/>
      <c r="AV86" s="702"/>
      <c r="AW86" s="702"/>
      <c r="AX86" s="702"/>
      <c r="AY86" s="257">
        <f t="shared" si="41"/>
        <v>0</v>
      </c>
    </row>
    <row r="87" spans="2:51" s="194" customFormat="1" ht="30.75" customHeight="1" thickBot="1" x14ac:dyDescent="0.3">
      <c r="B87" s="1015"/>
      <c r="C87" s="933"/>
      <c r="D87" s="956"/>
      <c r="E87" s="584" t="s">
        <v>620</v>
      </c>
      <c r="F87" s="695">
        <f t="shared" si="43"/>
        <v>0</v>
      </c>
      <c r="G87" s="649"/>
      <c r="H87" s="197"/>
      <c r="I87" s="197"/>
      <c r="J87" s="197"/>
      <c r="K87" s="66">
        <f t="shared" si="42"/>
        <v>0</v>
      </c>
      <c r="L87" s="220"/>
      <c r="M87" s="220"/>
      <c r="N87" s="220"/>
      <c r="O87" s="220"/>
      <c r="P87" s="257">
        <f t="shared" si="34"/>
        <v>0</v>
      </c>
      <c r="Q87" s="220"/>
      <c r="R87" s="220"/>
      <c r="S87" s="220"/>
      <c r="T87" s="220"/>
      <c r="U87" s="257">
        <f t="shared" si="35"/>
        <v>0</v>
      </c>
      <c r="V87" s="220"/>
      <c r="W87" s="220"/>
      <c r="X87" s="220"/>
      <c r="Y87" s="358"/>
      <c r="Z87" s="430">
        <f t="shared" si="36"/>
        <v>0</v>
      </c>
      <c r="AA87" s="220"/>
      <c r="AB87" s="220"/>
      <c r="AC87" s="220"/>
      <c r="AD87" s="220"/>
      <c r="AE87" s="430">
        <f t="shared" si="37"/>
        <v>0</v>
      </c>
      <c r="AF87" s="220"/>
      <c r="AG87" s="220"/>
      <c r="AH87" s="220"/>
      <c r="AI87" s="220"/>
      <c r="AJ87" s="430">
        <f t="shared" si="38"/>
        <v>0</v>
      </c>
      <c r="AK87" s="702"/>
      <c r="AL87" s="702"/>
      <c r="AM87" s="702"/>
      <c r="AN87" s="702"/>
      <c r="AO87" s="257">
        <f t="shared" si="39"/>
        <v>0</v>
      </c>
      <c r="AP87" s="702"/>
      <c r="AQ87" s="702"/>
      <c r="AR87" s="702"/>
      <c r="AS87" s="702"/>
      <c r="AT87" s="257">
        <f t="shared" si="40"/>
        <v>0</v>
      </c>
      <c r="AU87" s="702"/>
      <c r="AV87" s="702"/>
      <c r="AW87" s="702"/>
      <c r="AX87" s="702"/>
      <c r="AY87" s="257">
        <f t="shared" si="41"/>
        <v>0</v>
      </c>
    </row>
    <row r="88" spans="2:51" s="194" customFormat="1" ht="16.5" customHeight="1" thickBot="1" x14ac:dyDescent="0.3">
      <c r="B88" s="1013">
        <v>19</v>
      </c>
      <c r="C88" s="933"/>
      <c r="D88" s="915" t="s">
        <v>502</v>
      </c>
      <c r="E88" s="589" t="s">
        <v>116</v>
      </c>
      <c r="F88" s="695">
        <f t="shared" si="43"/>
        <v>0</v>
      </c>
      <c r="G88" s="644"/>
      <c r="H88" s="120"/>
      <c r="I88" s="120"/>
      <c r="J88" s="120"/>
      <c r="K88" s="66">
        <f t="shared" si="42"/>
        <v>0</v>
      </c>
      <c r="L88" s="220"/>
      <c r="M88" s="220"/>
      <c r="N88" s="220"/>
      <c r="O88" s="220"/>
      <c r="P88" s="257">
        <f t="shared" si="34"/>
        <v>0</v>
      </c>
      <c r="Q88" s="220"/>
      <c r="R88" s="220"/>
      <c r="S88" s="220"/>
      <c r="T88" s="220"/>
      <c r="U88" s="257">
        <f t="shared" si="35"/>
        <v>0</v>
      </c>
      <c r="V88" s="220"/>
      <c r="W88" s="220"/>
      <c r="X88" s="220"/>
      <c r="Y88" s="358"/>
      <c r="Z88" s="430">
        <f t="shared" si="36"/>
        <v>0</v>
      </c>
      <c r="AA88" s="220"/>
      <c r="AB88" s="220"/>
      <c r="AC88" s="220"/>
      <c r="AD88" s="220"/>
      <c r="AE88" s="430">
        <f t="shared" si="37"/>
        <v>0</v>
      </c>
      <c r="AF88" s="220"/>
      <c r="AG88" s="220"/>
      <c r="AH88" s="220"/>
      <c r="AI88" s="220"/>
      <c r="AJ88" s="430">
        <f t="shared" si="38"/>
        <v>0</v>
      </c>
      <c r="AK88" s="120"/>
      <c r="AL88" s="120"/>
      <c r="AM88" s="120"/>
      <c r="AN88" s="120"/>
      <c r="AO88" s="257">
        <f t="shared" si="39"/>
        <v>0</v>
      </c>
      <c r="AP88" s="120"/>
      <c r="AQ88" s="120"/>
      <c r="AR88" s="120"/>
      <c r="AS88" s="120"/>
      <c r="AT88" s="257">
        <f t="shared" si="40"/>
        <v>0</v>
      </c>
      <c r="AU88" s="120"/>
      <c r="AV88" s="120"/>
      <c r="AW88" s="120"/>
      <c r="AX88" s="120"/>
      <c r="AY88" s="257">
        <f t="shared" si="41"/>
        <v>0</v>
      </c>
    </row>
    <row r="89" spans="2:51" s="194" customFormat="1" ht="16.5" customHeight="1" thickBot="1" x14ac:dyDescent="0.3">
      <c r="B89" s="1014"/>
      <c r="C89" s="933"/>
      <c r="D89" s="923"/>
      <c r="E89" s="589" t="s">
        <v>203</v>
      </c>
      <c r="F89" s="695">
        <f t="shared" si="43"/>
        <v>0</v>
      </c>
      <c r="G89" s="644"/>
      <c r="H89" s="120"/>
      <c r="I89" s="120"/>
      <c r="J89" s="120"/>
      <c r="K89" s="66">
        <f t="shared" si="42"/>
        <v>0</v>
      </c>
      <c r="L89" s="220"/>
      <c r="M89" s="220"/>
      <c r="N89" s="220"/>
      <c r="O89" s="220"/>
      <c r="P89" s="257">
        <f t="shared" si="34"/>
        <v>0</v>
      </c>
      <c r="Q89" s="220"/>
      <c r="R89" s="220"/>
      <c r="S89" s="220"/>
      <c r="T89" s="220"/>
      <c r="U89" s="257">
        <f t="shared" si="35"/>
        <v>0</v>
      </c>
      <c r="V89" s="220"/>
      <c r="W89" s="220"/>
      <c r="X89" s="220"/>
      <c r="Y89" s="358"/>
      <c r="Z89" s="430">
        <f t="shared" si="36"/>
        <v>0</v>
      </c>
      <c r="AA89" s="220"/>
      <c r="AB89" s="220"/>
      <c r="AC89" s="220"/>
      <c r="AD89" s="220"/>
      <c r="AE89" s="430">
        <f t="shared" si="37"/>
        <v>0</v>
      </c>
      <c r="AF89" s="220"/>
      <c r="AG89" s="220"/>
      <c r="AH89" s="220"/>
      <c r="AI89" s="220"/>
      <c r="AJ89" s="430">
        <f t="shared" si="38"/>
        <v>0</v>
      </c>
      <c r="AK89" s="120"/>
      <c r="AL89" s="120"/>
      <c r="AM89" s="120"/>
      <c r="AN89" s="120"/>
      <c r="AO89" s="257">
        <f t="shared" si="39"/>
        <v>0</v>
      </c>
      <c r="AP89" s="120"/>
      <c r="AQ89" s="120"/>
      <c r="AR89" s="120"/>
      <c r="AS89" s="120"/>
      <c r="AT89" s="257">
        <f t="shared" si="40"/>
        <v>0</v>
      </c>
      <c r="AU89" s="120"/>
      <c r="AV89" s="120"/>
      <c r="AW89" s="120"/>
      <c r="AX89" s="120"/>
      <c r="AY89" s="257">
        <f t="shared" si="41"/>
        <v>0</v>
      </c>
    </row>
    <row r="90" spans="2:51" s="194" customFormat="1" ht="16.5" customHeight="1" thickBot="1" x14ac:dyDescent="0.3">
      <c r="B90" s="1014"/>
      <c r="C90" s="933"/>
      <c r="D90" s="923"/>
      <c r="E90" s="588" t="s">
        <v>112</v>
      </c>
      <c r="F90" s="695">
        <f t="shared" si="43"/>
        <v>0</v>
      </c>
      <c r="G90" s="645">
        <v>0</v>
      </c>
      <c r="H90" s="93">
        <v>0</v>
      </c>
      <c r="I90" s="93">
        <v>0</v>
      </c>
      <c r="J90" s="93">
        <v>0</v>
      </c>
      <c r="K90" s="66">
        <f t="shared" si="42"/>
        <v>0</v>
      </c>
      <c r="L90" s="86">
        <v>0</v>
      </c>
      <c r="M90" s="86">
        <v>0</v>
      </c>
      <c r="N90" s="86">
        <v>0</v>
      </c>
      <c r="O90" s="86">
        <v>0</v>
      </c>
      <c r="P90" s="257">
        <f t="shared" si="34"/>
        <v>0</v>
      </c>
      <c r="Q90" s="86">
        <v>0</v>
      </c>
      <c r="R90" s="86">
        <v>0</v>
      </c>
      <c r="S90" s="86">
        <v>0</v>
      </c>
      <c r="T90" s="86">
        <v>0</v>
      </c>
      <c r="U90" s="257">
        <f t="shared" si="35"/>
        <v>0</v>
      </c>
      <c r="V90" s="86">
        <v>0</v>
      </c>
      <c r="W90" s="86">
        <v>0</v>
      </c>
      <c r="X90" s="86">
        <v>0</v>
      </c>
      <c r="Y90" s="397">
        <v>0</v>
      </c>
      <c r="Z90" s="430">
        <f t="shared" si="36"/>
        <v>0</v>
      </c>
      <c r="AA90" s="86">
        <v>0</v>
      </c>
      <c r="AB90" s="86">
        <v>0</v>
      </c>
      <c r="AC90" s="86">
        <v>0</v>
      </c>
      <c r="AD90" s="86">
        <v>0</v>
      </c>
      <c r="AE90" s="430">
        <f t="shared" si="37"/>
        <v>0</v>
      </c>
      <c r="AF90" s="86">
        <v>0</v>
      </c>
      <c r="AG90" s="86">
        <v>0</v>
      </c>
      <c r="AH90" s="86">
        <v>0</v>
      </c>
      <c r="AI90" s="86">
        <v>0</v>
      </c>
      <c r="AJ90" s="430">
        <f t="shared" si="38"/>
        <v>0</v>
      </c>
      <c r="AK90" s="83">
        <v>0</v>
      </c>
      <c r="AL90" s="83">
        <v>0</v>
      </c>
      <c r="AM90" s="83">
        <v>0</v>
      </c>
      <c r="AN90" s="83">
        <v>0</v>
      </c>
      <c r="AO90" s="257">
        <f t="shared" si="39"/>
        <v>0</v>
      </c>
      <c r="AP90" s="83">
        <v>0</v>
      </c>
      <c r="AQ90" s="83">
        <v>0</v>
      </c>
      <c r="AR90" s="83">
        <v>0</v>
      </c>
      <c r="AS90" s="83">
        <v>0</v>
      </c>
      <c r="AT90" s="257">
        <f t="shared" si="40"/>
        <v>0</v>
      </c>
      <c r="AU90" s="83">
        <v>0</v>
      </c>
      <c r="AV90" s="83">
        <v>0</v>
      </c>
      <c r="AW90" s="83">
        <v>0</v>
      </c>
      <c r="AX90" s="83">
        <v>0</v>
      </c>
      <c r="AY90" s="257">
        <f t="shared" si="41"/>
        <v>0</v>
      </c>
    </row>
    <row r="91" spans="2:51" s="194" customFormat="1" ht="16.5" customHeight="1" thickBot="1" x14ac:dyDescent="0.3">
      <c r="B91" s="1014"/>
      <c r="C91" s="933"/>
      <c r="D91" s="923"/>
      <c r="E91" s="583" t="s">
        <v>621</v>
      </c>
      <c r="F91" s="695">
        <f t="shared" si="43"/>
        <v>8</v>
      </c>
      <c r="G91" s="646">
        <v>0</v>
      </c>
      <c r="H91" s="119">
        <v>0</v>
      </c>
      <c r="I91" s="119">
        <v>0</v>
      </c>
      <c r="J91" s="119">
        <v>0</v>
      </c>
      <c r="K91" s="66">
        <f t="shared" si="42"/>
        <v>0</v>
      </c>
      <c r="L91" s="100">
        <v>0</v>
      </c>
      <c r="M91" s="100">
        <v>0</v>
      </c>
      <c r="N91" s="100">
        <v>0</v>
      </c>
      <c r="O91" s="100">
        <v>0</v>
      </c>
      <c r="P91" s="257">
        <f t="shared" si="34"/>
        <v>0</v>
      </c>
      <c r="Q91" s="100">
        <v>0</v>
      </c>
      <c r="R91" s="100">
        <v>0</v>
      </c>
      <c r="S91" s="100">
        <v>0</v>
      </c>
      <c r="T91" s="100">
        <v>0</v>
      </c>
      <c r="U91" s="257">
        <f t="shared" si="35"/>
        <v>0</v>
      </c>
      <c r="V91" s="100">
        <v>0</v>
      </c>
      <c r="W91" s="100">
        <v>0</v>
      </c>
      <c r="X91" s="100">
        <v>0</v>
      </c>
      <c r="Y91" s="398">
        <v>0</v>
      </c>
      <c r="Z91" s="430">
        <f t="shared" si="36"/>
        <v>0</v>
      </c>
      <c r="AA91" s="100">
        <v>0</v>
      </c>
      <c r="AB91" s="100">
        <v>0</v>
      </c>
      <c r="AC91" s="100">
        <v>0</v>
      </c>
      <c r="AD91" s="100">
        <v>0</v>
      </c>
      <c r="AE91" s="430">
        <f t="shared" si="37"/>
        <v>0</v>
      </c>
      <c r="AF91" s="100">
        <v>0</v>
      </c>
      <c r="AG91" s="100">
        <v>0</v>
      </c>
      <c r="AH91" s="100">
        <v>0</v>
      </c>
      <c r="AI91" s="100">
        <v>0</v>
      </c>
      <c r="AJ91" s="430">
        <f t="shared" si="38"/>
        <v>0</v>
      </c>
      <c r="AK91" s="83">
        <v>1</v>
      </c>
      <c r="AL91" s="83">
        <v>0</v>
      </c>
      <c r="AM91" s="83">
        <v>0</v>
      </c>
      <c r="AN91" s="83">
        <v>6</v>
      </c>
      <c r="AO91" s="257">
        <f t="shared" si="39"/>
        <v>7</v>
      </c>
      <c r="AP91" s="83">
        <v>0</v>
      </c>
      <c r="AQ91" s="83">
        <v>0</v>
      </c>
      <c r="AR91" s="83">
        <v>0</v>
      </c>
      <c r="AS91" s="83">
        <v>0</v>
      </c>
      <c r="AT91" s="257">
        <f t="shared" si="40"/>
        <v>0</v>
      </c>
      <c r="AU91" s="83">
        <v>0</v>
      </c>
      <c r="AV91" s="83">
        <v>0</v>
      </c>
      <c r="AW91" s="83">
        <v>0</v>
      </c>
      <c r="AX91" s="83">
        <v>1</v>
      </c>
      <c r="AY91" s="257">
        <f t="shared" si="41"/>
        <v>1</v>
      </c>
    </row>
    <row r="92" spans="2:51" s="194" customFormat="1" ht="31.5" customHeight="1" thickBot="1" x14ac:dyDescent="0.3">
      <c r="B92" s="1015"/>
      <c r="C92" s="933"/>
      <c r="D92" s="924"/>
      <c r="E92" s="706" t="s">
        <v>620</v>
      </c>
      <c r="F92" s="695">
        <f t="shared" si="43"/>
        <v>0</v>
      </c>
      <c r="G92" s="646">
        <v>0</v>
      </c>
      <c r="H92" s="119">
        <v>0</v>
      </c>
      <c r="I92" s="119">
        <v>0</v>
      </c>
      <c r="J92" s="119">
        <v>0</v>
      </c>
      <c r="K92" s="66">
        <f t="shared" si="42"/>
        <v>0</v>
      </c>
      <c r="L92" s="100">
        <v>0</v>
      </c>
      <c r="M92" s="100">
        <v>0</v>
      </c>
      <c r="N92" s="100">
        <v>0</v>
      </c>
      <c r="O92" s="100">
        <v>0</v>
      </c>
      <c r="P92" s="257">
        <f t="shared" si="34"/>
        <v>0</v>
      </c>
      <c r="Q92" s="100">
        <v>0</v>
      </c>
      <c r="R92" s="100">
        <v>0</v>
      </c>
      <c r="S92" s="100">
        <v>0</v>
      </c>
      <c r="T92" s="100">
        <v>0</v>
      </c>
      <c r="U92" s="257">
        <f t="shared" si="35"/>
        <v>0</v>
      </c>
      <c r="V92" s="100">
        <v>0</v>
      </c>
      <c r="W92" s="100">
        <v>0</v>
      </c>
      <c r="X92" s="100">
        <v>0</v>
      </c>
      <c r="Y92" s="398">
        <v>0</v>
      </c>
      <c r="Z92" s="430">
        <f t="shared" si="36"/>
        <v>0</v>
      </c>
      <c r="AA92" s="100">
        <v>0</v>
      </c>
      <c r="AB92" s="100">
        <v>0</v>
      </c>
      <c r="AC92" s="100">
        <v>0</v>
      </c>
      <c r="AD92" s="100">
        <v>0</v>
      </c>
      <c r="AE92" s="430">
        <f t="shared" si="37"/>
        <v>0</v>
      </c>
      <c r="AF92" s="100">
        <v>0</v>
      </c>
      <c r="AG92" s="100">
        <v>0</v>
      </c>
      <c r="AH92" s="100">
        <v>0</v>
      </c>
      <c r="AI92" s="100">
        <v>0</v>
      </c>
      <c r="AJ92" s="430">
        <f t="shared" si="38"/>
        <v>0</v>
      </c>
      <c r="AK92" s="120"/>
      <c r="AL92" s="120"/>
      <c r="AM92" s="120"/>
      <c r="AN92" s="120"/>
      <c r="AO92" s="257">
        <f t="shared" si="39"/>
        <v>0</v>
      </c>
      <c r="AP92" s="120"/>
      <c r="AQ92" s="120"/>
      <c r="AR92" s="120"/>
      <c r="AS92" s="120"/>
      <c r="AT92" s="257">
        <f t="shared" si="40"/>
        <v>0</v>
      </c>
      <c r="AU92" s="120"/>
      <c r="AV92" s="120"/>
      <c r="AW92" s="120"/>
      <c r="AX92" s="120"/>
      <c r="AY92" s="257">
        <f t="shared" si="41"/>
        <v>0</v>
      </c>
    </row>
    <row r="93" spans="2:51" s="194" customFormat="1" ht="16.5" customHeight="1" thickBot="1" x14ac:dyDescent="0.3">
      <c r="B93" s="1013">
        <v>20</v>
      </c>
      <c r="C93" s="933"/>
      <c r="D93" s="915" t="s">
        <v>196</v>
      </c>
      <c r="E93" s="589" t="s">
        <v>116</v>
      </c>
      <c r="F93" s="695">
        <f t="shared" si="43"/>
        <v>0</v>
      </c>
      <c r="G93" s="644"/>
      <c r="H93" s="120"/>
      <c r="I93" s="120"/>
      <c r="J93" s="120"/>
      <c r="K93" s="66">
        <f t="shared" si="42"/>
        <v>0</v>
      </c>
      <c r="L93" s="220"/>
      <c r="M93" s="220"/>
      <c r="N93" s="220"/>
      <c r="O93" s="220"/>
      <c r="P93" s="257">
        <f t="shared" si="34"/>
        <v>0</v>
      </c>
      <c r="Q93" s="220"/>
      <c r="R93" s="220"/>
      <c r="S93" s="220"/>
      <c r="T93" s="220"/>
      <c r="U93" s="257">
        <f t="shared" si="35"/>
        <v>0</v>
      </c>
      <c r="V93" s="220"/>
      <c r="W93" s="220"/>
      <c r="X93" s="220"/>
      <c r="Y93" s="358"/>
      <c r="Z93" s="430">
        <f t="shared" si="36"/>
        <v>0</v>
      </c>
      <c r="AA93" s="220"/>
      <c r="AB93" s="220"/>
      <c r="AC93" s="220"/>
      <c r="AD93" s="220"/>
      <c r="AE93" s="430">
        <f t="shared" si="37"/>
        <v>0</v>
      </c>
      <c r="AF93" s="220"/>
      <c r="AG93" s="220"/>
      <c r="AH93" s="220"/>
      <c r="AI93" s="220"/>
      <c r="AJ93" s="430">
        <f t="shared" si="38"/>
        <v>0</v>
      </c>
      <c r="AK93" s="120"/>
      <c r="AL93" s="120"/>
      <c r="AM93" s="120"/>
      <c r="AN93" s="120"/>
      <c r="AO93" s="257">
        <f t="shared" si="39"/>
        <v>0</v>
      </c>
      <c r="AP93" s="120"/>
      <c r="AQ93" s="120"/>
      <c r="AR93" s="120"/>
      <c r="AS93" s="120"/>
      <c r="AT93" s="257">
        <f t="shared" si="40"/>
        <v>0</v>
      </c>
      <c r="AU93" s="120"/>
      <c r="AV93" s="120"/>
      <c r="AW93" s="120"/>
      <c r="AX93" s="120"/>
      <c r="AY93" s="257">
        <f t="shared" si="41"/>
        <v>0</v>
      </c>
    </row>
    <row r="94" spans="2:51" s="194" customFormat="1" ht="16.5" customHeight="1" thickBot="1" x14ac:dyDescent="0.3">
      <c r="B94" s="1014"/>
      <c r="C94" s="933"/>
      <c r="D94" s="923"/>
      <c r="E94" s="589" t="s">
        <v>203</v>
      </c>
      <c r="F94" s="695">
        <f t="shared" si="43"/>
        <v>0</v>
      </c>
      <c r="G94" s="644"/>
      <c r="H94" s="120"/>
      <c r="I94" s="120"/>
      <c r="J94" s="120"/>
      <c r="K94" s="66">
        <f t="shared" si="42"/>
        <v>0</v>
      </c>
      <c r="L94" s="220"/>
      <c r="M94" s="220"/>
      <c r="N94" s="220"/>
      <c r="O94" s="220"/>
      <c r="P94" s="257">
        <f t="shared" si="34"/>
        <v>0</v>
      </c>
      <c r="Q94" s="220"/>
      <c r="R94" s="220"/>
      <c r="S94" s="220"/>
      <c r="T94" s="220"/>
      <c r="U94" s="257">
        <f t="shared" si="35"/>
        <v>0</v>
      </c>
      <c r="V94" s="220"/>
      <c r="W94" s="220"/>
      <c r="X94" s="220"/>
      <c r="Y94" s="358"/>
      <c r="Z94" s="430">
        <f t="shared" si="36"/>
        <v>0</v>
      </c>
      <c r="AA94" s="220"/>
      <c r="AB94" s="220"/>
      <c r="AC94" s="220"/>
      <c r="AD94" s="220"/>
      <c r="AE94" s="430">
        <f t="shared" si="37"/>
        <v>0</v>
      </c>
      <c r="AF94" s="220"/>
      <c r="AG94" s="220"/>
      <c r="AH94" s="220"/>
      <c r="AI94" s="220"/>
      <c r="AJ94" s="430">
        <f t="shared" si="38"/>
        <v>0</v>
      </c>
      <c r="AK94" s="120"/>
      <c r="AL94" s="120"/>
      <c r="AM94" s="120"/>
      <c r="AN94" s="120"/>
      <c r="AO94" s="257">
        <f t="shared" si="39"/>
        <v>0</v>
      </c>
      <c r="AP94" s="120"/>
      <c r="AQ94" s="120"/>
      <c r="AR94" s="120"/>
      <c r="AS94" s="120"/>
      <c r="AT94" s="257">
        <f t="shared" si="40"/>
        <v>0</v>
      </c>
      <c r="AU94" s="120"/>
      <c r="AV94" s="120"/>
      <c r="AW94" s="120"/>
      <c r="AX94" s="120"/>
      <c r="AY94" s="257">
        <f t="shared" si="41"/>
        <v>0</v>
      </c>
    </row>
    <row r="95" spans="2:51" s="194" customFormat="1" ht="16.5" customHeight="1" thickBot="1" x14ac:dyDescent="0.3">
      <c r="B95" s="1014"/>
      <c r="C95" s="933"/>
      <c r="D95" s="923"/>
      <c r="E95" s="588" t="s">
        <v>112</v>
      </c>
      <c r="F95" s="695">
        <f t="shared" si="43"/>
        <v>0</v>
      </c>
      <c r="G95" s="645">
        <v>0</v>
      </c>
      <c r="H95" s="93">
        <v>0</v>
      </c>
      <c r="I95" s="93">
        <v>0</v>
      </c>
      <c r="J95" s="93">
        <v>0</v>
      </c>
      <c r="K95" s="66">
        <f t="shared" si="42"/>
        <v>0</v>
      </c>
      <c r="L95" s="86">
        <v>0</v>
      </c>
      <c r="M95" s="86">
        <v>0</v>
      </c>
      <c r="N95" s="86">
        <v>0</v>
      </c>
      <c r="O95" s="86">
        <v>0</v>
      </c>
      <c r="P95" s="257">
        <f t="shared" si="34"/>
        <v>0</v>
      </c>
      <c r="Q95" s="86">
        <v>0</v>
      </c>
      <c r="R95" s="86">
        <v>0</v>
      </c>
      <c r="S95" s="86">
        <v>0</v>
      </c>
      <c r="T95" s="86">
        <v>0</v>
      </c>
      <c r="U95" s="257">
        <f t="shared" si="35"/>
        <v>0</v>
      </c>
      <c r="V95" s="86">
        <v>0</v>
      </c>
      <c r="W95" s="86">
        <v>0</v>
      </c>
      <c r="X95" s="86">
        <v>0</v>
      </c>
      <c r="Y95" s="397">
        <v>0</v>
      </c>
      <c r="Z95" s="430">
        <f t="shared" si="36"/>
        <v>0</v>
      </c>
      <c r="AA95" s="86">
        <v>0</v>
      </c>
      <c r="AB95" s="86">
        <v>0</v>
      </c>
      <c r="AC95" s="86">
        <v>0</v>
      </c>
      <c r="AD95" s="86">
        <v>0</v>
      </c>
      <c r="AE95" s="430">
        <f t="shared" si="37"/>
        <v>0</v>
      </c>
      <c r="AF95" s="86">
        <v>0</v>
      </c>
      <c r="AG95" s="86">
        <v>0</v>
      </c>
      <c r="AH95" s="86">
        <v>0</v>
      </c>
      <c r="AI95" s="86">
        <v>0</v>
      </c>
      <c r="AJ95" s="430">
        <f t="shared" si="38"/>
        <v>0</v>
      </c>
      <c r="AK95" s="83">
        <v>0</v>
      </c>
      <c r="AL95" s="83">
        <v>0</v>
      </c>
      <c r="AM95" s="83">
        <v>0</v>
      </c>
      <c r="AN95" s="83">
        <v>0</v>
      </c>
      <c r="AO95" s="257">
        <f t="shared" si="39"/>
        <v>0</v>
      </c>
      <c r="AP95" s="83">
        <v>0</v>
      </c>
      <c r="AQ95" s="83">
        <v>0</v>
      </c>
      <c r="AR95" s="83">
        <v>0</v>
      </c>
      <c r="AS95" s="83">
        <v>0</v>
      </c>
      <c r="AT95" s="257">
        <f t="shared" si="40"/>
        <v>0</v>
      </c>
      <c r="AU95" s="83">
        <v>0</v>
      </c>
      <c r="AV95" s="83">
        <v>0</v>
      </c>
      <c r="AW95" s="83">
        <v>0</v>
      </c>
      <c r="AX95" s="83">
        <v>0</v>
      </c>
      <c r="AY95" s="257">
        <f t="shared" si="41"/>
        <v>0</v>
      </c>
    </row>
    <row r="96" spans="2:51" s="194" customFormat="1" ht="16.5" customHeight="1" thickBot="1" x14ac:dyDescent="0.3">
      <c r="B96" s="1014"/>
      <c r="C96" s="933"/>
      <c r="D96" s="923"/>
      <c r="E96" s="583" t="s">
        <v>621</v>
      </c>
      <c r="F96" s="695">
        <f t="shared" si="43"/>
        <v>5</v>
      </c>
      <c r="G96" s="646">
        <v>0</v>
      </c>
      <c r="H96" s="119">
        <v>0</v>
      </c>
      <c r="I96" s="119">
        <v>0</v>
      </c>
      <c r="J96" s="119">
        <v>0</v>
      </c>
      <c r="K96" s="66">
        <f t="shared" si="42"/>
        <v>0</v>
      </c>
      <c r="L96" s="100">
        <v>0</v>
      </c>
      <c r="M96" s="100">
        <v>0</v>
      </c>
      <c r="N96" s="100">
        <v>0</v>
      </c>
      <c r="O96" s="100">
        <v>0</v>
      </c>
      <c r="P96" s="257">
        <f t="shared" si="34"/>
        <v>0</v>
      </c>
      <c r="Q96" s="100">
        <v>0</v>
      </c>
      <c r="R96" s="100">
        <v>0</v>
      </c>
      <c r="S96" s="100">
        <v>0</v>
      </c>
      <c r="T96" s="100">
        <v>0</v>
      </c>
      <c r="U96" s="257">
        <f t="shared" si="35"/>
        <v>0</v>
      </c>
      <c r="V96" s="100">
        <v>0</v>
      </c>
      <c r="W96" s="100">
        <v>0</v>
      </c>
      <c r="X96" s="100">
        <v>0</v>
      </c>
      <c r="Y96" s="398">
        <v>0</v>
      </c>
      <c r="Z96" s="430">
        <f t="shared" si="36"/>
        <v>0</v>
      </c>
      <c r="AA96" s="100">
        <v>0</v>
      </c>
      <c r="AB96" s="100">
        <v>0</v>
      </c>
      <c r="AC96" s="100">
        <v>0</v>
      </c>
      <c r="AD96" s="100">
        <v>1</v>
      </c>
      <c r="AE96" s="430">
        <f t="shared" si="37"/>
        <v>1</v>
      </c>
      <c r="AF96" s="100">
        <v>0</v>
      </c>
      <c r="AG96" s="100">
        <v>0</v>
      </c>
      <c r="AH96" s="100">
        <v>0</v>
      </c>
      <c r="AI96" s="100">
        <v>2</v>
      </c>
      <c r="AJ96" s="430">
        <f t="shared" si="38"/>
        <v>2</v>
      </c>
      <c r="AK96" s="83">
        <v>0</v>
      </c>
      <c r="AL96" s="83">
        <v>0</v>
      </c>
      <c r="AM96" s="83">
        <v>0</v>
      </c>
      <c r="AN96" s="83">
        <v>0</v>
      </c>
      <c r="AO96" s="257">
        <f t="shared" si="39"/>
        <v>0</v>
      </c>
      <c r="AP96" s="83">
        <v>0</v>
      </c>
      <c r="AQ96" s="83">
        <v>0</v>
      </c>
      <c r="AR96" s="83">
        <v>0</v>
      </c>
      <c r="AS96" s="83">
        <v>2</v>
      </c>
      <c r="AT96" s="257">
        <f t="shared" si="40"/>
        <v>2</v>
      </c>
      <c r="AU96" s="83">
        <v>0</v>
      </c>
      <c r="AV96" s="83">
        <v>0</v>
      </c>
      <c r="AW96" s="83">
        <v>0</v>
      </c>
      <c r="AX96" s="83">
        <v>0</v>
      </c>
      <c r="AY96" s="257">
        <f t="shared" si="41"/>
        <v>0</v>
      </c>
    </row>
    <row r="97" spans="2:51" s="194" customFormat="1" ht="32.25" customHeight="1" thickBot="1" x14ac:dyDescent="0.3">
      <c r="B97" s="1015"/>
      <c r="C97" s="933"/>
      <c r="D97" s="924"/>
      <c r="E97" s="583" t="s">
        <v>620</v>
      </c>
      <c r="F97" s="695">
        <f t="shared" si="43"/>
        <v>2</v>
      </c>
      <c r="G97" s="646">
        <v>0</v>
      </c>
      <c r="H97" s="119">
        <v>0</v>
      </c>
      <c r="I97" s="119">
        <v>0</v>
      </c>
      <c r="J97" s="119">
        <v>0</v>
      </c>
      <c r="K97" s="66">
        <f t="shared" si="42"/>
        <v>0</v>
      </c>
      <c r="L97" s="100">
        <v>0</v>
      </c>
      <c r="M97" s="100">
        <v>0</v>
      </c>
      <c r="N97" s="100">
        <v>0</v>
      </c>
      <c r="O97" s="100">
        <v>0</v>
      </c>
      <c r="P97" s="257">
        <f t="shared" si="34"/>
        <v>0</v>
      </c>
      <c r="Q97" s="100">
        <v>0</v>
      </c>
      <c r="R97" s="100">
        <v>0</v>
      </c>
      <c r="S97" s="100">
        <v>0</v>
      </c>
      <c r="T97" s="100">
        <v>0</v>
      </c>
      <c r="U97" s="257">
        <f t="shared" si="35"/>
        <v>0</v>
      </c>
      <c r="V97" s="100">
        <v>0</v>
      </c>
      <c r="W97" s="100">
        <v>0</v>
      </c>
      <c r="X97" s="100">
        <v>0</v>
      </c>
      <c r="Y97" s="398">
        <v>0</v>
      </c>
      <c r="Z97" s="430">
        <f t="shared" si="36"/>
        <v>0</v>
      </c>
      <c r="AA97" s="100">
        <v>0</v>
      </c>
      <c r="AB97" s="100">
        <v>0</v>
      </c>
      <c r="AC97" s="100">
        <v>0</v>
      </c>
      <c r="AD97" s="100">
        <v>1</v>
      </c>
      <c r="AE97" s="430">
        <f t="shared" si="37"/>
        <v>1</v>
      </c>
      <c r="AF97" s="100">
        <v>0</v>
      </c>
      <c r="AG97" s="100">
        <v>0</v>
      </c>
      <c r="AH97" s="100">
        <v>0</v>
      </c>
      <c r="AI97" s="100">
        <v>1</v>
      </c>
      <c r="AJ97" s="430">
        <f t="shared" si="38"/>
        <v>1</v>
      </c>
      <c r="AK97" s="83">
        <v>0</v>
      </c>
      <c r="AL97" s="83">
        <v>0</v>
      </c>
      <c r="AM97" s="83">
        <v>0</v>
      </c>
      <c r="AN97" s="83">
        <v>0</v>
      </c>
      <c r="AO97" s="257">
        <f t="shared" si="39"/>
        <v>0</v>
      </c>
      <c r="AP97" s="83">
        <v>0</v>
      </c>
      <c r="AQ97" s="83">
        <v>0</v>
      </c>
      <c r="AR97" s="83">
        <v>0</v>
      </c>
      <c r="AS97" s="83">
        <v>0</v>
      </c>
      <c r="AT97" s="257">
        <f t="shared" si="40"/>
        <v>0</v>
      </c>
      <c r="AU97" s="83">
        <v>0</v>
      </c>
      <c r="AV97" s="83">
        <v>0</v>
      </c>
      <c r="AW97" s="83">
        <v>0</v>
      </c>
      <c r="AX97" s="83">
        <v>0</v>
      </c>
      <c r="AY97" s="257">
        <f t="shared" si="41"/>
        <v>0</v>
      </c>
    </row>
    <row r="98" spans="2:51" s="194" customFormat="1" ht="16.5" customHeight="1" x14ac:dyDescent="0.25">
      <c r="B98" s="1013">
        <v>21</v>
      </c>
      <c r="C98" s="933"/>
      <c r="D98" s="915" t="s">
        <v>96</v>
      </c>
      <c r="E98" s="587" t="s">
        <v>116</v>
      </c>
      <c r="F98" s="695">
        <f t="shared" si="43"/>
        <v>0</v>
      </c>
      <c r="G98" s="648">
        <v>0</v>
      </c>
      <c r="H98" s="91">
        <v>0</v>
      </c>
      <c r="I98" s="91">
        <v>0</v>
      </c>
      <c r="J98" s="91">
        <v>0</v>
      </c>
      <c r="K98" s="66">
        <f t="shared" si="42"/>
        <v>0</v>
      </c>
      <c r="L98" s="83">
        <v>0</v>
      </c>
      <c r="M98" s="83">
        <v>0</v>
      </c>
      <c r="N98" s="83">
        <v>0</v>
      </c>
      <c r="O98" s="83">
        <v>0</v>
      </c>
      <c r="P98" s="257">
        <f t="shared" si="34"/>
        <v>0</v>
      </c>
      <c r="Q98" s="83">
        <v>0</v>
      </c>
      <c r="R98" s="83">
        <v>0</v>
      </c>
      <c r="S98" s="83">
        <v>0</v>
      </c>
      <c r="T98" s="83">
        <v>0</v>
      </c>
      <c r="U98" s="257">
        <f t="shared" si="35"/>
        <v>0</v>
      </c>
      <c r="V98" s="83">
        <v>0</v>
      </c>
      <c r="W98" s="83">
        <v>0</v>
      </c>
      <c r="X98" s="83">
        <v>0</v>
      </c>
      <c r="Y98" s="396">
        <v>0</v>
      </c>
      <c r="Z98" s="430">
        <f t="shared" si="36"/>
        <v>0</v>
      </c>
      <c r="AA98" s="83">
        <v>0</v>
      </c>
      <c r="AB98" s="83">
        <v>0</v>
      </c>
      <c r="AC98" s="83">
        <v>0</v>
      </c>
      <c r="AD98" s="83">
        <v>0</v>
      </c>
      <c r="AE98" s="430">
        <f t="shared" si="37"/>
        <v>0</v>
      </c>
      <c r="AF98" s="83">
        <v>0</v>
      </c>
      <c r="AG98" s="83">
        <v>0</v>
      </c>
      <c r="AH98" s="83">
        <v>0</v>
      </c>
      <c r="AI98" s="83">
        <v>0</v>
      </c>
      <c r="AJ98" s="430">
        <f t="shared" si="38"/>
        <v>0</v>
      </c>
      <c r="AK98" s="83">
        <v>0</v>
      </c>
      <c r="AL98" s="83">
        <v>0</v>
      </c>
      <c r="AM98" s="83">
        <v>0</v>
      </c>
      <c r="AN98" s="83">
        <v>0</v>
      </c>
      <c r="AO98" s="257">
        <f t="shared" si="39"/>
        <v>0</v>
      </c>
      <c r="AP98" s="91">
        <v>0</v>
      </c>
      <c r="AQ98" s="91">
        <v>0</v>
      </c>
      <c r="AR98" s="91">
        <v>0</v>
      </c>
      <c r="AS98" s="91">
        <v>0</v>
      </c>
      <c r="AT98" s="257">
        <f t="shared" si="40"/>
        <v>0</v>
      </c>
      <c r="AU98" s="83">
        <v>0</v>
      </c>
      <c r="AV98" s="83">
        <v>0</v>
      </c>
      <c r="AW98" s="83">
        <v>0</v>
      </c>
      <c r="AX98" s="83">
        <v>0</v>
      </c>
      <c r="AY98" s="257">
        <f t="shared" si="41"/>
        <v>0</v>
      </c>
    </row>
    <row r="99" spans="2:51" s="194" customFormat="1" ht="16.5" customHeight="1" x14ac:dyDescent="0.25">
      <c r="B99" s="1014"/>
      <c r="C99" s="933"/>
      <c r="D99" s="923"/>
      <c r="E99" s="587" t="s">
        <v>203</v>
      </c>
      <c r="F99" s="695">
        <f t="shared" si="43"/>
        <v>0</v>
      </c>
      <c r="G99" s="648">
        <v>0</v>
      </c>
      <c r="H99" s="91">
        <v>0</v>
      </c>
      <c r="I99" s="91">
        <v>0</v>
      </c>
      <c r="J99" s="91">
        <v>0</v>
      </c>
      <c r="K99" s="66">
        <f t="shared" si="42"/>
        <v>0</v>
      </c>
      <c r="L99" s="83">
        <v>0</v>
      </c>
      <c r="M99" s="83">
        <v>0</v>
      </c>
      <c r="N99" s="83">
        <v>0</v>
      </c>
      <c r="O99" s="83">
        <v>0</v>
      </c>
      <c r="P99" s="257">
        <f t="shared" si="34"/>
        <v>0</v>
      </c>
      <c r="Q99" s="83">
        <v>0</v>
      </c>
      <c r="R99" s="83">
        <v>0</v>
      </c>
      <c r="S99" s="83">
        <v>0</v>
      </c>
      <c r="T99" s="83">
        <v>0</v>
      </c>
      <c r="U99" s="257">
        <f t="shared" si="35"/>
        <v>0</v>
      </c>
      <c r="V99" s="83">
        <v>0</v>
      </c>
      <c r="W99" s="83">
        <v>0</v>
      </c>
      <c r="X99" s="83">
        <v>0</v>
      </c>
      <c r="Y99" s="396">
        <v>0</v>
      </c>
      <c r="Z99" s="430">
        <f t="shared" si="36"/>
        <v>0</v>
      </c>
      <c r="AA99" s="83">
        <v>0</v>
      </c>
      <c r="AB99" s="83">
        <v>0</v>
      </c>
      <c r="AC99" s="83">
        <v>0</v>
      </c>
      <c r="AD99" s="83">
        <v>0</v>
      </c>
      <c r="AE99" s="430">
        <f t="shared" si="37"/>
        <v>0</v>
      </c>
      <c r="AF99" s="83">
        <v>0</v>
      </c>
      <c r="AG99" s="83">
        <v>0</v>
      </c>
      <c r="AH99" s="83">
        <v>0</v>
      </c>
      <c r="AI99" s="83">
        <v>0</v>
      </c>
      <c r="AJ99" s="430">
        <f t="shared" si="38"/>
        <v>0</v>
      </c>
      <c r="AK99" s="83">
        <v>0</v>
      </c>
      <c r="AL99" s="83">
        <v>0</v>
      </c>
      <c r="AM99" s="83">
        <v>0</v>
      </c>
      <c r="AN99" s="83">
        <v>0</v>
      </c>
      <c r="AO99" s="257">
        <f t="shared" si="39"/>
        <v>0</v>
      </c>
      <c r="AP99" s="91">
        <v>0</v>
      </c>
      <c r="AQ99" s="91">
        <v>0</v>
      </c>
      <c r="AR99" s="91">
        <v>0</v>
      </c>
      <c r="AS99" s="91">
        <v>0</v>
      </c>
      <c r="AT99" s="257">
        <f t="shared" si="40"/>
        <v>0</v>
      </c>
      <c r="AU99" s="83">
        <v>0</v>
      </c>
      <c r="AV99" s="83">
        <v>0</v>
      </c>
      <c r="AW99" s="83">
        <v>0</v>
      </c>
      <c r="AX99" s="83">
        <v>0</v>
      </c>
      <c r="AY99" s="257">
        <f t="shared" si="41"/>
        <v>0</v>
      </c>
    </row>
    <row r="100" spans="2:51" s="194" customFormat="1" ht="16.5" customHeight="1" thickBot="1" x14ac:dyDescent="0.3">
      <c r="B100" s="1014"/>
      <c r="C100" s="933"/>
      <c r="D100" s="923"/>
      <c r="E100" s="588" t="s">
        <v>112</v>
      </c>
      <c r="F100" s="695">
        <f t="shared" si="43"/>
        <v>0</v>
      </c>
      <c r="G100" s="645">
        <v>0</v>
      </c>
      <c r="H100" s="93">
        <v>0</v>
      </c>
      <c r="I100" s="93">
        <v>0</v>
      </c>
      <c r="J100" s="93">
        <v>0</v>
      </c>
      <c r="K100" s="66">
        <f t="shared" si="42"/>
        <v>0</v>
      </c>
      <c r="L100" s="86">
        <v>0</v>
      </c>
      <c r="M100" s="86">
        <v>0</v>
      </c>
      <c r="N100" s="86">
        <v>0</v>
      </c>
      <c r="O100" s="86">
        <v>0</v>
      </c>
      <c r="P100" s="257">
        <f t="shared" si="34"/>
        <v>0</v>
      </c>
      <c r="Q100" s="86">
        <v>0</v>
      </c>
      <c r="R100" s="86">
        <v>0</v>
      </c>
      <c r="S100" s="86">
        <v>0</v>
      </c>
      <c r="T100" s="86">
        <v>0</v>
      </c>
      <c r="U100" s="257">
        <f t="shared" si="35"/>
        <v>0</v>
      </c>
      <c r="V100" s="86">
        <v>0</v>
      </c>
      <c r="W100" s="86">
        <v>0</v>
      </c>
      <c r="X100" s="86">
        <v>0</v>
      </c>
      <c r="Y100" s="397">
        <v>0</v>
      </c>
      <c r="Z100" s="430">
        <f t="shared" si="36"/>
        <v>0</v>
      </c>
      <c r="AA100" s="86">
        <v>0</v>
      </c>
      <c r="AB100" s="86">
        <v>0</v>
      </c>
      <c r="AC100" s="86">
        <v>0</v>
      </c>
      <c r="AD100" s="86">
        <v>0</v>
      </c>
      <c r="AE100" s="430">
        <f t="shared" si="37"/>
        <v>0</v>
      </c>
      <c r="AF100" s="86">
        <v>0</v>
      </c>
      <c r="AG100" s="86">
        <v>0</v>
      </c>
      <c r="AH100" s="86">
        <v>0</v>
      </c>
      <c r="AI100" s="86">
        <v>0</v>
      </c>
      <c r="AJ100" s="430">
        <f t="shared" si="38"/>
        <v>0</v>
      </c>
      <c r="AK100" s="83">
        <v>0</v>
      </c>
      <c r="AL100" s="83">
        <v>0</v>
      </c>
      <c r="AM100" s="83">
        <v>0</v>
      </c>
      <c r="AN100" s="83">
        <v>0</v>
      </c>
      <c r="AO100" s="257">
        <f t="shared" si="39"/>
        <v>0</v>
      </c>
      <c r="AP100" s="91">
        <v>0</v>
      </c>
      <c r="AQ100" s="91">
        <v>0</v>
      </c>
      <c r="AR100" s="91">
        <v>0</v>
      </c>
      <c r="AS100" s="91">
        <v>0</v>
      </c>
      <c r="AT100" s="257">
        <f t="shared" si="40"/>
        <v>0</v>
      </c>
      <c r="AU100" s="83">
        <v>0</v>
      </c>
      <c r="AV100" s="83">
        <v>0</v>
      </c>
      <c r="AW100" s="83">
        <v>0</v>
      </c>
      <c r="AX100" s="83">
        <v>0</v>
      </c>
      <c r="AY100" s="257">
        <f t="shared" si="41"/>
        <v>0</v>
      </c>
    </row>
    <row r="101" spans="2:51" s="194" customFormat="1" ht="16.5" customHeight="1" thickBot="1" x14ac:dyDescent="0.3">
      <c r="B101" s="1014"/>
      <c r="C101" s="933"/>
      <c r="D101" s="923"/>
      <c r="E101" s="584" t="s">
        <v>621</v>
      </c>
      <c r="F101" s="695">
        <f t="shared" si="43"/>
        <v>0</v>
      </c>
      <c r="G101" s="649"/>
      <c r="H101" s="197"/>
      <c r="I101" s="197"/>
      <c r="J101" s="197"/>
      <c r="K101" s="66">
        <f t="shared" si="42"/>
        <v>0</v>
      </c>
      <c r="L101" s="220"/>
      <c r="M101" s="220"/>
      <c r="N101" s="220"/>
      <c r="O101" s="220"/>
      <c r="P101" s="257">
        <f t="shared" si="34"/>
        <v>0</v>
      </c>
      <c r="Q101" s="220"/>
      <c r="R101" s="220"/>
      <c r="S101" s="220"/>
      <c r="T101" s="220"/>
      <c r="U101" s="257">
        <f t="shared" si="35"/>
        <v>0</v>
      </c>
      <c r="V101" s="220"/>
      <c r="W101" s="220"/>
      <c r="X101" s="220"/>
      <c r="Y101" s="358"/>
      <c r="Z101" s="430">
        <f t="shared" si="36"/>
        <v>0</v>
      </c>
      <c r="AA101" s="220"/>
      <c r="AB101" s="220"/>
      <c r="AC101" s="220"/>
      <c r="AD101" s="220"/>
      <c r="AE101" s="430">
        <f t="shared" si="37"/>
        <v>0</v>
      </c>
      <c r="AF101" s="220"/>
      <c r="AG101" s="220"/>
      <c r="AH101" s="220"/>
      <c r="AI101" s="220"/>
      <c r="AJ101" s="430">
        <f t="shared" si="38"/>
        <v>0</v>
      </c>
      <c r="AK101" s="120"/>
      <c r="AL101" s="120"/>
      <c r="AM101" s="120"/>
      <c r="AN101" s="120"/>
      <c r="AO101" s="257">
        <f t="shared" si="39"/>
        <v>0</v>
      </c>
      <c r="AP101" s="120"/>
      <c r="AQ101" s="120"/>
      <c r="AR101" s="120"/>
      <c r="AS101" s="120"/>
      <c r="AT101" s="257">
        <f t="shared" si="40"/>
        <v>0</v>
      </c>
      <c r="AU101" s="120"/>
      <c r="AV101" s="120"/>
      <c r="AW101" s="120"/>
      <c r="AX101" s="120"/>
      <c r="AY101" s="257">
        <f t="shared" si="41"/>
        <v>0</v>
      </c>
    </row>
    <row r="102" spans="2:51" s="194" customFormat="1" ht="21.75" thickBot="1" x14ac:dyDescent="0.3">
      <c r="B102" s="1015"/>
      <c r="C102" s="933"/>
      <c r="D102" s="924"/>
      <c r="E102" s="584" t="s">
        <v>620</v>
      </c>
      <c r="F102" s="695">
        <f t="shared" si="43"/>
        <v>0</v>
      </c>
      <c r="G102" s="649"/>
      <c r="H102" s="197"/>
      <c r="I102" s="197"/>
      <c r="J102" s="197"/>
      <c r="K102" s="66">
        <f t="shared" si="42"/>
        <v>0</v>
      </c>
      <c r="L102" s="220"/>
      <c r="M102" s="220"/>
      <c r="N102" s="220"/>
      <c r="O102" s="220"/>
      <c r="P102" s="257">
        <f t="shared" si="34"/>
        <v>0</v>
      </c>
      <c r="Q102" s="220"/>
      <c r="R102" s="220"/>
      <c r="S102" s="220"/>
      <c r="T102" s="220"/>
      <c r="U102" s="257">
        <f t="shared" si="35"/>
        <v>0</v>
      </c>
      <c r="V102" s="220"/>
      <c r="W102" s="220"/>
      <c r="X102" s="220"/>
      <c r="Y102" s="358"/>
      <c r="Z102" s="430">
        <f t="shared" si="36"/>
        <v>0</v>
      </c>
      <c r="AA102" s="220"/>
      <c r="AB102" s="220"/>
      <c r="AC102" s="220"/>
      <c r="AD102" s="220"/>
      <c r="AE102" s="430">
        <f t="shared" si="37"/>
        <v>0</v>
      </c>
      <c r="AF102" s="220"/>
      <c r="AG102" s="220"/>
      <c r="AH102" s="220"/>
      <c r="AI102" s="220"/>
      <c r="AJ102" s="430">
        <f t="shared" si="38"/>
        <v>0</v>
      </c>
      <c r="AK102" s="120"/>
      <c r="AL102" s="120"/>
      <c r="AM102" s="120"/>
      <c r="AN102" s="120"/>
      <c r="AO102" s="257">
        <f t="shared" si="39"/>
        <v>0</v>
      </c>
      <c r="AP102" s="120"/>
      <c r="AQ102" s="120"/>
      <c r="AR102" s="120"/>
      <c r="AS102" s="120"/>
      <c r="AT102" s="257">
        <f t="shared" si="40"/>
        <v>0</v>
      </c>
      <c r="AU102" s="120"/>
      <c r="AV102" s="120"/>
      <c r="AW102" s="120"/>
      <c r="AX102" s="120"/>
      <c r="AY102" s="257">
        <f t="shared" si="41"/>
        <v>0</v>
      </c>
    </row>
    <row r="103" spans="2:51" s="194" customFormat="1" ht="16.5" customHeight="1" x14ac:dyDescent="0.25">
      <c r="B103" s="1013">
        <v>22</v>
      </c>
      <c r="C103" s="933"/>
      <c r="D103" s="915" t="s">
        <v>97</v>
      </c>
      <c r="E103" s="587" t="s">
        <v>116</v>
      </c>
      <c r="F103" s="695">
        <f t="shared" si="43"/>
        <v>0</v>
      </c>
      <c r="G103" s="648">
        <v>0</v>
      </c>
      <c r="H103" s="91">
        <v>0</v>
      </c>
      <c r="I103" s="91">
        <v>0</v>
      </c>
      <c r="J103" s="91">
        <v>0</v>
      </c>
      <c r="K103" s="66">
        <f t="shared" si="42"/>
        <v>0</v>
      </c>
      <c r="L103" s="83">
        <v>0</v>
      </c>
      <c r="M103" s="83">
        <v>0</v>
      </c>
      <c r="N103" s="83">
        <v>0</v>
      </c>
      <c r="O103" s="83">
        <v>0</v>
      </c>
      <c r="P103" s="257">
        <f t="shared" si="34"/>
        <v>0</v>
      </c>
      <c r="Q103" s="83">
        <v>0</v>
      </c>
      <c r="R103" s="83">
        <v>0</v>
      </c>
      <c r="S103" s="83">
        <v>0</v>
      </c>
      <c r="T103" s="83">
        <v>0</v>
      </c>
      <c r="U103" s="257">
        <f t="shared" si="35"/>
        <v>0</v>
      </c>
      <c r="V103" s="83">
        <v>0</v>
      </c>
      <c r="W103" s="83">
        <v>0</v>
      </c>
      <c r="X103" s="83">
        <v>0</v>
      </c>
      <c r="Y103" s="396">
        <v>0</v>
      </c>
      <c r="Z103" s="430">
        <f t="shared" si="36"/>
        <v>0</v>
      </c>
      <c r="AA103" s="83">
        <v>0</v>
      </c>
      <c r="AB103" s="83">
        <v>0</v>
      </c>
      <c r="AC103" s="83">
        <v>0</v>
      </c>
      <c r="AD103" s="83">
        <v>0</v>
      </c>
      <c r="AE103" s="430">
        <f t="shared" si="37"/>
        <v>0</v>
      </c>
      <c r="AF103" s="83">
        <v>0</v>
      </c>
      <c r="AG103" s="83">
        <v>0</v>
      </c>
      <c r="AH103" s="83">
        <v>0</v>
      </c>
      <c r="AI103" s="83">
        <v>0</v>
      </c>
      <c r="AJ103" s="430">
        <f t="shared" si="38"/>
        <v>0</v>
      </c>
      <c r="AK103" s="83">
        <v>0</v>
      </c>
      <c r="AL103" s="83">
        <v>0</v>
      </c>
      <c r="AM103" s="83">
        <v>0</v>
      </c>
      <c r="AN103" s="83">
        <v>0</v>
      </c>
      <c r="AO103" s="257">
        <f t="shared" si="39"/>
        <v>0</v>
      </c>
      <c r="AP103" s="91">
        <v>0</v>
      </c>
      <c r="AQ103" s="91">
        <v>0</v>
      </c>
      <c r="AR103" s="91">
        <v>0</v>
      </c>
      <c r="AS103" s="91">
        <v>0</v>
      </c>
      <c r="AT103" s="257">
        <f t="shared" si="40"/>
        <v>0</v>
      </c>
      <c r="AU103" s="83">
        <v>0</v>
      </c>
      <c r="AV103" s="83">
        <v>0</v>
      </c>
      <c r="AW103" s="83">
        <v>0</v>
      </c>
      <c r="AX103" s="83">
        <v>0</v>
      </c>
      <c r="AY103" s="257">
        <f t="shared" si="41"/>
        <v>0</v>
      </c>
    </row>
    <row r="104" spans="2:51" s="194" customFormat="1" ht="16.5" customHeight="1" x14ac:dyDescent="0.25">
      <c r="B104" s="1014"/>
      <c r="C104" s="933"/>
      <c r="D104" s="923"/>
      <c r="E104" s="590" t="s">
        <v>203</v>
      </c>
      <c r="F104" s="695">
        <f t="shared" si="43"/>
        <v>0</v>
      </c>
      <c r="G104" s="648">
        <v>0</v>
      </c>
      <c r="H104" s="91">
        <v>0</v>
      </c>
      <c r="I104" s="91">
        <v>0</v>
      </c>
      <c r="J104" s="91">
        <v>0</v>
      </c>
      <c r="K104" s="66">
        <f t="shared" si="42"/>
        <v>0</v>
      </c>
      <c r="L104" s="83">
        <v>0</v>
      </c>
      <c r="M104" s="83">
        <v>0</v>
      </c>
      <c r="N104" s="83">
        <v>0</v>
      </c>
      <c r="O104" s="83">
        <v>0</v>
      </c>
      <c r="P104" s="257">
        <f t="shared" si="34"/>
        <v>0</v>
      </c>
      <c r="Q104" s="83">
        <v>0</v>
      </c>
      <c r="R104" s="83">
        <v>0</v>
      </c>
      <c r="S104" s="83">
        <v>0</v>
      </c>
      <c r="T104" s="83">
        <v>0</v>
      </c>
      <c r="U104" s="257">
        <f t="shared" si="35"/>
        <v>0</v>
      </c>
      <c r="V104" s="83">
        <v>0</v>
      </c>
      <c r="W104" s="83">
        <v>0</v>
      </c>
      <c r="X104" s="83">
        <v>0</v>
      </c>
      <c r="Y104" s="396">
        <v>0</v>
      </c>
      <c r="Z104" s="430">
        <f t="shared" si="36"/>
        <v>0</v>
      </c>
      <c r="AA104" s="83">
        <v>0</v>
      </c>
      <c r="AB104" s="83">
        <v>0</v>
      </c>
      <c r="AC104" s="83">
        <v>0</v>
      </c>
      <c r="AD104" s="83">
        <v>0</v>
      </c>
      <c r="AE104" s="430">
        <f t="shared" si="37"/>
        <v>0</v>
      </c>
      <c r="AF104" s="83">
        <v>0</v>
      </c>
      <c r="AG104" s="83">
        <v>0</v>
      </c>
      <c r="AH104" s="83">
        <v>0</v>
      </c>
      <c r="AI104" s="83">
        <v>0</v>
      </c>
      <c r="AJ104" s="430">
        <f t="shared" si="38"/>
        <v>0</v>
      </c>
      <c r="AK104" s="83">
        <v>0</v>
      </c>
      <c r="AL104" s="83">
        <v>0</v>
      </c>
      <c r="AM104" s="83">
        <v>0</v>
      </c>
      <c r="AN104" s="83">
        <v>0</v>
      </c>
      <c r="AO104" s="257">
        <f t="shared" si="39"/>
        <v>0</v>
      </c>
      <c r="AP104" s="91">
        <v>0</v>
      </c>
      <c r="AQ104" s="91">
        <v>0</v>
      </c>
      <c r="AR104" s="91">
        <v>0</v>
      </c>
      <c r="AS104" s="91">
        <v>0</v>
      </c>
      <c r="AT104" s="257">
        <f t="shared" si="40"/>
        <v>0</v>
      </c>
      <c r="AU104" s="83">
        <v>0</v>
      </c>
      <c r="AV104" s="83">
        <v>0</v>
      </c>
      <c r="AW104" s="83">
        <v>0</v>
      </c>
      <c r="AX104" s="83">
        <v>0</v>
      </c>
      <c r="AY104" s="257">
        <f t="shared" si="41"/>
        <v>0</v>
      </c>
    </row>
    <row r="105" spans="2:51" s="194" customFormat="1" ht="16.5" customHeight="1" thickBot="1" x14ac:dyDescent="0.3">
      <c r="B105" s="1014"/>
      <c r="C105" s="933"/>
      <c r="D105" s="923"/>
      <c r="E105" s="591" t="s">
        <v>112</v>
      </c>
      <c r="F105" s="695">
        <f t="shared" si="43"/>
        <v>0</v>
      </c>
      <c r="G105" s="645">
        <v>0</v>
      </c>
      <c r="H105" s="93">
        <v>0</v>
      </c>
      <c r="I105" s="93">
        <v>0</v>
      </c>
      <c r="J105" s="93">
        <v>0</v>
      </c>
      <c r="K105" s="66">
        <f t="shared" si="42"/>
        <v>0</v>
      </c>
      <c r="L105" s="86">
        <v>0</v>
      </c>
      <c r="M105" s="86">
        <v>0</v>
      </c>
      <c r="N105" s="86">
        <v>0</v>
      </c>
      <c r="O105" s="86">
        <v>0</v>
      </c>
      <c r="P105" s="257">
        <f t="shared" si="34"/>
        <v>0</v>
      </c>
      <c r="Q105" s="86">
        <v>0</v>
      </c>
      <c r="R105" s="86">
        <v>0</v>
      </c>
      <c r="S105" s="86">
        <v>0</v>
      </c>
      <c r="T105" s="86">
        <v>0</v>
      </c>
      <c r="U105" s="257">
        <f t="shared" si="35"/>
        <v>0</v>
      </c>
      <c r="V105" s="86">
        <v>0</v>
      </c>
      <c r="W105" s="86">
        <v>0</v>
      </c>
      <c r="X105" s="86">
        <v>0</v>
      </c>
      <c r="Y105" s="397">
        <v>0</v>
      </c>
      <c r="Z105" s="430">
        <f t="shared" si="36"/>
        <v>0</v>
      </c>
      <c r="AA105" s="86">
        <v>0</v>
      </c>
      <c r="AB105" s="86">
        <v>0</v>
      </c>
      <c r="AC105" s="86">
        <v>0</v>
      </c>
      <c r="AD105" s="86">
        <v>0</v>
      </c>
      <c r="AE105" s="430">
        <f t="shared" si="37"/>
        <v>0</v>
      </c>
      <c r="AF105" s="86">
        <v>0</v>
      </c>
      <c r="AG105" s="86">
        <v>0</v>
      </c>
      <c r="AH105" s="86">
        <v>0</v>
      </c>
      <c r="AI105" s="86">
        <v>0</v>
      </c>
      <c r="AJ105" s="430">
        <f t="shared" si="38"/>
        <v>0</v>
      </c>
      <c r="AK105" s="83">
        <v>0</v>
      </c>
      <c r="AL105" s="83">
        <v>0</v>
      </c>
      <c r="AM105" s="83">
        <v>0</v>
      </c>
      <c r="AN105" s="83">
        <v>0</v>
      </c>
      <c r="AO105" s="257">
        <f t="shared" si="39"/>
        <v>0</v>
      </c>
      <c r="AP105" s="91">
        <v>0</v>
      </c>
      <c r="AQ105" s="91">
        <v>0</v>
      </c>
      <c r="AR105" s="91">
        <v>0</v>
      </c>
      <c r="AS105" s="91">
        <v>0</v>
      </c>
      <c r="AT105" s="257">
        <f t="shared" si="40"/>
        <v>0</v>
      </c>
      <c r="AU105" s="83">
        <v>0</v>
      </c>
      <c r="AV105" s="83">
        <v>0</v>
      </c>
      <c r="AW105" s="83">
        <v>0</v>
      </c>
      <c r="AX105" s="83">
        <v>0</v>
      </c>
      <c r="AY105" s="257">
        <f t="shared" si="41"/>
        <v>0</v>
      </c>
    </row>
    <row r="106" spans="2:51" s="194" customFormat="1" ht="16.5" customHeight="1" thickBot="1" x14ac:dyDescent="0.3">
      <c r="B106" s="1014"/>
      <c r="C106" s="933"/>
      <c r="D106" s="923"/>
      <c r="E106" s="584" t="s">
        <v>621</v>
      </c>
      <c r="F106" s="695">
        <f t="shared" si="43"/>
        <v>0</v>
      </c>
      <c r="G106" s="649"/>
      <c r="H106" s="197"/>
      <c r="I106" s="197"/>
      <c r="J106" s="197"/>
      <c r="K106" s="66">
        <f t="shared" si="42"/>
        <v>0</v>
      </c>
      <c r="L106" s="220"/>
      <c r="M106" s="220"/>
      <c r="N106" s="220"/>
      <c r="O106" s="220"/>
      <c r="P106" s="257">
        <f t="shared" si="34"/>
        <v>0</v>
      </c>
      <c r="Q106" s="220"/>
      <c r="R106" s="220"/>
      <c r="S106" s="220"/>
      <c r="T106" s="220"/>
      <c r="U106" s="257">
        <f t="shared" si="35"/>
        <v>0</v>
      </c>
      <c r="V106" s="220"/>
      <c r="W106" s="220"/>
      <c r="X106" s="220"/>
      <c r="Y106" s="358"/>
      <c r="Z106" s="430">
        <f t="shared" si="36"/>
        <v>0</v>
      </c>
      <c r="AA106" s="220"/>
      <c r="AB106" s="220"/>
      <c r="AC106" s="220"/>
      <c r="AD106" s="220"/>
      <c r="AE106" s="430">
        <f t="shared" si="37"/>
        <v>0</v>
      </c>
      <c r="AF106" s="220"/>
      <c r="AG106" s="220"/>
      <c r="AH106" s="220"/>
      <c r="AI106" s="220"/>
      <c r="AJ106" s="430">
        <f t="shared" si="38"/>
        <v>0</v>
      </c>
      <c r="AK106" s="120"/>
      <c r="AL106" s="120"/>
      <c r="AM106" s="120"/>
      <c r="AN106" s="120"/>
      <c r="AO106" s="257">
        <f t="shared" si="39"/>
        <v>0</v>
      </c>
      <c r="AP106" s="120"/>
      <c r="AQ106" s="120"/>
      <c r="AR106" s="120"/>
      <c r="AS106" s="120"/>
      <c r="AT106" s="257">
        <f t="shared" si="40"/>
        <v>0</v>
      </c>
      <c r="AU106" s="120"/>
      <c r="AV106" s="120"/>
      <c r="AW106" s="120"/>
      <c r="AX106" s="120"/>
      <c r="AY106" s="257">
        <f t="shared" si="41"/>
        <v>0</v>
      </c>
    </row>
    <row r="107" spans="2:51" s="194" customFormat="1" ht="21.75" thickBot="1" x14ac:dyDescent="0.3">
      <c r="B107" s="1015"/>
      <c r="C107" s="933"/>
      <c r="D107" s="924"/>
      <c r="E107" s="584" t="s">
        <v>620</v>
      </c>
      <c r="F107" s="695">
        <f t="shared" si="43"/>
        <v>0</v>
      </c>
      <c r="G107" s="649"/>
      <c r="H107" s="197"/>
      <c r="I107" s="197"/>
      <c r="J107" s="197"/>
      <c r="K107" s="66">
        <f t="shared" si="42"/>
        <v>0</v>
      </c>
      <c r="L107" s="220"/>
      <c r="M107" s="220"/>
      <c r="N107" s="220"/>
      <c r="O107" s="220"/>
      <c r="P107" s="257">
        <f t="shared" si="34"/>
        <v>0</v>
      </c>
      <c r="Q107" s="220"/>
      <c r="R107" s="220"/>
      <c r="S107" s="220"/>
      <c r="T107" s="220"/>
      <c r="U107" s="257">
        <f t="shared" si="35"/>
        <v>0</v>
      </c>
      <c r="V107" s="220"/>
      <c r="W107" s="220"/>
      <c r="X107" s="220"/>
      <c r="Y107" s="358"/>
      <c r="Z107" s="430">
        <f t="shared" si="36"/>
        <v>0</v>
      </c>
      <c r="AA107" s="220"/>
      <c r="AB107" s="220"/>
      <c r="AC107" s="220"/>
      <c r="AD107" s="220"/>
      <c r="AE107" s="430">
        <f t="shared" si="37"/>
        <v>0</v>
      </c>
      <c r="AF107" s="220"/>
      <c r="AG107" s="220"/>
      <c r="AH107" s="220"/>
      <c r="AI107" s="220"/>
      <c r="AJ107" s="430">
        <f t="shared" si="38"/>
        <v>0</v>
      </c>
      <c r="AK107" s="120"/>
      <c r="AL107" s="120"/>
      <c r="AM107" s="120"/>
      <c r="AN107" s="120"/>
      <c r="AO107" s="257">
        <f t="shared" si="39"/>
        <v>0</v>
      </c>
      <c r="AP107" s="120"/>
      <c r="AQ107" s="120"/>
      <c r="AR107" s="120"/>
      <c r="AS107" s="120"/>
      <c r="AT107" s="257">
        <f t="shared" si="40"/>
        <v>0</v>
      </c>
      <c r="AU107" s="120"/>
      <c r="AV107" s="120"/>
      <c r="AW107" s="120"/>
      <c r="AX107" s="120"/>
      <c r="AY107" s="257">
        <f t="shared" si="41"/>
        <v>0</v>
      </c>
    </row>
    <row r="108" spans="2:51" s="194" customFormat="1" ht="16.5" customHeight="1" x14ac:dyDescent="0.25">
      <c r="B108" s="1013">
        <v>23</v>
      </c>
      <c r="C108" s="933"/>
      <c r="D108" s="915" t="s">
        <v>98</v>
      </c>
      <c r="E108" s="587" t="s">
        <v>116</v>
      </c>
      <c r="F108" s="695">
        <f t="shared" si="43"/>
        <v>0</v>
      </c>
      <c r="G108" s="648">
        <v>0</v>
      </c>
      <c r="H108" s="91">
        <v>0</v>
      </c>
      <c r="I108" s="91">
        <v>0</v>
      </c>
      <c r="J108" s="91">
        <v>0</v>
      </c>
      <c r="K108" s="66">
        <f t="shared" si="42"/>
        <v>0</v>
      </c>
      <c r="L108" s="83">
        <v>0</v>
      </c>
      <c r="M108" s="83">
        <v>0</v>
      </c>
      <c r="N108" s="83">
        <v>0</v>
      </c>
      <c r="O108" s="83">
        <v>0</v>
      </c>
      <c r="P108" s="257">
        <f t="shared" si="34"/>
        <v>0</v>
      </c>
      <c r="Q108" s="83">
        <v>0</v>
      </c>
      <c r="R108" s="83">
        <v>0</v>
      </c>
      <c r="S108" s="83">
        <v>0</v>
      </c>
      <c r="T108" s="83">
        <v>0</v>
      </c>
      <c r="U108" s="257">
        <f t="shared" si="35"/>
        <v>0</v>
      </c>
      <c r="V108" s="83">
        <v>0</v>
      </c>
      <c r="W108" s="83">
        <v>0</v>
      </c>
      <c r="X108" s="83">
        <v>0</v>
      </c>
      <c r="Y108" s="396">
        <v>0</v>
      </c>
      <c r="Z108" s="430">
        <f t="shared" si="36"/>
        <v>0</v>
      </c>
      <c r="AA108" s="83">
        <v>0</v>
      </c>
      <c r="AB108" s="83">
        <v>0</v>
      </c>
      <c r="AC108" s="83">
        <v>0</v>
      </c>
      <c r="AD108" s="83">
        <v>0</v>
      </c>
      <c r="AE108" s="430">
        <f t="shared" si="37"/>
        <v>0</v>
      </c>
      <c r="AF108" s="83">
        <v>0</v>
      </c>
      <c r="AG108" s="83">
        <v>0</v>
      </c>
      <c r="AH108" s="83">
        <v>0</v>
      </c>
      <c r="AI108" s="83">
        <v>0</v>
      </c>
      <c r="AJ108" s="430">
        <f t="shared" si="38"/>
        <v>0</v>
      </c>
      <c r="AK108" s="83">
        <v>0</v>
      </c>
      <c r="AL108" s="83">
        <v>0</v>
      </c>
      <c r="AM108" s="83">
        <v>0</v>
      </c>
      <c r="AN108" s="83">
        <v>0</v>
      </c>
      <c r="AO108" s="257">
        <f t="shared" si="39"/>
        <v>0</v>
      </c>
      <c r="AP108" s="91">
        <v>0</v>
      </c>
      <c r="AQ108" s="91">
        <v>0</v>
      </c>
      <c r="AR108" s="91">
        <v>0</v>
      </c>
      <c r="AS108" s="91">
        <v>0</v>
      </c>
      <c r="AT108" s="257">
        <f t="shared" si="40"/>
        <v>0</v>
      </c>
      <c r="AU108" s="83">
        <v>0</v>
      </c>
      <c r="AV108" s="83">
        <v>0</v>
      </c>
      <c r="AW108" s="83">
        <v>0</v>
      </c>
      <c r="AX108" s="83">
        <v>0</v>
      </c>
      <c r="AY108" s="257">
        <f t="shared" si="41"/>
        <v>0</v>
      </c>
    </row>
    <row r="109" spans="2:51" s="194" customFormat="1" ht="16.5" customHeight="1" x14ac:dyDescent="0.25">
      <c r="B109" s="1014"/>
      <c r="C109" s="933"/>
      <c r="D109" s="923"/>
      <c r="E109" s="587" t="s">
        <v>203</v>
      </c>
      <c r="F109" s="695">
        <f t="shared" si="43"/>
        <v>0</v>
      </c>
      <c r="G109" s="648">
        <v>0</v>
      </c>
      <c r="H109" s="91">
        <v>0</v>
      </c>
      <c r="I109" s="91">
        <v>0</v>
      </c>
      <c r="J109" s="91">
        <v>0</v>
      </c>
      <c r="K109" s="66">
        <f t="shared" si="42"/>
        <v>0</v>
      </c>
      <c r="L109" s="83">
        <v>0</v>
      </c>
      <c r="M109" s="83">
        <v>0</v>
      </c>
      <c r="N109" s="83">
        <v>0</v>
      </c>
      <c r="O109" s="83">
        <v>0</v>
      </c>
      <c r="P109" s="257">
        <f t="shared" si="34"/>
        <v>0</v>
      </c>
      <c r="Q109" s="83">
        <v>0</v>
      </c>
      <c r="R109" s="83">
        <v>0</v>
      </c>
      <c r="S109" s="83">
        <v>0</v>
      </c>
      <c r="T109" s="83">
        <v>0</v>
      </c>
      <c r="U109" s="257">
        <f t="shared" si="35"/>
        <v>0</v>
      </c>
      <c r="V109" s="83">
        <v>0</v>
      </c>
      <c r="W109" s="83">
        <v>0</v>
      </c>
      <c r="X109" s="83">
        <v>0</v>
      </c>
      <c r="Y109" s="396">
        <v>0</v>
      </c>
      <c r="Z109" s="430">
        <f t="shared" si="36"/>
        <v>0</v>
      </c>
      <c r="AA109" s="83">
        <v>0</v>
      </c>
      <c r="AB109" s="83">
        <v>0</v>
      </c>
      <c r="AC109" s="83">
        <v>0</v>
      </c>
      <c r="AD109" s="83">
        <v>0</v>
      </c>
      <c r="AE109" s="430">
        <f t="shared" si="37"/>
        <v>0</v>
      </c>
      <c r="AF109" s="83">
        <v>0</v>
      </c>
      <c r="AG109" s="83">
        <v>0</v>
      </c>
      <c r="AH109" s="83">
        <v>0</v>
      </c>
      <c r="AI109" s="83">
        <v>0</v>
      </c>
      <c r="AJ109" s="430">
        <f t="shared" si="38"/>
        <v>0</v>
      </c>
      <c r="AK109" s="83">
        <v>0</v>
      </c>
      <c r="AL109" s="83">
        <v>0</v>
      </c>
      <c r="AM109" s="83">
        <v>0</v>
      </c>
      <c r="AN109" s="83">
        <v>0</v>
      </c>
      <c r="AO109" s="257">
        <f t="shared" si="39"/>
        <v>0</v>
      </c>
      <c r="AP109" s="91">
        <v>0</v>
      </c>
      <c r="AQ109" s="91">
        <v>0</v>
      </c>
      <c r="AR109" s="91">
        <v>0</v>
      </c>
      <c r="AS109" s="91">
        <v>0</v>
      </c>
      <c r="AT109" s="257">
        <f t="shared" si="40"/>
        <v>0</v>
      </c>
      <c r="AU109" s="83">
        <v>0</v>
      </c>
      <c r="AV109" s="83">
        <v>0</v>
      </c>
      <c r="AW109" s="83">
        <v>0</v>
      </c>
      <c r="AX109" s="83">
        <v>0</v>
      </c>
      <c r="AY109" s="257">
        <f t="shared" si="41"/>
        <v>0</v>
      </c>
    </row>
    <row r="110" spans="2:51" s="194" customFormat="1" ht="16.5" customHeight="1" thickBot="1" x14ac:dyDescent="0.3">
      <c r="B110" s="1014"/>
      <c r="C110" s="933"/>
      <c r="D110" s="923"/>
      <c r="E110" s="588" t="s">
        <v>112</v>
      </c>
      <c r="F110" s="695">
        <f t="shared" si="43"/>
        <v>0</v>
      </c>
      <c r="G110" s="645">
        <v>0</v>
      </c>
      <c r="H110" s="93">
        <v>0</v>
      </c>
      <c r="I110" s="93">
        <v>0</v>
      </c>
      <c r="J110" s="93">
        <v>0</v>
      </c>
      <c r="K110" s="66">
        <f t="shared" si="42"/>
        <v>0</v>
      </c>
      <c r="L110" s="86">
        <v>0</v>
      </c>
      <c r="M110" s="86">
        <v>0</v>
      </c>
      <c r="N110" s="86">
        <v>0</v>
      </c>
      <c r="O110" s="86">
        <v>0</v>
      </c>
      <c r="P110" s="257">
        <f t="shared" si="34"/>
        <v>0</v>
      </c>
      <c r="Q110" s="86">
        <v>0</v>
      </c>
      <c r="R110" s="86">
        <v>0</v>
      </c>
      <c r="S110" s="86">
        <v>0</v>
      </c>
      <c r="T110" s="86">
        <v>0</v>
      </c>
      <c r="U110" s="257">
        <f t="shared" si="35"/>
        <v>0</v>
      </c>
      <c r="V110" s="86">
        <v>0</v>
      </c>
      <c r="W110" s="86">
        <v>0</v>
      </c>
      <c r="X110" s="86">
        <v>0</v>
      </c>
      <c r="Y110" s="397">
        <v>0</v>
      </c>
      <c r="Z110" s="430">
        <f t="shared" si="36"/>
        <v>0</v>
      </c>
      <c r="AA110" s="86">
        <v>0</v>
      </c>
      <c r="AB110" s="86">
        <v>0</v>
      </c>
      <c r="AC110" s="86">
        <v>0</v>
      </c>
      <c r="AD110" s="86">
        <v>0</v>
      </c>
      <c r="AE110" s="430">
        <f t="shared" si="37"/>
        <v>0</v>
      </c>
      <c r="AF110" s="86">
        <v>0</v>
      </c>
      <c r="AG110" s="86">
        <v>0</v>
      </c>
      <c r="AH110" s="86">
        <v>0</v>
      </c>
      <c r="AI110" s="86">
        <v>0</v>
      </c>
      <c r="AJ110" s="430">
        <f t="shared" si="38"/>
        <v>0</v>
      </c>
      <c r="AK110" s="83">
        <v>0</v>
      </c>
      <c r="AL110" s="83">
        <v>0</v>
      </c>
      <c r="AM110" s="83">
        <v>0</v>
      </c>
      <c r="AN110" s="83">
        <v>0</v>
      </c>
      <c r="AO110" s="257">
        <f t="shared" si="39"/>
        <v>0</v>
      </c>
      <c r="AP110" s="91">
        <v>0</v>
      </c>
      <c r="AQ110" s="91">
        <v>0</v>
      </c>
      <c r="AR110" s="91">
        <v>0</v>
      </c>
      <c r="AS110" s="91">
        <v>0</v>
      </c>
      <c r="AT110" s="257">
        <f t="shared" si="40"/>
        <v>0</v>
      </c>
      <c r="AU110" s="83">
        <v>0</v>
      </c>
      <c r="AV110" s="83">
        <v>0</v>
      </c>
      <c r="AW110" s="83">
        <v>0</v>
      </c>
      <c r="AX110" s="83">
        <v>0</v>
      </c>
      <c r="AY110" s="257">
        <f t="shared" si="41"/>
        <v>0</v>
      </c>
    </row>
    <row r="111" spans="2:51" s="194" customFormat="1" ht="16.5" customHeight="1" thickBot="1" x14ac:dyDescent="0.3">
      <c r="B111" s="1014"/>
      <c r="C111" s="933"/>
      <c r="D111" s="923"/>
      <c r="E111" s="584" t="s">
        <v>621</v>
      </c>
      <c r="F111" s="695">
        <f t="shared" si="43"/>
        <v>0</v>
      </c>
      <c r="G111" s="649"/>
      <c r="H111" s="197"/>
      <c r="I111" s="197"/>
      <c r="J111" s="197"/>
      <c r="K111" s="66">
        <f t="shared" si="42"/>
        <v>0</v>
      </c>
      <c r="L111" s="220"/>
      <c r="M111" s="220"/>
      <c r="N111" s="220"/>
      <c r="O111" s="220"/>
      <c r="P111" s="257">
        <f t="shared" si="34"/>
        <v>0</v>
      </c>
      <c r="Q111" s="220"/>
      <c r="R111" s="220"/>
      <c r="S111" s="220"/>
      <c r="T111" s="220"/>
      <c r="U111" s="257">
        <f t="shared" si="35"/>
        <v>0</v>
      </c>
      <c r="V111" s="220"/>
      <c r="W111" s="220"/>
      <c r="X111" s="220"/>
      <c r="Y111" s="358"/>
      <c r="Z111" s="430">
        <f t="shared" si="36"/>
        <v>0</v>
      </c>
      <c r="AA111" s="220"/>
      <c r="AB111" s="220"/>
      <c r="AC111" s="220"/>
      <c r="AD111" s="220"/>
      <c r="AE111" s="430">
        <f t="shared" si="37"/>
        <v>0</v>
      </c>
      <c r="AF111" s="220"/>
      <c r="AG111" s="220"/>
      <c r="AH111" s="220"/>
      <c r="AI111" s="220"/>
      <c r="AJ111" s="430">
        <f t="shared" si="38"/>
        <v>0</v>
      </c>
      <c r="AK111" s="120"/>
      <c r="AL111" s="120"/>
      <c r="AM111" s="120"/>
      <c r="AN111" s="120"/>
      <c r="AO111" s="257">
        <f t="shared" si="39"/>
        <v>0</v>
      </c>
      <c r="AP111" s="120"/>
      <c r="AQ111" s="120"/>
      <c r="AR111" s="120"/>
      <c r="AS111" s="120"/>
      <c r="AT111" s="257">
        <f t="shared" si="40"/>
        <v>0</v>
      </c>
      <c r="AU111" s="120"/>
      <c r="AV111" s="120"/>
      <c r="AW111" s="120"/>
      <c r="AX111" s="120"/>
      <c r="AY111" s="257">
        <f t="shared" si="41"/>
        <v>0</v>
      </c>
    </row>
    <row r="112" spans="2:51" s="194" customFormat="1" ht="21.75" thickBot="1" x14ac:dyDescent="0.3">
      <c r="B112" s="1015"/>
      <c r="C112" s="933"/>
      <c r="D112" s="924"/>
      <c r="E112" s="584" t="s">
        <v>620</v>
      </c>
      <c r="F112" s="695">
        <f t="shared" si="43"/>
        <v>0</v>
      </c>
      <c r="G112" s="649"/>
      <c r="H112" s="197"/>
      <c r="I112" s="197"/>
      <c r="J112" s="197"/>
      <c r="K112" s="66">
        <f t="shared" si="42"/>
        <v>0</v>
      </c>
      <c r="L112" s="220"/>
      <c r="M112" s="220"/>
      <c r="N112" s="220"/>
      <c r="O112" s="220"/>
      <c r="P112" s="257">
        <f t="shared" si="34"/>
        <v>0</v>
      </c>
      <c r="Q112" s="220"/>
      <c r="R112" s="220"/>
      <c r="S112" s="220"/>
      <c r="T112" s="220"/>
      <c r="U112" s="257">
        <f t="shared" si="35"/>
        <v>0</v>
      </c>
      <c r="V112" s="220"/>
      <c r="W112" s="220"/>
      <c r="X112" s="220"/>
      <c r="Y112" s="358"/>
      <c r="Z112" s="430">
        <f t="shared" si="36"/>
        <v>0</v>
      </c>
      <c r="AA112" s="220"/>
      <c r="AB112" s="220"/>
      <c r="AC112" s="220"/>
      <c r="AD112" s="220"/>
      <c r="AE112" s="430">
        <f t="shared" si="37"/>
        <v>0</v>
      </c>
      <c r="AF112" s="220"/>
      <c r="AG112" s="220"/>
      <c r="AH112" s="220"/>
      <c r="AI112" s="220"/>
      <c r="AJ112" s="430">
        <f t="shared" si="38"/>
        <v>0</v>
      </c>
      <c r="AK112" s="120"/>
      <c r="AL112" s="120"/>
      <c r="AM112" s="120"/>
      <c r="AN112" s="120"/>
      <c r="AO112" s="257">
        <f t="shared" si="39"/>
        <v>0</v>
      </c>
      <c r="AP112" s="120"/>
      <c r="AQ112" s="120"/>
      <c r="AR112" s="120"/>
      <c r="AS112" s="120"/>
      <c r="AT112" s="257">
        <f t="shared" si="40"/>
        <v>0</v>
      </c>
      <c r="AU112" s="120"/>
      <c r="AV112" s="120"/>
      <c r="AW112" s="120"/>
      <c r="AX112" s="120"/>
      <c r="AY112" s="257">
        <f t="shared" si="41"/>
        <v>0</v>
      </c>
    </row>
    <row r="113" spans="2:51" s="194" customFormat="1" ht="16.5" customHeight="1" thickBot="1" x14ac:dyDescent="0.3">
      <c r="B113" s="1013">
        <v>24</v>
      </c>
      <c r="C113" s="933"/>
      <c r="D113" s="954" t="s">
        <v>460</v>
      </c>
      <c r="E113" s="709" t="s">
        <v>116</v>
      </c>
      <c r="F113" s="695">
        <f t="shared" si="43"/>
        <v>0</v>
      </c>
      <c r="G113" s="648"/>
      <c r="H113" s="91">
        <v>0</v>
      </c>
      <c r="I113" s="91">
        <v>0</v>
      </c>
      <c r="J113" s="91">
        <v>0</v>
      </c>
      <c r="K113" s="66">
        <f t="shared" si="42"/>
        <v>0</v>
      </c>
      <c r="L113" s="220"/>
      <c r="M113" s="220"/>
      <c r="N113" s="220"/>
      <c r="O113" s="220"/>
      <c r="P113" s="257">
        <f t="shared" si="34"/>
        <v>0</v>
      </c>
      <c r="Q113" s="220"/>
      <c r="R113" s="220"/>
      <c r="S113" s="220"/>
      <c r="T113" s="220"/>
      <c r="U113" s="257">
        <f t="shared" si="35"/>
        <v>0</v>
      </c>
      <c r="V113" s="220"/>
      <c r="W113" s="220"/>
      <c r="X113" s="220"/>
      <c r="Y113" s="358"/>
      <c r="Z113" s="430">
        <f t="shared" si="36"/>
        <v>0</v>
      </c>
      <c r="AA113" s="220"/>
      <c r="AB113" s="220"/>
      <c r="AC113" s="220"/>
      <c r="AD113" s="220"/>
      <c r="AE113" s="430">
        <f t="shared" si="37"/>
        <v>0</v>
      </c>
      <c r="AF113" s="220"/>
      <c r="AG113" s="220"/>
      <c r="AH113" s="220"/>
      <c r="AI113" s="220"/>
      <c r="AJ113" s="430">
        <f t="shared" si="38"/>
        <v>0</v>
      </c>
      <c r="AK113" s="702"/>
      <c r="AL113" s="702"/>
      <c r="AM113" s="702"/>
      <c r="AN113" s="702"/>
      <c r="AO113" s="257">
        <f t="shared" si="39"/>
        <v>0</v>
      </c>
      <c r="AP113" s="702"/>
      <c r="AQ113" s="702"/>
      <c r="AR113" s="702"/>
      <c r="AS113" s="702"/>
      <c r="AT113" s="257">
        <f t="shared" si="40"/>
        <v>0</v>
      </c>
      <c r="AU113" s="702"/>
      <c r="AV113" s="702"/>
      <c r="AW113" s="702"/>
      <c r="AX113" s="702"/>
      <c r="AY113" s="257">
        <f t="shared" si="41"/>
        <v>0</v>
      </c>
    </row>
    <row r="114" spans="2:51" s="194" customFormat="1" ht="16.5" customHeight="1" thickBot="1" x14ac:dyDescent="0.3">
      <c r="B114" s="1014"/>
      <c r="C114" s="933"/>
      <c r="D114" s="955"/>
      <c r="E114" s="709" t="s">
        <v>203</v>
      </c>
      <c r="F114" s="695">
        <f t="shared" si="43"/>
        <v>0</v>
      </c>
      <c r="G114" s="648"/>
      <c r="H114" s="91">
        <v>0</v>
      </c>
      <c r="I114" s="91">
        <v>0</v>
      </c>
      <c r="J114" s="91">
        <v>0</v>
      </c>
      <c r="K114" s="66">
        <f t="shared" si="42"/>
        <v>0</v>
      </c>
      <c r="L114" s="220"/>
      <c r="M114" s="220"/>
      <c r="N114" s="220"/>
      <c r="O114" s="220"/>
      <c r="P114" s="257">
        <f t="shared" si="34"/>
        <v>0</v>
      </c>
      <c r="Q114" s="220"/>
      <c r="R114" s="220"/>
      <c r="S114" s="220"/>
      <c r="T114" s="220"/>
      <c r="U114" s="257">
        <f t="shared" si="35"/>
        <v>0</v>
      </c>
      <c r="V114" s="220"/>
      <c r="W114" s="220"/>
      <c r="X114" s="220"/>
      <c r="Y114" s="358"/>
      <c r="Z114" s="430">
        <f t="shared" si="36"/>
        <v>0</v>
      </c>
      <c r="AA114" s="220"/>
      <c r="AB114" s="220"/>
      <c r="AC114" s="220"/>
      <c r="AD114" s="220"/>
      <c r="AE114" s="430">
        <f t="shared" si="37"/>
        <v>0</v>
      </c>
      <c r="AF114" s="220"/>
      <c r="AG114" s="220"/>
      <c r="AH114" s="220"/>
      <c r="AI114" s="220"/>
      <c r="AJ114" s="430">
        <f t="shared" si="38"/>
        <v>0</v>
      </c>
      <c r="AK114" s="702"/>
      <c r="AL114" s="702"/>
      <c r="AM114" s="702"/>
      <c r="AN114" s="702"/>
      <c r="AO114" s="257">
        <f t="shared" si="39"/>
        <v>0</v>
      </c>
      <c r="AP114" s="702"/>
      <c r="AQ114" s="702"/>
      <c r="AR114" s="702"/>
      <c r="AS114" s="702"/>
      <c r="AT114" s="257">
        <f t="shared" si="40"/>
        <v>0</v>
      </c>
      <c r="AU114" s="702"/>
      <c r="AV114" s="702"/>
      <c r="AW114" s="702"/>
      <c r="AX114" s="702"/>
      <c r="AY114" s="257">
        <f t="shared" si="41"/>
        <v>0</v>
      </c>
    </row>
    <row r="115" spans="2:51" s="194" customFormat="1" ht="16.5" customHeight="1" thickBot="1" x14ac:dyDescent="0.3">
      <c r="B115" s="1014"/>
      <c r="C115" s="933"/>
      <c r="D115" s="955"/>
      <c r="E115" s="708" t="s">
        <v>112</v>
      </c>
      <c r="F115" s="695">
        <f t="shared" si="43"/>
        <v>0</v>
      </c>
      <c r="G115" s="645"/>
      <c r="H115" s="93">
        <v>0</v>
      </c>
      <c r="I115" s="93">
        <v>0</v>
      </c>
      <c r="J115" s="93">
        <v>0</v>
      </c>
      <c r="K115" s="66">
        <f t="shared" si="42"/>
        <v>0</v>
      </c>
      <c r="L115" s="220"/>
      <c r="M115" s="220"/>
      <c r="N115" s="220"/>
      <c r="O115" s="220"/>
      <c r="P115" s="257">
        <f t="shared" si="34"/>
        <v>0</v>
      </c>
      <c r="Q115" s="220"/>
      <c r="R115" s="220"/>
      <c r="S115" s="220"/>
      <c r="T115" s="220"/>
      <c r="U115" s="257">
        <f t="shared" si="35"/>
        <v>0</v>
      </c>
      <c r="V115" s="220"/>
      <c r="W115" s="220"/>
      <c r="X115" s="220"/>
      <c r="Y115" s="358"/>
      <c r="Z115" s="430">
        <f t="shared" si="36"/>
        <v>0</v>
      </c>
      <c r="AA115" s="220"/>
      <c r="AB115" s="220"/>
      <c r="AC115" s="220"/>
      <c r="AD115" s="220"/>
      <c r="AE115" s="430">
        <f t="shared" si="37"/>
        <v>0</v>
      </c>
      <c r="AF115" s="220"/>
      <c r="AG115" s="220"/>
      <c r="AH115" s="220"/>
      <c r="AI115" s="220"/>
      <c r="AJ115" s="430">
        <f t="shared" si="38"/>
        <v>0</v>
      </c>
      <c r="AK115" s="702"/>
      <c r="AL115" s="702"/>
      <c r="AM115" s="702"/>
      <c r="AN115" s="702"/>
      <c r="AO115" s="257">
        <f t="shared" si="39"/>
        <v>0</v>
      </c>
      <c r="AP115" s="702"/>
      <c r="AQ115" s="702"/>
      <c r="AR115" s="702"/>
      <c r="AS115" s="702"/>
      <c r="AT115" s="257">
        <f t="shared" si="40"/>
        <v>0</v>
      </c>
      <c r="AU115" s="702"/>
      <c r="AV115" s="702"/>
      <c r="AW115" s="702"/>
      <c r="AX115" s="702"/>
      <c r="AY115" s="257">
        <f t="shared" si="41"/>
        <v>0</v>
      </c>
    </row>
    <row r="116" spans="2:51" s="194" customFormat="1" ht="16.5" customHeight="1" thickBot="1" x14ac:dyDescent="0.3">
      <c r="B116" s="1014"/>
      <c r="C116" s="933"/>
      <c r="D116" s="955"/>
      <c r="E116" s="706" t="s">
        <v>621</v>
      </c>
      <c r="F116" s="695">
        <f t="shared" si="43"/>
        <v>0</v>
      </c>
      <c r="G116" s="646"/>
      <c r="H116" s="119">
        <v>0</v>
      </c>
      <c r="I116" s="119">
        <v>0</v>
      </c>
      <c r="J116" s="119">
        <v>0</v>
      </c>
      <c r="K116" s="66">
        <f t="shared" si="42"/>
        <v>0</v>
      </c>
      <c r="L116" s="220"/>
      <c r="M116" s="220"/>
      <c r="N116" s="220"/>
      <c r="O116" s="220"/>
      <c r="P116" s="257">
        <f t="shared" si="34"/>
        <v>0</v>
      </c>
      <c r="Q116" s="220"/>
      <c r="R116" s="220"/>
      <c r="S116" s="220"/>
      <c r="T116" s="220"/>
      <c r="U116" s="257">
        <f t="shared" si="35"/>
        <v>0</v>
      </c>
      <c r="V116" s="220"/>
      <c r="W116" s="220"/>
      <c r="X116" s="220"/>
      <c r="Y116" s="358"/>
      <c r="Z116" s="430">
        <f t="shared" si="36"/>
        <v>0</v>
      </c>
      <c r="AA116" s="220"/>
      <c r="AB116" s="220"/>
      <c r="AC116" s="220"/>
      <c r="AD116" s="220"/>
      <c r="AE116" s="430">
        <f t="shared" si="37"/>
        <v>0</v>
      </c>
      <c r="AF116" s="220"/>
      <c r="AG116" s="220"/>
      <c r="AH116" s="220"/>
      <c r="AI116" s="220"/>
      <c r="AJ116" s="430">
        <f t="shared" si="38"/>
        <v>0</v>
      </c>
      <c r="AK116" s="702"/>
      <c r="AL116" s="702"/>
      <c r="AM116" s="702"/>
      <c r="AN116" s="702"/>
      <c r="AO116" s="257">
        <f t="shared" si="39"/>
        <v>0</v>
      </c>
      <c r="AP116" s="702"/>
      <c r="AQ116" s="702"/>
      <c r="AR116" s="702"/>
      <c r="AS116" s="702"/>
      <c r="AT116" s="257">
        <f t="shared" si="40"/>
        <v>0</v>
      </c>
      <c r="AU116" s="702"/>
      <c r="AV116" s="702"/>
      <c r="AW116" s="702"/>
      <c r="AX116" s="702"/>
      <c r="AY116" s="257">
        <f t="shared" si="41"/>
        <v>0</v>
      </c>
    </row>
    <row r="117" spans="2:51" s="194" customFormat="1" ht="21.75" thickBot="1" x14ac:dyDescent="0.3">
      <c r="B117" s="1015"/>
      <c r="C117" s="933"/>
      <c r="D117" s="956"/>
      <c r="E117" s="706" t="s">
        <v>620</v>
      </c>
      <c r="F117" s="695">
        <f t="shared" si="43"/>
        <v>0</v>
      </c>
      <c r="G117" s="646"/>
      <c r="H117" s="119">
        <v>0</v>
      </c>
      <c r="I117" s="119">
        <v>0</v>
      </c>
      <c r="J117" s="119">
        <v>0</v>
      </c>
      <c r="K117" s="66">
        <f t="shared" si="42"/>
        <v>0</v>
      </c>
      <c r="L117" s="220"/>
      <c r="M117" s="220"/>
      <c r="N117" s="220"/>
      <c r="O117" s="220"/>
      <c r="P117" s="257">
        <f t="shared" si="34"/>
        <v>0</v>
      </c>
      <c r="Q117" s="220"/>
      <c r="R117" s="220"/>
      <c r="S117" s="220"/>
      <c r="T117" s="220"/>
      <c r="U117" s="257">
        <f t="shared" si="35"/>
        <v>0</v>
      </c>
      <c r="V117" s="220"/>
      <c r="W117" s="220"/>
      <c r="X117" s="220"/>
      <c r="Y117" s="358"/>
      <c r="Z117" s="430">
        <f t="shared" si="36"/>
        <v>0</v>
      </c>
      <c r="AA117" s="220"/>
      <c r="AB117" s="220"/>
      <c r="AC117" s="220"/>
      <c r="AD117" s="220"/>
      <c r="AE117" s="430">
        <f t="shared" si="37"/>
        <v>0</v>
      </c>
      <c r="AF117" s="220"/>
      <c r="AG117" s="220"/>
      <c r="AH117" s="220"/>
      <c r="AI117" s="220"/>
      <c r="AJ117" s="430">
        <f t="shared" si="38"/>
        <v>0</v>
      </c>
      <c r="AK117" s="702"/>
      <c r="AL117" s="702"/>
      <c r="AM117" s="702"/>
      <c r="AN117" s="702"/>
      <c r="AO117" s="257">
        <f t="shared" si="39"/>
        <v>0</v>
      </c>
      <c r="AP117" s="702"/>
      <c r="AQ117" s="702"/>
      <c r="AR117" s="702"/>
      <c r="AS117" s="702"/>
      <c r="AT117" s="257">
        <f t="shared" si="40"/>
        <v>0</v>
      </c>
      <c r="AU117" s="702"/>
      <c r="AV117" s="702"/>
      <c r="AW117" s="702"/>
      <c r="AX117" s="702"/>
      <c r="AY117" s="257">
        <f t="shared" si="41"/>
        <v>0</v>
      </c>
    </row>
    <row r="118" spans="2:51" s="194" customFormat="1" ht="16.5" customHeight="1" x14ac:dyDescent="0.25">
      <c r="B118" s="1013">
        <v>25</v>
      </c>
      <c r="C118" s="933"/>
      <c r="D118" s="915" t="s">
        <v>99</v>
      </c>
      <c r="E118" s="587" t="s">
        <v>116</v>
      </c>
      <c r="F118" s="695">
        <f t="shared" si="43"/>
        <v>0</v>
      </c>
      <c r="G118" s="648">
        <v>0</v>
      </c>
      <c r="H118" s="91">
        <v>0</v>
      </c>
      <c r="I118" s="91">
        <v>0</v>
      </c>
      <c r="J118" s="91">
        <v>0</v>
      </c>
      <c r="K118" s="66">
        <f t="shared" si="42"/>
        <v>0</v>
      </c>
      <c r="L118" s="83">
        <v>0</v>
      </c>
      <c r="M118" s="83">
        <v>0</v>
      </c>
      <c r="N118" s="83">
        <v>0</v>
      </c>
      <c r="O118" s="83">
        <v>0</v>
      </c>
      <c r="P118" s="257">
        <f t="shared" si="34"/>
        <v>0</v>
      </c>
      <c r="Q118" s="83">
        <v>0</v>
      </c>
      <c r="R118" s="83">
        <v>0</v>
      </c>
      <c r="S118" s="83">
        <v>0</v>
      </c>
      <c r="T118" s="83">
        <v>0</v>
      </c>
      <c r="U118" s="257">
        <f t="shared" si="35"/>
        <v>0</v>
      </c>
      <c r="V118" s="83">
        <v>0</v>
      </c>
      <c r="W118" s="83">
        <v>0</v>
      </c>
      <c r="X118" s="83">
        <v>0</v>
      </c>
      <c r="Y118" s="396">
        <v>0</v>
      </c>
      <c r="Z118" s="430">
        <f t="shared" si="36"/>
        <v>0</v>
      </c>
      <c r="AA118" s="83">
        <v>0</v>
      </c>
      <c r="AB118" s="83">
        <v>0</v>
      </c>
      <c r="AC118" s="83">
        <v>0</v>
      </c>
      <c r="AD118" s="83">
        <v>0</v>
      </c>
      <c r="AE118" s="430">
        <f t="shared" si="37"/>
        <v>0</v>
      </c>
      <c r="AF118" s="83">
        <v>0</v>
      </c>
      <c r="AG118" s="83">
        <v>0</v>
      </c>
      <c r="AH118" s="83">
        <v>0</v>
      </c>
      <c r="AI118" s="83">
        <v>0</v>
      </c>
      <c r="AJ118" s="430">
        <f t="shared" si="38"/>
        <v>0</v>
      </c>
      <c r="AK118" s="83">
        <v>0</v>
      </c>
      <c r="AL118" s="83">
        <v>0</v>
      </c>
      <c r="AM118" s="83">
        <v>0</v>
      </c>
      <c r="AN118" s="83">
        <v>0</v>
      </c>
      <c r="AO118" s="257">
        <f t="shared" si="39"/>
        <v>0</v>
      </c>
      <c r="AP118" s="83">
        <v>0</v>
      </c>
      <c r="AQ118" s="83">
        <v>0</v>
      </c>
      <c r="AR118" s="83">
        <v>0</v>
      </c>
      <c r="AS118" s="83">
        <v>0</v>
      </c>
      <c r="AT118" s="257">
        <f t="shared" si="40"/>
        <v>0</v>
      </c>
      <c r="AU118" s="83">
        <v>0</v>
      </c>
      <c r="AV118" s="83">
        <v>0</v>
      </c>
      <c r="AW118" s="83">
        <v>0</v>
      </c>
      <c r="AX118" s="83">
        <v>0</v>
      </c>
      <c r="AY118" s="257">
        <f t="shared" si="41"/>
        <v>0</v>
      </c>
    </row>
    <row r="119" spans="2:51" s="194" customFormat="1" ht="16.5" customHeight="1" x14ac:dyDescent="0.25">
      <c r="B119" s="1014"/>
      <c r="C119" s="933"/>
      <c r="D119" s="923"/>
      <c r="E119" s="587" t="s">
        <v>203</v>
      </c>
      <c r="F119" s="695">
        <f t="shared" si="43"/>
        <v>0</v>
      </c>
      <c r="G119" s="648">
        <v>0</v>
      </c>
      <c r="H119" s="91">
        <v>0</v>
      </c>
      <c r="I119" s="91">
        <v>0</v>
      </c>
      <c r="J119" s="91">
        <v>0</v>
      </c>
      <c r="K119" s="66">
        <f t="shared" si="42"/>
        <v>0</v>
      </c>
      <c r="L119" s="83">
        <v>0</v>
      </c>
      <c r="M119" s="83">
        <v>0</v>
      </c>
      <c r="N119" s="83">
        <v>0</v>
      </c>
      <c r="O119" s="83">
        <v>0</v>
      </c>
      <c r="P119" s="257">
        <f t="shared" si="34"/>
        <v>0</v>
      </c>
      <c r="Q119" s="83">
        <v>0</v>
      </c>
      <c r="R119" s="83">
        <v>0</v>
      </c>
      <c r="S119" s="83">
        <v>0</v>
      </c>
      <c r="T119" s="83">
        <v>0</v>
      </c>
      <c r="U119" s="257">
        <f t="shared" si="35"/>
        <v>0</v>
      </c>
      <c r="V119" s="83">
        <v>0</v>
      </c>
      <c r="W119" s="83">
        <v>0</v>
      </c>
      <c r="X119" s="83">
        <v>0</v>
      </c>
      <c r="Y119" s="396">
        <v>0</v>
      </c>
      <c r="Z119" s="430">
        <f t="shared" si="36"/>
        <v>0</v>
      </c>
      <c r="AA119" s="83">
        <v>0</v>
      </c>
      <c r="AB119" s="83">
        <v>0</v>
      </c>
      <c r="AC119" s="83">
        <v>0</v>
      </c>
      <c r="AD119" s="83">
        <v>0</v>
      </c>
      <c r="AE119" s="430">
        <f t="shared" si="37"/>
        <v>0</v>
      </c>
      <c r="AF119" s="83">
        <v>0</v>
      </c>
      <c r="AG119" s="83">
        <v>0</v>
      </c>
      <c r="AH119" s="83">
        <v>0</v>
      </c>
      <c r="AI119" s="83">
        <v>0</v>
      </c>
      <c r="AJ119" s="430">
        <f t="shared" si="38"/>
        <v>0</v>
      </c>
      <c r="AK119" s="83">
        <v>0</v>
      </c>
      <c r="AL119" s="83">
        <v>0</v>
      </c>
      <c r="AM119" s="83">
        <v>0</v>
      </c>
      <c r="AN119" s="83">
        <v>0</v>
      </c>
      <c r="AO119" s="257">
        <f t="shared" si="39"/>
        <v>0</v>
      </c>
      <c r="AP119" s="83">
        <v>0</v>
      </c>
      <c r="AQ119" s="83">
        <v>0</v>
      </c>
      <c r="AR119" s="83">
        <v>0</v>
      </c>
      <c r="AS119" s="83">
        <v>0</v>
      </c>
      <c r="AT119" s="257">
        <f t="shared" si="40"/>
        <v>0</v>
      </c>
      <c r="AU119" s="83">
        <v>0</v>
      </c>
      <c r="AV119" s="83">
        <v>0</v>
      </c>
      <c r="AW119" s="83">
        <v>0</v>
      </c>
      <c r="AX119" s="83">
        <v>0</v>
      </c>
      <c r="AY119" s="257">
        <f t="shared" si="41"/>
        <v>0</v>
      </c>
    </row>
    <row r="120" spans="2:51" s="194" customFormat="1" ht="16.5" customHeight="1" thickBot="1" x14ac:dyDescent="0.3">
      <c r="B120" s="1014"/>
      <c r="C120" s="933"/>
      <c r="D120" s="923"/>
      <c r="E120" s="588" t="s">
        <v>112</v>
      </c>
      <c r="F120" s="695">
        <f t="shared" si="43"/>
        <v>0</v>
      </c>
      <c r="G120" s="645">
        <v>0</v>
      </c>
      <c r="H120" s="93">
        <v>0</v>
      </c>
      <c r="I120" s="93">
        <v>0</v>
      </c>
      <c r="J120" s="93">
        <v>0</v>
      </c>
      <c r="K120" s="66">
        <f t="shared" si="42"/>
        <v>0</v>
      </c>
      <c r="L120" s="86">
        <v>0</v>
      </c>
      <c r="M120" s="86">
        <v>0</v>
      </c>
      <c r="N120" s="86">
        <v>0</v>
      </c>
      <c r="O120" s="86">
        <v>0</v>
      </c>
      <c r="P120" s="257">
        <f t="shared" si="34"/>
        <v>0</v>
      </c>
      <c r="Q120" s="86">
        <v>0</v>
      </c>
      <c r="R120" s="86">
        <v>0</v>
      </c>
      <c r="S120" s="86">
        <v>0</v>
      </c>
      <c r="T120" s="86">
        <v>0</v>
      </c>
      <c r="U120" s="257">
        <f t="shared" si="35"/>
        <v>0</v>
      </c>
      <c r="V120" s="86">
        <v>0</v>
      </c>
      <c r="W120" s="86">
        <v>0</v>
      </c>
      <c r="X120" s="86">
        <v>0</v>
      </c>
      <c r="Y120" s="397">
        <v>0</v>
      </c>
      <c r="Z120" s="430">
        <f t="shared" si="36"/>
        <v>0</v>
      </c>
      <c r="AA120" s="86">
        <v>0</v>
      </c>
      <c r="AB120" s="86">
        <v>0</v>
      </c>
      <c r="AC120" s="86">
        <v>0</v>
      </c>
      <c r="AD120" s="86">
        <v>0</v>
      </c>
      <c r="AE120" s="430">
        <f t="shared" si="37"/>
        <v>0</v>
      </c>
      <c r="AF120" s="86">
        <v>0</v>
      </c>
      <c r="AG120" s="86">
        <v>0</v>
      </c>
      <c r="AH120" s="86">
        <v>0</v>
      </c>
      <c r="AI120" s="86">
        <v>0</v>
      </c>
      <c r="AJ120" s="430">
        <f t="shared" si="38"/>
        <v>0</v>
      </c>
      <c r="AK120" s="83">
        <v>0</v>
      </c>
      <c r="AL120" s="83">
        <v>0</v>
      </c>
      <c r="AM120" s="83">
        <v>0</v>
      </c>
      <c r="AN120" s="83">
        <v>0</v>
      </c>
      <c r="AO120" s="257">
        <f t="shared" si="39"/>
        <v>0</v>
      </c>
      <c r="AP120" s="83">
        <v>0</v>
      </c>
      <c r="AQ120" s="83">
        <v>0</v>
      </c>
      <c r="AR120" s="83">
        <v>0</v>
      </c>
      <c r="AS120" s="83">
        <v>0</v>
      </c>
      <c r="AT120" s="257">
        <f t="shared" si="40"/>
        <v>0</v>
      </c>
      <c r="AU120" s="83">
        <v>0</v>
      </c>
      <c r="AV120" s="83">
        <v>0</v>
      </c>
      <c r="AW120" s="83">
        <v>0</v>
      </c>
      <c r="AX120" s="83">
        <v>0</v>
      </c>
      <c r="AY120" s="257">
        <f t="shared" si="41"/>
        <v>0</v>
      </c>
    </row>
    <row r="121" spans="2:51" s="194" customFormat="1" ht="16.5" customHeight="1" thickBot="1" x14ac:dyDescent="0.3">
      <c r="B121" s="1014"/>
      <c r="C121" s="933"/>
      <c r="D121" s="923"/>
      <c r="E121" s="583" t="s">
        <v>621</v>
      </c>
      <c r="F121" s="695">
        <f t="shared" si="43"/>
        <v>32</v>
      </c>
      <c r="G121" s="646">
        <v>2</v>
      </c>
      <c r="H121" s="119">
        <v>0</v>
      </c>
      <c r="I121" s="119">
        <v>1</v>
      </c>
      <c r="J121" s="119">
        <v>0</v>
      </c>
      <c r="K121" s="66">
        <f t="shared" si="42"/>
        <v>3</v>
      </c>
      <c r="L121" s="100">
        <v>3</v>
      </c>
      <c r="M121" s="100">
        <v>0</v>
      </c>
      <c r="N121" s="100">
        <v>0</v>
      </c>
      <c r="O121" s="100">
        <v>0</v>
      </c>
      <c r="P121" s="257">
        <f t="shared" si="34"/>
        <v>3</v>
      </c>
      <c r="Q121" s="100">
        <v>2</v>
      </c>
      <c r="R121" s="100">
        <v>0</v>
      </c>
      <c r="S121" s="100">
        <v>0</v>
      </c>
      <c r="T121" s="100">
        <v>0</v>
      </c>
      <c r="U121" s="257">
        <f t="shared" si="35"/>
        <v>2</v>
      </c>
      <c r="V121" s="100">
        <v>0</v>
      </c>
      <c r="W121" s="100">
        <v>0</v>
      </c>
      <c r="X121" s="100">
        <v>0</v>
      </c>
      <c r="Y121" s="398">
        <v>1</v>
      </c>
      <c r="Z121" s="430">
        <f t="shared" si="36"/>
        <v>1</v>
      </c>
      <c r="AA121" s="100">
        <v>0</v>
      </c>
      <c r="AB121" s="100">
        <v>0</v>
      </c>
      <c r="AC121" s="100">
        <v>1</v>
      </c>
      <c r="AD121" s="100">
        <v>2</v>
      </c>
      <c r="AE121" s="430">
        <f t="shared" si="37"/>
        <v>3</v>
      </c>
      <c r="AF121" s="100">
        <v>0</v>
      </c>
      <c r="AG121" s="100">
        <v>0</v>
      </c>
      <c r="AH121" s="100">
        <v>0</v>
      </c>
      <c r="AI121" s="100">
        <v>1</v>
      </c>
      <c r="AJ121" s="430">
        <f t="shared" si="38"/>
        <v>1</v>
      </c>
      <c r="AK121" s="83">
        <v>0</v>
      </c>
      <c r="AL121" s="83">
        <v>0</v>
      </c>
      <c r="AM121" s="83">
        <v>0</v>
      </c>
      <c r="AN121" s="83">
        <v>0</v>
      </c>
      <c r="AO121" s="257">
        <f t="shared" si="39"/>
        <v>0</v>
      </c>
      <c r="AP121" s="83">
        <v>0</v>
      </c>
      <c r="AQ121" s="83">
        <v>0</v>
      </c>
      <c r="AR121" s="83">
        <v>0</v>
      </c>
      <c r="AS121" s="83">
        <v>7</v>
      </c>
      <c r="AT121" s="257">
        <f t="shared" si="40"/>
        <v>7</v>
      </c>
      <c r="AU121" s="83">
        <v>0</v>
      </c>
      <c r="AV121" s="83">
        <v>0</v>
      </c>
      <c r="AW121" s="83">
        <v>0</v>
      </c>
      <c r="AX121" s="83">
        <v>12</v>
      </c>
      <c r="AY121" s="257">
        <f t="shared" si="41"/>
        <v>12</v>
      </c>
    </row>
    <row r="122" spans="2:51" s="194" customFormat="1" ht="21.75" thickBot="1" x14ac:dyDescent="0.3">
      <c r="B122" s="1015"/>
      <c r="C122" s="933"/>
      <c r="D122" s="924"/>
      <c r="E122" s="583" t="s">
        <v>620</v>
      </c>
      <c r="F122" s="695">
        <f t="shared" si="43"/>
        <v>11</v>
      </c>
      <c r="G122" s="646">
        <v>1</v>
      </c>
      <c r="H122" s="119">
        <v>0</v>
      </c>
      <c r="I122" s="119">
        <v>0</v>
      </c>
      <c r="J122" s="119">
        <v>0</v>
      </c>
      <c r="K122" s="66">
        <f t="shared" si="42"/>
        <v>1</v>
      </c>
      <c r="L122" s="100">
        <v>2</v>
      </c>
      <c r="M122" s="100">
        <v>0</v>
      </c>
      <c r="N122" s="100">
        <v>1</v>
      </c>
      <c r="O122" s="100">
        <v>0</v>
      </c>
      <c r="P122" s="257">
        <f t="shared" si="34"/>
        <v>3</v>
      </c>
      <c r="Q122" s="100">
        <v>5</v>
      </c>
      <c r="R122" s="100">
        <v>0</v>
      </c>
      <c r="S122" s="100">
        <v>0</v>
      </c>
      <c r="T122" s="100">
        <v>0</v>
      </c>
      <c r="U122" s="257">
        <f t="shared" si="35"/>
        <v>5</v>
      </c>
      <c r="V122" s="100">
        <v>0</v>
      </c>
      <c r="W122" s="100">
        <v>0</v>
      </c>
      <c r="X122" s="100">
        <v>0</v>
      </c>
      <c r="Y122" s="398">
        <v>0</v>
      </c>
      <c r="Z122" s="430">
        <f t="shared" si="36"/>
        <v>0</v>
      </c>
      <c r="AA122" s="100">
        <v>0</v>
      </c>
      <c r="AB122" s="100">
        <v>0</v>
      </c>
      <c r="AC122" s="100">
        <v>0</v>
      </c>
      <c r="AD122" s="100">
        <v>1</v>
      </c>
      <c r="AE122" s="430">
        <f t="shared" si="37"/>
        <v>1</v>
      </c>
      <c r="AF122" s="100">
        <v>0</v>
      </c>
      <c r="AG122" s="100">
        <v>0</v>
      </c>
      <c r="AH122" s="100">
        <v>0</v>
      </c>
      <c r="AI122" s="100">
        <v>1</v>
      </c>
      <c r="AJ122" s="430">
        <f t="shared" si="38"/>
        <v>1</v>
      </c>
      <c r="AK122" s="83">
        <v>0</v>
      </c>
      <c r="AL122" s="83">
        <v>0</v>
      </c>
      <c r="AM122" s="83">
        <v>0</v>
      </c>
      <c r="AN122" s="83">
        <v>0</v>
      </c>
      <c r="AO122" s="257">
        <f t="shared" si="39"/>
        <v>0</v>
      </c>
      <c r="AP122" s="83">
        <v>0</v>
      </c>
      <c r="AQ122" s="83">
        <v>0</v>
      </c>
      <c r="AR122" s="83">
        <v>0</v>
      </c>
      <c r="AS122" s="83">
        <v>0</v>
      </c>
      <c r="AT122" s="257">
        <f t="shared" si="40"/>
        <v>0</v>
      </c>
      <c r="AU122" s="83">
        <v>0</v>
      </c>
      <c r="AV122" s="83">
        <v>0</v>
      </c>
      <c r="AW122" s="83">
        <v>0</v>
      </c>
      <c r="AX122" s="83">
        <v>0</v>
      </c>
      <c r="AY122" s="257">
        <f t="shared" si="41"/>
        <v>0</v>
      </c>
    </row>
    <row r="123" spans="2:51" s="194" customFormat="1" ht="16.5" customHeight="1" x14ac:dyDescent="0.25">
      <c r="B123" s="1013">
        <v>26</v>
      </c>
      <c r="C123" s="933"/>
      <c r="D123" s="915" t="s">
        <v>503</v>
      </c>
      <c r="E123" s="587" t="s">
        <v>116</v>
      </c>
      <c r="F123" s="695">
        <f t="shared" si="43"/>
        <v>0</v>
      </c>
      <c r="G123" s="648">
        <v>0</v>
      </c>
      <c r="H123" s="91">
        <v>0</v>
      </c>
      <c r="I123" s="91">
        <v>0</v>
      </c>
      <c r="J123" s="91">
        <v>0</v>
      </c>
      <c r="K123" s="66">
        <f t="shared" si="42"/>
        <v>0</v>
      </c>
      <c r="L123" s="83">
        <v>0</v>
      </c>
      <c r="M123" s="83">
        <v>0</v>
      </c>
      <c r="N123" s="83">
        <v>0</v>
      </c>
      <c r="O123" s="83">
        <v>0</v>
      </c>
      <c r="P123" s="257">
        <f t="shared" si="34"/>
        <v>0</v>
      </c>
      <c r="Q123" s="83">
        <v>0</v>
      </c>
      <c r="R123" s="83">
        <v>0</v>
      </c>
      <c r="S123" s="83">
        <v>0</v>
      </c>
      <c r="T123" s="83">
        <v>0</v>
      </c>
      <c r="U123" s="257">
        <f t="shared" si="35"/>
        <v>0</v>
      </c>
      <c r="V123" s="83">
        <v>0</v>
      </c>
      <c r="W123" s="83">
        <v>0</v>
      </c>
      <c r="X123" s="83">
        <v>0</v>
      </c>
      <c r="Y123" s="396">
        <v>0</v>
      </c>
      <c r="Z123" s="430">
        <f t="shared" si="36"/>
        <v>0</v>
      </c>
      <c r="AA123" s="83">
        <v>0</v>
      </c>
      <c r="AB123" s="83">
        <v>0</v>
      </c>
      <c r="AC123" s="83">
        <v>0</v>
      </c>
      <c r="AD123" s="83">
        <v>0</v>
      </c>
      <c r="AE123" s="430">
        <f t="shared" si="37"/>
        <v>0</v>
      </c>
      <c r="AF123" s="83">
        <v>0</v>
      </c>
      <c r="AG123" s="83">
        <v>0</v>
      </c>
      <c r="AH123" s="83">
        <v>0</v>
      </c>
      <c r="AI123" s="83">
        <v>0</v>
      </c>
      <c r="AJ123" s="430">
        <f t="shared" si="38"/>
        <v>0</v>
      </c>
      <c r="AK123" s="83">
        <v>0</v>
      </c>
      <c r="AL123" s="83">
        <v>0</v>
      </c>
      <c r="AM123" s="83">
        <v>0</v>
      </c>
      <c r="AN123" s="83">
        <v>0</v>
      </c>
      <c r="AO123" s="257">
        <f t="shared" si="39"/>
        <v>0</v>
      </c>
      <c r="AP123" s="83">
        <v>0</v>
      </c>
      <c r="AQ123" s="83">
        <v>0</v>
      </c>
      <c r="AR123" s="83">
        <v>0</v>
      </c>
      <c r="AS123" s="83">
        <v>0</v>
      </c>
      <c r="AT123" s="257">
        <f t="shared" si="40"/>
        <v>0</v>
      </c>
      <c r="AU123" s="83">
        <v>0</v>
      </c>
      <c r="AV123" s="83">
        <v>0</v>
      </c>
      <c r="AW123" s="83">
        <v>0</v>
      </c>
      <c r="AX123" s="83">
        <v>0</v>
      </c>
      <c r="AY123" s="257">
        <f t="shared" si="41"/>
        <v>0</v>
      </c>
    </row>
    <row r="124" spans="2:51" s="194" customFormat="1" ht="16.5" customHeight="1" x14ac:dyDescent="0.25">
      <c r="B124" s="1014"/>
      <c r="C124" s="933"/>
      <c r="D124" s="923"/>
      <c r="E124" s="587" t="s">
        <v>203</v>
      </c>
      <c r="F124" s="695">
        <f t="shared" si="43"/>
        <v>0</v>
      </c>
      <c r="G124" s="648">
        <v>0</v>
      </c>
      <c r="H124" s="91">
        <v>0</v>
      </c>
      <c r="I124" s="91">
        <v>0</v>
      </c>
      <c r="J124" s="91">
        <v>0</v>
      </c>
      <c r="K124" s="66">
        <f t="shared" si="42"/>
        <v>0</v>
      </c>
      <c r="L124" s="83">
        <v>0</v>
      </c>
      <c r="M124" s="83">
        <v>0</v>
      </c>
      <c r="N124" s="83">
        <v>0</v>
      </c>
      <c r="O124" s="83">
        <v>0</v>
      </c>
      <c r="P124" s="257">
        <f t="shared" si="34"/>
        <v>0</v>
      </c>
      <c r="Q124" s="83">
        <v>0</v>
      </c>
      <c r="R124" s="83">
        <v>0</v>
      </c>
      <c r="S124" s="83">
        <v>0</v>
      </c>
      <c r="T124" s="83">
        <v>0</v>
      </c>
      <c r="U124" s="257">
        <f t="shared" si="35"/>
        <v>0</v>
      </c>
      <c r="V124" s="83">
        <v>0</v>
      </c>
      <c r="W124" s="83">
        <v>0</v>
      </c>
      <c r="X124" s="83">
        <v>0</v>
      </c>
      <c r="Y124" s="396">
        <v>0</v>
      </c>
      <c r="Z124" s="430">
        <f t="shared" si="36"/>
        <v>0</v>
      </c>
      <c r="AA124" s="83">
        <v>0</v>
      </c>
      <c r="AB124" s="83">
        <v>0</v>
      </c>
      <c r="AC124" s="83">
        <v>0</v>
      </c>
      <c r="AD124" s="83">
        <v>0</v>
      </c>
      <c r="AE124" s="430">
        <f t="shared" si="37"/>
        <v>0</v>
      </c>
      <c r="AF124" s="83">
        <v>0</v>
      </c>
      <c r="AG124" s="83">
        <v>0</v>
      </c>
      <c r="AH124" s="83">
        <v>0</v>
      </c>
      <c r="AI124" s="83">
        <v>0</v>
      </c>
      <c r="AJ124" s="430">
        <f t="shared" si="38"/>
        <v>0</v>
      </c>
      <c r="AK124" s="83">
        <v>0</v>
      </c>
      <c r="AL124" s="83">
        <v>0</v>
      </c>
      <c r="AM124" s="83">
        <v>0</v>
      </c>
      <c r="AN124" s="83">
        <v>0</v>
      </c>
      <c r="AO124" s="257">
        <f t="shared" si="39"/>
        <v>0</v>
      </c>
      <c r="AP124" s="83">
        <v>0</v>
      </c>
      <c r="AQ124" s="83">
        <v>0</v>
      </c>
      <c r="AR124" s="83">
        <v>0</v>
      </c>
      <c r="AS124" s="83">
        <v>0</v>
      </c>
      <c r="AT124" s="257">
        <f t="shared" si="40"/>
        <v>0</v>
      </c>
      <c r="AU124" s="83">
        <v>0</v>
      </c>
      <c r="AV124" s="83">
        <v>0</v>
      </c>
      <c r="AW124" s="83">
        <v>0</v>
      </c>
      <c r="AX124" s="83">
        <v>0</v>
      </c>
      <c r="AY124" s="257">
        <f t="shared" si="41"/>
        <v>0</v>
      </c>
    </row>
    <row r="125" spans="2:51" s="194" customFormat="1" ht="16.5" customHeight="1" thickBot="1" x14ac:dyDescent="0.3">
      <c r="B125" s="1015"/>
      <c r="C125" s="933"/>
      <c r="D125" s="924"/>
      <c r="E125" s="588" t="s">
        <v>112</v>
      </c>
      <c r="F125" s="695">
        <f t="shared" si="43"/>
        <v>0</v>
      </c>
      <c r="G125" s="645">
        <v>0</v>
      </c>
      <c r="H125" s="93">
        <v>0</v>
      </c>
      <c r="I125" s="93">
        <v>0</v>
      </c>
      <c r="J125" s="93">
        <v>0</v>
      </c>
      <c r="K125" s="66">
        <f t="shared" si="42"/>
        <v>0</v>
      </c>
      <c r="L125" s="86">
        <v>0</v>
      </c>
      <c r="M125" s="86">
        <v>0</v>
      </c>
      <c r="N125" s="86">
        <v>0</v>
      </c>
      <c r="O125" s="86">
        <v>0</v>
      </c>
      <c r="P125" s="257">
        <f t="shared" si="34"/>
        <v>0</v>
      </c>
      <c r="Q125" s="86">
        <v>0</v>
      </c>
      <c r="R125" s="86">
        <v>0</v>
      </c>
      <c r="S125" s="86">
        <v>0</v>
      </c>
      <c r="T125" s="86">
        <v>0</v>
      </c>
      <c r="U125" s="257">
        <f t="shared" si="35"/>
        <v>0</v>
      </c>
      <c r="V125" s="86">
        <v>0</v>
      </c>
      <c r="W125" s="86">
        <v>0</v>
      </c>
      <c r="X125" s="86">
        <v>0</v>
      </c>
      <c r="Y125" s="397">
        <v>0</v>
      </c>
      <c r="Z125" s="430">
        <f t="shared" si="36"/>
        <v>0</v>
      </c>
      <c r="AA125" s="86">
        <v>0</v>
      </c>
      <c r="AB125" s="86">
        <v>0</v>
      </c>
      <c r="AC125" s="86">
        <v>0</v>
      </c>
      <c r="AD125" s="86">
        <v>0</v>
      </c>
      <c r="AE125" s="430">
        <f t="shared" si="37"/>
        <v>0</v>
      </c>
      <c r="AF125" s="86">
        <v>0</v>
      </c>
      <c r="AG125" s="86">
        <v>0</v>
      </c>
      <c r="AH125" s="86">
        <v>0</v>
      </c>
      <c r="AI125" s="86">
        <v>0</v>
      </c>
      <c r="AJ125" s="430">
        <f t="shared" si="38"/>
        <v>0</v>
      </c>
      <c r="AK125" s="83">
        <v>0</v>
      </c>
      <c r="AL125" s="83">
        <v>0</v>
      </c>
      <c r="AM125" s="83">
        <v>0</v>
      </c>
      <c r="AN125" s="83">
        <v>0</v>
      </c>
      <c r="AO125" s="257">
        <f t="shared" si="39"/>
        <v>0</v>
      </c>
      <c r="AP125" s="83">
        <v>0</v>
      </c>
      <c r="AQ125" s="83">
        <v>0</v>
      </c>
      <c r="AR125" s="83">
        <v>0</v>
      </c>
      <c r="AS125" s="83">
        <v>0</v>
      </c>
      <c r="AT125" s="257">
        <f t="shared" si="40"/>
        <v>0</v>
      </c>
      <c r="AU125" s="83">
        <v>0</v>
      </c>
      <c r="AV125" s="83">
        <v>0</v>
      </c>
      <c r="AW125" s="83">
        <v>0</v>
      </c>
      <c r="AX125" s="83">
        <v>0</v>
      </c>
      <c r="AY125" s="257">
        <f t="shared" si="41"/>
        <v>0</v>
      </c>
    </row>
    <row r="126" spans="2:51" s="194" customFormat="1" ht="16.5" customHeight="1" thickBot="1" x14ac:dyDescent="0.3">
      <c r="B126" s="1013">
        <v>27</v>
      </c>
      <c r="C126" s="933"/>
      <c r="D126" s="915" t="s">
        <v>461</v>
      </c>
      <c r="E126" s="589" t="s">
        <v>116</v>
      </c>
      <c r="F126" s="695">
        <f t="shared" si="43"/>
        <v>0</v>
      </c>
      <c r="G126" s="644"/>
      <c r="H126" s="120"/>
      <c r="I126" s="120"/>
      <c r="J126" s="120"/>
      <c r="K126" s="66">
        <f t="shared" si="42"/>
        <v>0</v>
      </c>
      <c r="L126" s="220"/>
      <c r="M126" s="220"/>
      <c r="N126" s="220"/>
      <c r="O126" s="220"/>
      <c r="P126" s="257">
        <f t="shared" si="34"/>
        <v>0</v>
      </c>
      <c r="Q126" s="220"/>
      <c r="R126" s="220"/>
      <c r="S126" s="220"/>
      <c r="T126" s="220"/>
      <c r="U126" s="257">
        <f t="shared" si="35"/>
        <v>0</v>
      </c>
      <c r="V126" s="220"/>
      <c r="W126" s="220"/>
      <c r="X126" s="220"/>
      <c r="Y126" s="358"/>
      <c r="Z126" s="430">
        <f t="shared" si="36"/>
        <v>0</v>
      </c>
      <c r="AA126" s="220"/>
      <c r="AB126" s="220"/>
      <c r="AC126" s="220"/>
      <c r="AD126" s="220"/>
      <c r="AE126" s="430">
        <f t="shared" si="37"/>
        <v>0</v>
      </c>
      <c r="AF126" s="220"/>
      <c r="AG126" s="220"/>
      <c r="AH126" s="220"/>
      <c r="AI126" s="220"/>
      <c r="AJ126" s="430">
        <f t="shared" si="38"/>
        <v>0</v>
      </c>
      <c r="AK126" s="120"/>
      <c r="AL126" s="120"/>
      <c r="AM126" s="120"/>
      <c r="AN126" s="120"/>
      <c r="AO126" s="257">
        <f t="shared" si="39"/>
        <v>0</v>
      </c>
      <c r="AP126" s="120"/>
      <c r="AQ126" s="120"/>
      <c r="AR126" s="120"/>
      <c r="AS126" s="120"/>
      <c r="AT126" s="257">
        <f t="shared" si="40"/>
        <v>0</v>
      </c>
      <c r="AU126" s="120"/>
      <c r="AV126" s="120"/>
      <c r="AW126" s="120"/>
      <c r="AX126" s="120"/>
      <c r="AY126" s="257">
        <f t="shared" si="41"/>
        <v>0</v>
      </c>
    </row>
    <row r="127" spans="2:51" s="194" customFormat="1" ht="16.5" customHeight="1" thickBot="1" x14ac:dyDescent="0.3">
      <c r="B127" s="1014"/>
      <c r="C127" s="933"/>
      <c r="D127" s="923"/>
      <c r="E127" s="589" t="s">
        <v>203</v>
      </c>
      <c r="F127" s="695">
        <f t="shared" si="43"/>
        <v>0</v>
      </c>
      <c r="G127" s="644"/>
      <c r="H127" s="120"/>
      <c r="I127" s="120"/>
      <c r="J127" s="120"/>
      <c r="K127" s="66">
        <f t="shared" si="42"/>
        <v>0</v>
      </c>
      <c r="L127" s="220"/>
      <c r="M127" s="220"/>
      <c r="N127" s="220"/>
      <c r="O127" s="220"/>
      <c r="P127" s="257">
        <f t="shared" si="34"/>
        <v>0</v>
      </c>
      <c r="Q127" s="220"/>
      <c r="R127" s="220"/>
      <c r="S127" s="220"/>
      <c r="T127" s="220"/>
      <c r="U127" s="257">
        <f t="shared" si="35"/>
        <v>0</v>
      </c>
      <c r="V127" s="220"/>
      <c r="W127" s="220"/>
      <c r="X127" s="220"/>
      <c r="Y127" s="358"/>
      <c r="Z127" s="430">
        <f t="shared" si="36"/>
        <v>0</v>
      </c>
      <c r="AA127" s="220"/>
      <c r="AB127" s="220"/>
      <c r="AC127" s="220"/>
      <c r="AD127" s="220"/>
      <c r="AE127" s="430">
        <f t="shared" si="37"/>
        <v>0</v>
      </c>
      <c r="AF127" s="220"/>
      <c r="AG127" s="220"/>
      <c r="AH127" s="220"/>
      <c r="AI127" s="220"/>
      <c r="AJ127" s="430">
        <f t="shared" si="38"/>
        <v>0</v>
      </c>
      <c r="AK127" s="120"/>
      <c r="AL127" s="120"/>
      <c r="AM127" s="120"/>
      <c r="AN127" s="120"/>
      <c r="AO127" s="257">
        <f t="shared" si="39"/>
        <v>0</v>
      </c>
      <c r="AP127" s="120"/>
      <c r="AQ127" s="120"/>
      <c r="AR127" s="120"/>
      <c r="AS127" s="120"/>
      <c r="AT127" s="257">
        <f t="shared" si="40"/>
        <v>0</v>
      </c>
      <c r="AU127" s="120"/>
      <c r="AV127" s="120"/>
      <c r="AW127" s="120"/>
      <c r="AX127" s="120"/>
      <c r="AY127" s="257">
        <f t="shared" si="41"/>
        <v>0</v>
      </c>
    </row>
    <row r="128" spans="2:51" s="194" customFormat="1" ht="16.5" customHeight="1" thickBot="1" x14ac:dyDescent="0.3">
      <c r="B128" s="1014"/>
      <c r="C128" s="933"/>
      <c r="D128" s="923"/>
      <c r="E128" s="588" t="s">
        <v>112</v>
      </c>
      <c r="F128" s="695">
        <f t="shared" si="43"/>
        <v>1</v>
      </c>
      <c r="G128" s="645">
        <v>0</v>
      </c>
      <c r="H128" s="93">
        <v>0</v>
      </c>
      <c r="I128" s="93">
        <v>0</v>
      </c>
      <c r="J128" s="93">
        <v>0</v>
      </c>
      <c r="K128" s="66">
        <f t="shared" si="42"/>
        <v>0</v>
      </c>
      <c r="L128" s="86">
        <v>0</v>
      </c>
      <c r="M128" s="86">
        <v>0</v>
      </c>
      <c r="N128" s="86">
        <v>0</v>
      </c>
      <c r="O128" s="86">
        <v>0</v>
      </c>
      <c r="P128" s="257">
        <f t="shared" si="34"/>
        <v>0</v>
      </c>
      <c r="Q128" s="86">
        <v>1</v>
      </c>
      <c r="R128" s="86">
        <v>0</v>
      </c>
      <c r="S128" s="86">
        <v>0</v>
      </c>
      <c r="T128" s="86">
        <v>0</v>
      </c>
      <c r="U128" s="257">
        <f t="shared" si="35"/>
        <v>1</v>
      </c>
      <c r="V128" s="86">
        <v>0</v>
      </c>
      <c r="W128" s="86">
        <v>0</v>
      </c>
      <c r="X128" s="86">
        <v>0</v>
      </c>
      <c r="Y128" s="397">
        <v>0</v>
      </c>
      <c r="Z128" s="430">
        <f t="shared" si="36"/>
        <v>0</v>
      </c>
      <c r="AA128" s="86">
        <v>0</v>
      </c>
      <c r="AB128" s="86">
        <v>0</v>
      </c>
      <c r="AC128" s="86">
        <v>0</v>
      </c>
      <c r="AD128" s="86">
        <v>0</v>
      </c>
      <c r="AE128" s="430">
        <f t="shared" si="37"/>
        <v>0</v>
      </c>
      <c r="AF128" s="86">
        <v>0</v>
      </c>
      <c r="AG128" s="86">
        <v>0</v>
      </c>
      <c r="AH128" s="86">
        <v>0</v>
      </c>
      <c r="AI128" s="86">
        <v>0</v>
      </c>
      <c r="AJ128" s="430">
        <f t="shared" si="38"/>
        <v>0</v>
      </c>
      <c r="AK128" s="83">
        <v>0</v>
      </c>
      <c r="AL128" s="83">
        <v>0</v>
      </c>
      <c r="AM128" s="83">
        <v>0</v>
      </c>
      <c r="AN128" s="83">
        <v>0</v>
      </c>
      <c r="AO128" s="257">
        <f t="shared" si="39"/>
        <v>0</v>
      </c>
      <c r="AP128" s="83">
        <v>0</v>
      </c>
      <c r="AQ128" s="83">
        <v>0</v>
      </c>
      <c r="AR128" s="83">
        <v>0</v>
      </c>
      <c r="AS128" s="83">
        <v>0</v>
      </c>
      <c r="AT128" s="257">
        <f t="shared" si="40"/>
        <v>0</v>
      </c>
      <c r="AU128" s="83">
        <v>0</v>
      </c>
      <c r="AV128" s="83">
        <v>0</v>
      </c>
      <c r="AW128" s="83">
        <v>0</v>
      </c>
      <c r="AX128" s="83">
        <v>0</v>
      </c>
      <c r="AY128" s="257">
        <f t="shared" si="41"/>
        <v>0</v>
      </c>
    </row>
    <row r="129" spans="2:51" s="194" customFormat="1" ht="16.5" customHeight="1" thickBot="1" x14ac:dyDescent="0.3">
      <c r="B129" s="1014"/>
      <c r="C129" s="933"/>
      <c r="D129" s="923"/>
      <c r="E129" s="583" t="s">
        <v>621</v>
      </c>
      <c r="F129" s="695">
        <f t="shared" si="43"/>
        <v>38</v>
      </c>
      <c r="G129" s="646">
        <v>2</v>
      </c>
      <c r="H129" s="119">
        <v>0</v>
      </c>
      <c r="I129" s="119">
        <v>1</v>
      </c>
      <c r="J129" s="119">
        <v>0</v>
      </c>
      <c r="K129" s="66">
        <f t="shared" si="42"/>
        <v>3</v>
      </c>
      <c r="L129" s="100">
        <v>3</v>
      </c>
      <c r="M129" s="100">
        <v>0</v>
      </c>
      <c r="N129" s="100">
        <v>0</v>
      </c>
      <c r="O129" s="100">
        <v>0</v>
      </c>
      <c r="P129" s="257">
        <f t="shared" si="34"/>
        <v>3</v>
      </c>
      <c r="Q129" s="100">
        <v>2</v>
      </c>
      <c r="R129" s="100">
        <v>0</v>
      </c>
      <c r="S129" s="100">
        <v>2</v>
      </c>
      <c r="T129" s="100">
        <v>0</v>
      </c>
      <c r="U129" s="257">
        <f t="shared" si="35"/>
        <v>4</v>
      </c>
      <c r="V129" s="100">
        <v>0</v>
      </c>
      <c r="W129" s="100">
        <v>1</v>
      </c>
      <c r="X129" s="100">
        <v>0</v>
      </c>
      <c r="Y129" s="398">
        <v>4</v>
      </c>
      <c r="Z129" s="430">
        <f t="shared" si="36"/>
        <v>5</v>
      </c>
      <c r="AA129" s="100">
        <v>0</v>
      </c>
      <c r="AB129" s="100">
        <v>0</v>
      </c>
      <c r="AC129" s="100">
        <v>0</v>
      </c>
      <c r="AD129" s="100">
        <v>4</v>
      </c>
      <c r="AE129" s="430">
        <f t="shared" si="37"/>
        <v>4</v>
      </c>
      <c r="AF129" s="100">
        <v>0</v>
      </c>
      <c r="AG129" s="100">
        <v>0</v>
      </c>
      <c r="AH129" s="100">
        <v>0</v>
      </c>
      <c r="AI129" s="100">
        <v>4</v>
      </c>
      <c r="AJ129" s="430">
        <f t="shared" si="38"/>
        <v>4</v>
      </c>
      <c r="AK129" s="83">
        <v>0</v>
      </c>
      <c r="AL129" s="83">
        <v>0</v>
      </c>
      <c r="AM129" s="83">
        <v>0</v>
      </c>
      <c r="AN129" s="83">
        <v>5</v>
      </c>
      <c r="AO129" s="257">
        <f t="shared" si="39"/>
        <v>5</v>
      </c>
      <c r="AP129" s="83">
        <v>0</v>
      </c>
      <c r="AQ129" s="83">
        <v>1</v>
      </c>
      <c r="AR129" s="83">
        <v>0</v>
      </c>
      <c r="AS129" s="83">
        <v>2</v>
      </c>
      <c r="AT129" s="257">
        <f t="shared" si="40"/>
        <v>3</v>
      </c>
      <c r="AU129" s="83">
        <v>0</v>
      </c>
      <c r="AV129" s="83">
        <v>0</v>
      </c>
      <c r="AW129" s="83">
        <v>0</v>
      </c>
      <c r="AX129" s="83">
        <v>7</v>
      </c>
      <c r="AY129" s="257">
        <f t="shared" si="41"/>
        <v>7</v>
      </c>
    </row>
    <row r="130" spans="2:51" s="194" customFormat="1" ht="21.75" thickBot="1" x14ac:dyDescent="0.3">
      <c r="B130" s="1015"/>
      <c r="C130" s="933"/>
      <c r="D130" s="924"/>
      <c r="E130" s="583" t="s">
        <v>620</v>
      </c>
      <c r="F130" s="695">
        <f t="shared" si="43"/>
        <v>29</v>
      </c>
      <c r="G130" s="646">
        <v>3</v>
      </c>
      <c r="H130" s="119">
        <v>0</v>
      </c>
      <c r="I130" s="119">
        <v>0</v>
      </c>
      <c r="J130" s="119">
        <v>0</v>
      </c>
      <c r="K130" s="66">
        <f t="shared" si="42"/>
        <v>3</v>
      </c>
      <c r="L130" s="100">
        <v>5</v>
      </c>
      <c r="M130" s="100">
        <v>0</v>
      </c>
      <c r="N130" s="100">
        <v>0</v>
      </c>
      <c r="O130" s="100">
        <v>0</v>
      </c>
      <c r="P130" s="257">
        <f t="shared" si="34"/>
        <v>5</v>
      </c>
      <c r="Q130" s="100">
        <v>1</v>
      </c>
      <c r="R130" s="100">
        <v>0</v>
      </c>
      <c r="S130" s="100">
        <v>2</v>
      </c>
      <c r="T130" s="100">
        <v>0</v>
      </c>
      <c r="U130" s="257">
        <f t="shared" si="35"/>
        <v>3</v>
      </c>
      <c r="V130" s="100">
        <v>0</v>
      </c>
      <c r="W130" s="100">
        <v>1</v>
      </c>
      <c r="X130" s="100">
        <v>0</v>
      </c>
      <c r="Y130" s="398">
        <v>4</v>
      </c>
      <c r="Z130" s="430">
        <f t="shared" si="36"/>
        <v>5</v>
      </c>
      <c r="AA130" s="100">
        <v>0</v>
      </c>
      <c r="AB130" s="100">
        <v>0</v>
      </c>
      <c r="AC130" s="100">
        <v>0</v>
      </c>
      <c r="AD130" s="100">
        <v>6</v>
      </c>
      <c r="AE130" s="430">
        <f t="shared" si="37"/>
        <v>6</v>
      </c>
      <c r="AF130" s="100">
        <v>0</v>
      </c>
      <c r="AG130" s="100">
        <v>0</v>
      </c>
      <c r="AH130" s="100">
        <v>0</v>
      </c>
      <c r="AI130" s="100">
        <v>6</v>
      </c>
      <c r="AJ130" s="430">
        <f t="shared" si="38"/>
        <v>6</v>
      </c>
      <c r="AK130" s="83">
        <v>0</v>
      </c>
      <c r="AL130" s="83">
        <v>0</v>
      </c>
      <c r="AM130" s="83">
        <v>0</v>
      </c>
      <c r="AN130" s="83">
        <v>1</v>
      </c>
      <c r="AO130" s="257">
        <f t="shared" si="39"/>
        <v>1</v>
      </c>
      <c r="AP130" s="83">
        <v>0</v>
      </c>
      <c r="AQ130" s="83">
        <v>0</v>
      </c>
      <c r="AR130" s="83">
        <v>0</v>
      </c>
      <c r="AS130" s="83">
        <v>0</v>
      </c>
      <c r="AT130" s="257">
        <f t="shared" si="40"/>
        <v>0</v>
      </c>
      <c r="AU130" s="83">
        <v>0</v>
      </c>
      <c r="AV130" s="83">
        <v>0</v>
      </c>
      <c r="AW130" s="83">
        <v>0</v>
      </c>
      <c r="AX130" s="83">
        <v>0</v>
      </c>
      <c r="AY130" s="257">
        <f t="shared" si="41"/>
        <v>0</v>
      </c>
    </row>
    <row r="131" spans="2:51" s="194" customFormat="1" ht="16.5" customHeight="1" thickBot="1" x14ac:dyDescent="0.3">
      <c r="B131" s="1013">
        <v>28</v>
      </c>
      <c r="C131" s="933"/>
      <c r="D131" s="915" t="s">
        <v>800</v>
      </c>
      <c r="E131" s="592" t="s">
        <v>116</v>
      </c>
      <c r="F131" s="695">
        <f t="shared" si="43"/>
        <v>0</v>
      </c>
      <c r="G131" s="643"/>
      <c r="H131" s="116"/>
      <c r="I131" s="116"/>
      <c r="J131" s="116"/>
      <c r="K131" s="66">
        <f t="shared" si="42"/>
        <v>0</v>
      </c>
      <c r="L131" s="220"/>
      <c r="M131" s="220"/>
      <c r="N131" s="220"/>
      <c r="O131" s="220"/>
      <c r="P131" s="257">
        <f t="shared" si="34"/>
        <v>0</v>
      </c>
      <c r="Q131" s="220"/>
      <c r="R131" s="220"/>
      <c r="S131" s="220"/>
      <c r="T131" s="220"/>
      <c r="U131" s="257">
        <f t="shared" si="35"/>
        <v>0</v>
      </c>
      <c r="V131" s="220"/>
      <c r="W131" s="220"/>
      <c r="X131" s="220"/>
      <c r="Y131" s="358"/>
      <c r="Z131" s="430">
        <f t="shared" si="36"/>
        <v>0</v>
      </c>
      <c r="AA131" s="220"/>
      <c r="AB131" s="220"/>
      <c r="AC131" s="220"/>
      <c r="AD131" s="220"/>
      <c r="AE131" s="430">
        <f t="shared" si="37"/>
        <v>0</v>
      </c>
      <c r="AF131" s="220"/>
      <c r="AG131" s="220"/>
      <c r="AH131" s="220"/>
      <c r="AI131" s="220"/>
      <c r="AJ131" s="430">
        <f t="shared" si="38"/>
        <v>0</v>
      </c>
      <c r="AK131" s="120"/>
      <c r="AL131" s="120"/>
      <c r="AM131" s="120"/>
      <c r="AN131" s="120"/>
      <c r="AO131" s="257">
        <f t="shared" si="39"/>
        <v>0</v>
      </c>
      <c r="AP131" s="120"/>
      <c r="AQ131" s="120"/>
      <c r="AR131" s="120"/>
      <c r="AS131" s="120"/>
      <c r="AT131" s="257">
        <f t="shared" si="40"/>
        <v>0</v>
      </c>
      <c r="AU131" s="120"/>
      <c r="AV131" s="120"/>
      <c r="AW131" s="120"/>
      <c r="AX131" s="120"/>
      <c r="AY131" s="257">
        <f t="shared" si="41"/>
        <v>0</v>
      </c>
    </row>
    <row r="132" spans="2:51" s="194" customFormat="1" ht="16.5" customHeight="1" thickBot="1" x14ac:dyDescent="0.3">
      <c r="B132" s="1014"/>
      <c r="C132" s="933"/>
      <c r="D132" s="923"/>
      <c r="E132" s="589" t="s">
        <v>203</v>
      </c>
      <c r="F132" s="695">
        <f t="shared" si="43"/>
        <v>0</v>
      </c>
      <c r="G132" s="644"/>
      <c r="H132" s="120"/>
      <c r="I132" s="120"/>
      <c r="J132" s="120"/>
      <c r="K132" s="66">
        <f t="shared" si="42"/>
        <v>0</v>
      </c>
      <c r="L132" s="220"/>
      <c r="M132" s="220"/>
      <c r="N132" s="220"/>
      <c r="O132" s="220"/>
      <c r="P132" s="257">
        <f t="shared" si="34"/>
        <v>0</v>
      </c>
      <c r="Q132" s="220"/>
      <c r="R132" s="220"/>
      <c r="S132" s="220"/>
      <c r="T132" s="220"/>
      <c r="U132" s="257">
        <f t="shared" si="35"/>
        <v>0</v>
      </c>
      <c r="V132" s="220"/>
      <c r="W132" s="220"/>
      <c r="X132" s="220"/>
      <c r="Y132" s="358"/>
      <c r="Z132" s="430">
        <f t="shared" si="36"/>
        <v>0</v>
      </c>
      <c r="AA132" s="220"/>
      <c r="AB132" s="220"/>
      <c r="AC132" s="220"/>
      <c r="AD132" s="220"/>
      <c r="AE132" s="430">
        <f t="shared" si="37"/>
        <v>0</v>
      </c>
      <c r="AF132" s="220"/>
      <c r="AG132" s="220"/>
      <c r="AH132" s="220"/>
      <c r="AI132" s="220"/>
      <c r="AJ132" s="430">
        <f t="shared" si="38"/>
        <v>0</v>
      </c>
      <c r="AK132" s="120"/>
      <c r="AL132" s="120"/>
      <c r="AM132" s="120"/>
      <c r="AN132" s="120"/>
      <c r="AO132" s="257">
        <f t="shared" si="39"/>
        <v>0</v>
      </c>
      <c r="AP132" s="120"/>
      <c r="AQ132" s="120"/>
      <c r="AR132" s="120"/>
      <c r="AS132" s="120"/>
      <c r="AT132" s="257">
        <f t="shared" si="40"/>
        <v>0</v>
      </c>
      <c r="AU132" s="120"/>
      <c r="AV132" s="120"/>
      <c r="AW132" s="120"/>
      <c r="AX132" s="120"/>
      <c r="AY132" s="257">
        <f t="shared" si="41"/>
        <v>0</v>
      </c>
    </row>
    <row r="133" spans="2:51" s="194" customFormat="1" ht="16.5" customHeight="1" thickBot="1" x14ac:dyDescent="0.3">
      <c r="B133" s="1014"/>
      <c r="C133" s="933"/>
      <c r="D133" s="923"/>
      <c r="E133" s="588" t="s">
        <v>112</v>
      </c>
      <c r="F133" s="695">
        <f t="shared" si="43"/>
        <v>21</v>
      </c>
      <c r="G133" s="645">
        <v>0</v>
      </c>
      <c r="H133" s="93">
        <v>0</v>
      </c>
      <c r="I133" s="93">
        <v>0</v>
      </c>
      <c r="J133" s="93">
        <v>0</v>
      </c>
      <c r="K133" s="66">
        <f t="shared" si="42"/>
        <v>0</v>
      </c>
      <c r="L133" s="86">
        <v>2</v>
      </c>
      <c r="M133" s="86">
        <v>0</v>
      </c>
      <c r="N133" s="86">
        <v>0</v>
      </c>
      <c r="O133" s="86">
        <v>0</v>
      </c>
      <c r="P133" s="257">
        <f t="shared" si="34"/>
        <v>2</v>
      </c>
      <c r="Q133" s="86">
        <v>1</v>
      </c>
      <c r="R133" s="86">
        <v>0</v>
      </c>
      <c r="S133" s="86">
        <v>1</v>
      </c>
      <c r="T133" s="86">
        <v>0</v>
      </c>
      <c r="U133" s="257">
        <f t="shared" si="35"/>
        <v>2</v>
      </c>
      <c r="V133" s="86">
        <v>0</v>
      </c>
      <c r="W133" s="86">
        <v>0</v>
      </c>
      <c r="X133" s="86">
        <v>0</v>
      </c>
      <c r="Y133" s="397">
        <v>0</v>
      </c>
      <c r="Z133" s="430">
        <f t="shared" si="36"/>
        <v>0</v>
      </c>
      <c r="AA133" s="86">
        <v>0</v>
      </c>
      <c r="AB133" s="86">
        <v>0</v>
      </c>
      <c r="AC133" s="86">
        <v>0</v>
      </c>
      <c r="AD133" s="86">
        <v>2</v>
      </c>
      <c r="AE133" s="430">
        <f t="shared" si="37"/>
        <v>2</v>
      </c>
      <c r="AF133" s="86">
        <v>0</v>
      </c>
      <c r="AG133" s="86">
        <v>0</v>
      </c>
      <c r="AH133" s="86">
        <v>0</v>
      </c>
      <c r="AI133" s="86">
        <v>2</v>
      </c>
      <c r="AJ133" s="430">
        <f t="shared" si="38"/>
        <v>2</v>
      </c>
      <c r="AK133" s="83">
        <v>0</v>
      </c>
      <c r="AL133" s="83">
        <v>0</v>
      </c>
      <c r="AM133" s="83">
        <v>0</v>
      </c>
      <c r="AN133" s="83">
        <v>0</v>
      </c>
      <c r="AO133" s="257">
        <f t="shared" si="39"/>
        <v>0</v>
      </c>
      <c r="AP133" s="83">
        <v>0</v>
      </c>
      <c r="AQ133" s="83">
        <v>0</v>
      </c>
      <c r="AR133" s="83">
        <v>0</v>
      </c>
      <c r="AS133" s="83">
        <v>3</v>
      </c>
      <c r="AT133" s="257">
        <f t="shared" si="40"/>
        <v>3</v>
      </c>
      <c r="AU133" s="83">
        <v>0</v>
      </c>
      <c r="AV133" s="83">
        <v>0</v>
      </c>
      <c r="AW133" s="83">
        <v>0</v>
      </c>
      <c r="AX133" s="83">
        <v>10</v>
      </c>
      <c r="AY133" s="257">
        <f t="shared" si="41"/>
        <v>10</v>
      </c>
    </row>
    <row r="134" spans="2:51" s="194" customFormat="1" ht="16.5" customHeight="1" thickBot="1" x14ac:dyDescent="0.3">
      <c r="B134" s="1014"/>
      <c r="C134" s="933"/>
      <c r="D134" s="923"/>
      <c r="E134" s="583" t="s">
        <v>621</v>
      </c>
      <c r="F134" s="695">
        <f t="shared" si="43"/>
        <v>73</v>
      </c>
      <c r="G134" s="646">
        <v>2</v>
      </c>
      <c r="H134" s="119">
        <v>0</v>
      </c>
      <c r="I134" s="119">
        <v>0</v>
      </c>
      <c r="J134" s="119">
        <v>0</v>
      </c>
      <c r="K134" s="66">
        <f t="shared" si="42"/>
        <v>2</v>
      </c>
      <c r="L134" s="100">
        <v>6</v>
      </c>
      <c r="M134" s="100">
        <v>0</v>
      </c>
      <c r="N134" s="100">
        <v>1</v>
      </c>
      <c r="O134" s="100">
        <v>0</v>
      </c>
      <c r="P134" s="257">
        <f t="shared" si="34"/>
        <v>7</v>
      </c>
      <c r="Q134" s="100">
        <v>6</v>
      </c>
      <c r="R134" s="100">
        <v>0</v>
      </c>
      <c r="S134" s="100">
        <v>0</v>
      </c>
      <c r="T134" s="100">
        <v>0</v>
      </c>
      <c r="U134" s="257">
        <f t="shared" si="35"/>
        <v>6</v>
      </c>
      <c r="V134" s="100">
        <v>0</v>
      </c>
      <c r="W134" s="100">
        <v>0</v>
      </c>
      <c r="X134" s="100">
        <v>0</v>
      </c>
      <c r="Y134" s="398">
        <v>1</v>
      </c>
      <c r="Z134" s="430">
        <f t="shared" si="36"/>
        <v>1</v>
      </c>
      <c r="AA134" s="100">
        <v>1</v>
      </c>
      <c r="AB134" s="100">
        <v>0</v>
      </c>
      <c r="AC134" s="100">
        <v>1</v>
      </c>
      <c r="AD134" s="100">
        <v>4</v>
      </c>
      <c r="AE134" s="430">
        <f t="shared" si="37"/>
        <v>6</v>
      </c>
      <c r="AF134" s="100">
        <v>0</v>
      </c>
      <c r="AG134" s="100">
        <v>1</v>
      </c>
      <c r="AH134" s="100">
        <v>0</v>
      </c>
      <c r="AI134" s="100">
        <v>10</v>
      </c>
      <c r="AJ134" s="430">
        <f t="shared" si="38"/>
        <v>11</v>
      </c>
      <c r="AK134" s="83">
        <v>0</v>
      </c>
      <c r="AL134" s="83">
        <v>0</v>
      </c>
      <c r="AM134" s="83">
        <v>1</v>
      </c>
      <c r="AN134" s="83">
        <v>5</v>
      </c>
      <c r="AO134" s="257">
        <f t="shared" si="39"/>
        <v>6</v>
      </c>
      <c r="AP134" s="83">
        <v>0</v>
      </c>
      <c r="AQ134" s="83">
        <v>1</v>
      </c>
      <c r="AR134" s="83">
        <v>1</v>
      </c>
      <c r="AS134" s="83">
        <v>12</v>
      </c>
      <c r="AT134" s="257">
        <f t="shared" si="40"/>
        <v>14</v>
      </c>
      <c r="AU134" s="83">
        <v>0</v>
      </c>
      <c r="AV134" s="83">
        <v>1</v>
      </c>
      <c r="AW134" s="83">
        <v>0</v>
      </c>
      <c r="AX134" s="83">
        <v>19</v>
      </c>
      <c r="AY134" s="257">
        <f t="shared" si="41"/>
        <v>20</v>
      </c>
    </row>
    <row r="135" spans="2:51" s="194" customFormat="1" ht="21.75" thickBot="1" x14ac:dyDescent="0.3">
      <c r="B135" s="1015"/>
      <c r="C135" s="933"/>
      <c r="D135" s="924"/>
      <c r="E135" s="706" t="s">
        <v>620</v>
      </c>
      <c r="F135" s="695">
        <f t="shared" si="43"/>
        <v>1</v>
      </c>
      <c r="G135" s="646">
        <v>0</v>
      </c>
      <c r="H135" s="119">
        <v>0</v>
      </c>
      <c r="I135" s="119">
        <v>0</v>
      </c>
      <c r="J135" s="119">
        <v>0</v>
      </c>
      <c r="K135" s="66">
        <f t="shared" si="42"/>
        <v>0</v>
      </c>
      <c r="L135" s="100">
        <v>1</v>
      </c>
      <c r="M135" s="100">
        <v>0</v>
      </c>
      <c r="N135" s="100">
        <v>0</v>
      </c>
      <c r="O135" s="100">
        <v>0</v>
      </c>
      <c r="P135" s="257">
        <f t="shared" si="34"/>
        <v>1</v>
      </c>
      <c r="Q135" s="100">
        <v>0</v>
      </c>
      <c r="R135" s="100">
        <v>0</v>
      </c>
      <c r="S135" s="100">
        <v>0</v>
      </c>
      <c r="T135" s="100">
        <v>0</v>
      </c>
      <c r="U135" s="257">
        <f t="shared" si="35"/>
        <v>0</v>
      </c>
      <c r="V135" s="100">
        <v>0</v>
      </c>
      <c r="W135" s="100">
        <v>0</v>
      </c>
      <c r="X135" s="100">
        <v>0</v>
      </c>
      <c r="Y135" s="398">
        <v>0</v>
      </c>
      <c r="Z135" s="430">
        <f t="shared" si="36"/>
        <v>0</v>
      </c>
      <c r="AA135" s="100">
        <v>0</v>
      </c>
      <c r="AB135" s="100">
        <v>0</v>
      </c>
      <c r="AC135" s="100">
        <v>0</v>
      </c>
      <c r="AD135" s="100">
        <v>0</v>
      </c>
      <c r="AE135" s="430">
        <f t="shared" si="37"/>
        <v>0</v>
      </c>
      <c r="AF135" s="100">
        <v>0</v>
      </c>
      <c r="AG135" s="100">
        <v>0</v>
      </c>
      <c r="AH135" s="100">
        <v>0</v>
      </c>
      <c r="AI135" s="100">
        <v>0</v>
      </c>
      <c r="AJ135" s="430">
        <f t="shared" si="38"/>
        <v>0</v>
      </c>
      <c r="AK135" s="120"/>
      <c r="AL135" s="120"/>
      <c r="AM135" s="120"/>
      <c r="AN135" s="120"/>
      <c r="AO135" s="257">
        <f t="shared" si="39"/>
        <v>0</v>
      </c>
      <c r="AP135" s="120"/>
      <c r="AQ135" s="120"/>
      <c r="AR135" s="120"/>
      <c r="AS135" s="120"/>
      <c r="AT135" s="257">
        <f t="shared" si="40"/>
        <v>0</v>
      </c>
      <c r="AU135" s="120"/>
      <c r="AV135" s="120"/>
      <c r="AW135" s="120"/>
      <c r="AX135" s="120"/>
      <c r="AY135" s="257">
        <f t="shared" si="41"/>
        <v>0</v>
      </c>
    </row>
    <row r="136" spans="2:51" s="194" customFormat="1" ht="16.5" customHeight="1" x14ac:dyDescent="0.25">
      <c r="B136" s="1013">
        <v>29</v>
      </c>
      <c r="C136" s="933"/>
      <c r="D136" s="915" t="s">
        <v>100</v>
      </c>
      <c r="E136" s="593" t="s">
        <v>116</v>
      </c>
      <c r="F136" s="695">
        <f t="shared" si="43"/>
        <v>0</v>
      </c>
      <c r="G136" s="642">
        <v>0</v>
      </c>
      <c r="H136" s="90">
        <v>0</v>
      </c>
      <c r="I136" s="90">
        <v>0</v>
      </c>
      <c r="J136" s="90">
        <v>0</v>
      </c>
      <c r="K136" s="66">
        <f t="shared" si="42"/>
        <v>0</v>
      </c>
      <c r="L136" s="87">
        <v>0</v>
      </c>
      <c r="M136" s="87">
        <v>0</v>
      </c>
      <c r="N136" s="87">
        <v>0</v>
      </c>
      <c r="O136" s="87">
        <v>0</v>
      </c>
      <c r="P136" s="257">
        <f t="shared" si="34"/>
        <v>0</v>
      </c>
      <c r="Q136" s="87">
        <v>0</v>
      </c>
      <c r="R136" s="87">
        <v>0</v>
      </c>
      <c r="S136" s="87">
        <v>0</v>
      </c>
      <c r="T136" s="87">
        <v>0</v>
      </c>
      <c r="U136" s="257">
        <f t="shared" si="35"/>
        <v>0</v>
      </c>
      <c r="V136" s="87">
        <v>0</v>
      </c>
      <c r="W136" s="87">
        <v>0</v>
      </c>
      <c r="X136" s="87">
        <v>0</v>
      </c>
      <c r="Y136" s="400">
        <v>0</v>
      </c>
      <c r="Z136" s="430">
        <f t="shared" si="36"/>
        <v>0</v>
      </c>
      <c r="AA136" s="87">
        <v>0</v>
      </c>
      <c r="AB136" s="87">
        <v>0</v>
      </c>
      <c r="AC136" s="87">
        <v>0</v>
      </c>
      <c r="AD136" s="87">
        <v>0</v>
      </c>
      <c r="AE136" s="430">
        <f t="shared" si="37"/>
        <v>0</v>
      </c>
      <c r="AF136" s="87">
        <v>0</v>
      </c>
      <c r="AG136" s="87">
        <v>0</v>
      </c>
      <c r="AH136" s="87">
        <v>0</v>
      </c>
      <c r="AI136" s="87">
        <v>0</v>
      </c>
      <c r="AJ136" s="430">
        <f t="shared" si="38"/>
        <v>0</v>
      </c>
      <c r="AK136" s="83">
        <v>0</v>
      </c>
      <c r="AL136" s="83">
        <v>0</v>
      </c>
      <c r="AM136" s="83">
        <v>0</v>
      </c>
      <c r="AN136" s="83">
        <v>0</v>
      </c>
      <c r="AO136" s="257">
        <f t="shared" si="39"/>
        <v>0</v>
      </c>
      <c r="AP136" s="83">
        <v>0</v>
      </c>
      <c r="AQ136" s="83">
        <v>0</v>
      </c>
      <c r="AR136" s="83">
        <v>0</v>
      </c>
      <c r="AS136" s="83">
        <v>0</v>
      </c>
      <c r="AT136" s="257">
        <f t="shared" si="40"/>
        <v>0</v>
      </c>
      <c r="AU136" s="83">
        <v>0</v>
      </c>
      <c r="AV136" s="83">
        <v>0</v>
      </c>
      <c r="AW136" s="83">
        <v>0</v>
      </c>
      <c r="AX136" s="83">
        <v>0</v>
      </c>
      <c r="AY136" s="257">
        <f t="shared" si="41"/>
        <v>0</v>
      </c>
    </row>
    <row r="137" spans="2:51" s="194" customFormat="1" ht="16.5" customHeight="1" x14ac:dyDescent="0.25">
      <c r="B137" s="1014"/>
      <c r="C137" s="933"/>
      <c r="D137" s="923"/>
      <c r="E137" s="587" t="s">
        <v>203</v>
      </c>
      <c r="F137" s="695">
        <f t="shared" si="43"/>
        <v>0</v>
      </c>
      <c r="G137" s="648">
        <v>0</v>
      </c>
      <c r="H137" s="91">
        <v>0</v>
      </c>
      <c r="I137" s="91">
        <v>0</v>
      </c>
      <c r="J137" s="91">
        <v>0</v>
      </c>
      <c r="K137" s="66">
        <f t="shared" si="42"/>
        <v>0</v>
      </c>
      <c r="L137" s="83">
        <v>0</v>
      </c>
      <c r="M137" s="83">
        <v>0</v>
      </c>
      <c r="N137" s="83">
        <v>0</v>
      </c>
      <c r="O137" s="83">
        <v>0</v>
      </c>
      <c r="P137" s="257">
        <f t="shared" si="34"/>
        <v>0</v>
      </c>
      <c r="Q137" s="83">
        <v>0</v>
      </c>
      <c r="R137" s="83">
        <v>0</v>
      </c>
      <c r="S137" s="83">
        <v>0</v>
      </c>
      <c r="T137" s="83">
        <v>0</v>
      </c>
      <c r="U137" s="257">
        <f t="shared" si="35"/>
        <v>0</v>
      </c>
      <c r="V137" s="83">
        <v>0</v>
      </c>
      <c r="W137" s="83">
        <v>0</v>
      </c>
      <c r="X137" s="83">
        <v>0</v>
      </c>
      <c r="Y137" s="396">
        <v>0</v>
      </c>
      <c r="Z137" s="430">
        <f t="shared" si="36"/>
        <v>0</v>
      </c>
      <c r="AA137" s="83">
        <v>0</v>
      </c>
      <c r="AB137" s="83">
        <v>0</v>
      </c>
      <c r="AC137" s="83">
        <v>0</v>
      </c>
      <c r="AD137" s="83">
        <v>0</v>
      </c>
      <c r="AE137" s="430">
        <f t="shared" si="37"/>
        <v>0</v>
      </c>
      <c r="AF137" s="83">
        <v>0</v>
      </c>
      <c r="AG137" s="83">
        <v>0</v>
      </c>
      <c r="AH137" s="83">
        <v>0</v>
      </c>
      <c r="AI137" s="83">
        <v>0</v>
      </c>
      <c r="AJ137" s="430">
        <f t="shared" si="38"/>
        <v>0</v>
      </c>
      <c r="AK137" s="83">
        <v>0</v>
      </c>
      <c r="AL137" s="83">
        <v>0</v>
      </c>
      <c r="AM137" s="83">
        <v>0</v>
      </c>
      <c r="AN137" s="83">
        <v>0</v>
      </c>
      <c r="AO137" s="257">
        <f t="shared" si="39"/>
        <v>0</v>
      </c>
      <c r="AP137" s="83">
        <v>0</v>
      </c>
      <c r="AQ137" s="83">
        <v>0</v>
      </c>
      <c r="AR137" s="83">
        <v>0</v>
      </c>
      <c r="AS137" s="83">
        <v>0</v>
      </c>
      <c r="AT137" s="257">
        <f t="shared" si="40"/>
        <v>0</v>
      </c>
      <c r="AU137" s="83">
        <v>0</v>
      </c>
      <c r="AV137" s="83">
        <v>0</v>
      </c>
      <c r="AW137" s="83">
        <v>0</v>
      </c>
      <c r="AX137" s="83">
        <v>0</v>
      </c>
      <c r="AY137" s="257">
        <f t="shared" si="41"/>
        <v>0</v>
      </c>
    </row>
    <row r="138" spans="2:51" s="194" customFormat="1" ht="16.5" customHeight="1" thickBot="1" x14ac:dyDescent="0.3">
      <c r="B138" s="1014"/>
      <c r="C138" s="933"/>
      <c r="D138" s="923"/>
      <c r="E138" s="588" t="s">
        <v>112</v>
      </c>
      <c r="F138" s="695">
        <f t="shared" si="43"/>
        <v>0</v>
      </c>
      <c r="G138" s="645">
        <v>0</v>
      </c>
      <c r="H138" s="93">
        <v>0</v>
      </c>
      <c r="I138" s="93">
        <v>0</v>
      </c>
      <c r="J138" s="93">
        <v>0</v>
      </c>
      <c r="K138" s="66">
        <f t="shared" si="42"/>
        <v>0</v>
      </c>
      <c r="L138" s="86">
        <v>0</v>
      </c>
      <c r="M138" s="86">
        <v>0</v>
      </c>
      <c r="N138" s="86">
        <v>0</v>
      </c>
      <c r="O138" s="86">
        <v>0</v>
      </c>
      <c r="P138" s="257">
        <f t="shared" si="34"/>
        <v>0</v>
      </c>
      <c r="Q138" s="86">
        <v>0</v>
      </c>
      <c r="R138" s="86">
        <v>0</v>
      </c>
      <c r="S138" s="86">
        <v>0</v>
      </c>
      <c r="T138" s="86">
        <v>0</v>
      </c>
      <c r="U138" s="257">
        <f t="shared" si="35"/>
        <v>0</v>
      </c>
      <c r="V138" s="86">
        <v>0</v>
      </c>
      <c r="W138" s="86">
        <v>0</v>
      </c>
      <c r="X138" s="86">
        <v>0</v>
      </c>
      <c r="Y138" s="397">
        <v>0</v>
      </c>
      <c r="Z138" s="430">
        <f t="shared" si="36"/>
        <v>0</v>
      </c>
      <c r="AA138" s="86">
        <v>0</v>
      </c>
      <c r="AB138" s="86">
        <v>0</v>
      </c>
      <c r="AC138" s="86">
        <v>0</v>
      </c>
      <c r="AD138" s="86">
        <v>0</v>
      </c>
      <c r="AE138" s="430">
        <f t="shared" si="37"/>
        <v>0</v>
      </c>
      <c r="AF138" s="86">
        <v>0</v>
      </c>
      <c r="AG138" s="86">
        <v>0</v>
      </c>
      <c r="AH138" s="86">
        <v>0</v>
      </c>
      <c r="AI138" s="86">
        <v>0</v>
      </c>
      <c r="AJ138" s="430">
        <f t="shared" si="38"/>
        <v>0</v>
      </c>
      <c r="AK138" s="83">
        <v>0</v>
      </c>
      <c r="AL138" s="83">
        <v>0</v>
      </c>
      <c r="AM138" s="83">
        <v>0</v>
      </c>
      <c r="AN138" s="83">
        <v>0</v>
      </c>
      <c r="AO138" s="257">
        <f t="shared" si="39"/>
        <v>0</v>
      </c>
      <c r="AP138" s="83">
        <v>0</v>
      </c>
      <c r="AQ138" s="83">
        <v>0</v>
      </c>
      <c r="AR138" s="83">
        <v>0</v>
      </c>
      <c r="AS138" s="83">
        <v>0</v>
      </c>
      <c r="AT138" s="257">
        <f t="shared" ref="AT138:AT201" si="44">AP138+AQ138+AR138+AS138</f>
        <v>0</v>
      </c>
      <c r="AU138" s="83">
        <v>0</v>
      </c>
      <c r="AV138" s="83">
        <v>0</v>
      </c>
      <c r="AW138" s="83">
        <v>0</v>
      </c>
      <c r="AX138" s="83">
        <v>0</v>
      </c>
      <c r="AY138" s="257">
        <f t="shared" ref="AY138:AY201" si="45">AU138+AV138+AW138+AX138</f>
        <v>0</v>
      </c>
    </row>
    <row r="139" spans="2:51" s="194" customFormat="1" ht="16.5" customHeight="1" thickBot="1" x14ac:dyDescent="0.3">
      <c r="B139" s="1014"/>
      <c r="C139" s="933"/>
      <c r="D139" s="923"/>
      <c r="E139" s="583" t="s">
        <v>621</v>
      </c>
      <c r="F139" s="695">
        <f t="shared" si="43"/>
        <v>29</v>
      </c>
      <c r="G139" s="646">
        <v>2</v>
      </c>
      <c r="H139" s="119">
        <v>0</v>
      </c>
      <c r="I139" s="119">
        <v>0</v>
      </c>
      <c r="J139" s="119">
        <v>0</v>
      </c>
      <c r="K139" s="66">
        <f t="shared" si="42"/>
        <v>2</v>
      </c>
      <c r="L139" s="100">
        <v>4</v>
      </c>
      <c r="M139" s="100">
        <v>0</v>
      </c>
      <c r="N139" s="100">
        <v>0</v>
      </c>
      <c r="O139" s="100">
        <v>0</v>
      </c>
      <c r="P139" s="257">
        <f t="shared" ref="P139:P202" si="46">L139+M139+N139+O139</f>
        <v>4</v>
      </c>
      <c r="Q139" s="100">
        <v>5</v>
      </c>
      <c r="R139" s="100">
        <v>0</v>
      </c>
      <c r="S139" s="100">
        <v>0</v>
      </c>
      <c r="T139" s="100">
        <v>0</v>
      </c>
      <c r="U139" s="257">
        <f t="shared" ref="U139:U202" si="47">Q139+R139+S139+T139</f>
        <v>5</v>
      </c>
      <c r="V139" s="100">
        <v>0</v>
      </c>
      <c r="W139" s="100">
        <v>0</v>
      </c>
      <c r="X139" s="100">
        <v>0</v>
      </c>
      <c r="Y139" s="398">
        <v>4</v>
      </c>
      <c r="Z139" s="430">
        <f t="shared" ref="Z139:Z202" si="48">V139+W139+X139+Y139</f>
        <v>4</v>
      </c>
      <c r="AA139" s="100">
        <v>0</v>
      </c>
      <c r="AB139" s="100">
        <v>0</v>
      </c>
      <c r="AC139" s="100">
        <v>0</v>
      </c>
      <c r="AD139" s="100">
        <v>2</v>
      </c>
      <c r="AE139" s="430">
        <f t="shared" ref="AE139:AE202" si="49">AA139+AB139+AC139+AD139</f>
        <v>2</v>
      </c>
      <c r="AF139" s="100">
        <v>0</v>
      </c>
      <c r="AG139" s="100">
        <v>0</v>
      </c>
      <c r="AH139" s="100">
        <v>0</v>
      </c>
      <c r="AI139" s="100">
        <v>4</v>
      </c>
      <c r="AJ139" s="430">
        <f t="shared" ref="AJ139:AJ202" si="50">AF139+AG139+AH139+AI139</f>
        <v>4</v>
      </c>
      <c r="AK139" s="83">
        <v>0</v>
      </c>
      <c r="AL139" s="83">
        <v>0</v>
      </c>
      <c r="AM139" s="83">
        <v>0</v>
      </c>
      <c r="AN139" s="83">
        <v>4</v>
      </c>
      <c r="AO139" s="257">
        <f t="shared" ref="AO139:AO202" si="51">AK139+AL139+AM139+AN139</f>
        <v>4</v>
      </c>
      <c r="AP139" s="83">
        <v>0</v>
      </c>
      <c r="AQ139" s="83">
        <v>0</v>
      </c>
      <c r="AR139" s="83">
        <v>0</v>
      </c>
      <c r="AS139" s="83">
        <v>1</v>
      </c>
      <c r="AT139" s="257">
        <f t="shared" si="44"/>
        <v>1</v>
      </c>
      <c r="AU139" s="83">
        <v>0</v>
      </c>
      <c r="AV139" s="83">
        <v>1</v>
      </c>
      <c r="AW139" s="83">
        <v>0</v>
      </c>
      <c r="AX139" s="83">
        <v>2</v>
      </c>
      <c r="AY139" s="257">
        <f t="shared" si="45"/>
        <v>3</v>
      </c>
    </row>
    <row r="140" spans="2:51" s="194" customFormat="1" ht="21.75" thickBot="1" x14ac:dyDescent="0.3">
      <c r="B140" s="1015"/>
      <c r="C140" s="933"/>
      <c r="D140" s="924"/>
      <c r="E140" s="584" t="s">
        <v>620</v>
      </c>
      <c r="F140" s="695">
        <f t="shared" si="43"/>
        <v>0</v>
      </c>
      <c r="G140" s="649"/>
      <c r="H140" s="197"/>
      <c r="I140" s="197"/>
      <c r="J140" s="197"/>
      <c r="K140" s="66">
        <f t="shared" ref="K140:K203" si="52">G140+H140+I140+J140</f>
        <v>0</v>
      </c>
      <c r="L140" s="220"/>
      <c r="M140" s="220"/>
      <c r="N140" s="220"/>
      <c r="O140" s="220"/>
      <c r="P140" s="257">
        <f t="shared" si="46"/>
        <v>0</v>
      </c>
      <c r="Q140" s="220"/>
      <c r="R140" s="220"/>
      <c r="S140" s="220"/>
      <c r="T140" s="220"/>
      <c r="U140" s="257">
        <f t="shared" si="47"/>
        <v>0</v>
      </c>
      <c r="V140" s="220"/>
      <c r="W140" s="220"/>
      <c r="X140" s="220"/>
      <c r="Y140" s="358"/>
      <c r="Z140" s="430">
        <f t="shared" si="48"/>
        <v>0</v>
      </c>
      <c r="AA140" s="220"/>
      <c r="AB140" s="220"/>
      <c r="AC140" s="220"/>
      <c r="AD140" s="220"/>
      <c r="AE140" s="430">
        <f t="shared" si="49"/>
        <v>0</v>
      </c>
      <c r="AF140" s="220"/>
      <c r="AG140" s="220"/>
      <c r="AH140" s="220"/>
      <c r="AI140" s="220"/>
      <c r="AJ140" s="430">
        <f t="shared" si="50"/>
        <v>0</v>
      </c>
      <c r="AK140" s="120"/>
      <c r="AL140" s="120"/>
      <c r="AM140" s="120"/>
      <c r="AN140" s="120"/>
      <c r="AO140" s="257">
        <f t="shared" si="51"/>
        <v>0</v>
      </c>
      <c r="AP140" s="120"/>
      <c r="AQ140" s="120"/>
      <c r="AR140" s="120"/>
      <c r="AS140" s="120"/>
      <c r="AT140" s="257">
        <f t="shared" si="44"/>
        <v>0</v>
      </c>
      <c r="AU140" s="120"/>
      <c r="AV140" s="120"/>
      <c r="AW140" s="120"/>
      <c r="AX140" s="120"/>
      <c r="AY140" s="257">
        <f t="shared" si="45"/>
        <v>0</v>
      </c>
    </row>
    <row r="141" spans="2:51" s="194" customFormat="1" ht="21" customHeight="1" thickBot="1" x14ac:dyDescent="0.3">
      <c r="B141" s="1013">
        <v>31</v>
      </c>
      <c r="C141" s="933"/>
      <c r="D141" s="915" t="s">
        <v>462</v>
      </c>
      <c r="E141" s="229" t="s">
        <v>116</v>
      </c>
      <c r="F141" s="695">
        <f t="shared" ref="F141:F204" si="53">K141+P141+U141+Z141+AE141+AJ141+AO141+AT141+AY141</f>
        <v>0</v>
      </c>
      <c r="G141" s="643"/>
      <c r="H141" s="116"/>
      <c r="I141" s="116"/>
      <c r="J141" s="116"/>
      <c r="K141" s="66">
        <f t="shared" si="52"/>
        <v>0</v>
      </c>
      <c r="L141" s="220"/>
      <c r="M141" s="220"/>
      <c r="N141" s="220"/>
      <c r="O141" s="220"/>
      <c r="P141" s="257">
        <f t="shared" si="46"/>
        <v>0</v>
      </c>
      <c r="Q141" s="220"/>
      <c r="R141" s="220"/>
      <c r="S141" s="220"/>
      <c r="T141" s="220"/>
      <c r="U141" s="257">
        <f t="shared" si="47"/>
        <v>0</v>
      </c>
      <c r="V141" s="220"/>
      <c r="W141" s="220"/>
      <c r="X141" s="220"/>
      <c r="Y141" s="358"/>
      <c r="Z141" s="430">
        <f t="shared" si="48"/>
        <v>0</v>
      </c>
      <c r="AA141" s="220"/>
      <c r="AB141" s="220"/>
      <c r="AC141" s="220"/>
      <c r="AD141" s="220"/>
      <c r="AE141" s="430">
        <f t="shared" si="49"/>
        <v>0</v>
      </c>
      <c r="AF141" s="220"/>
      <c r="AG141" s="220"/>
      <c r="AH141" s="220"/>
      <c r="AI141" s="220"/>
      <c r="AJ141" s="430">
        <f t="shared" si="50"/>
        <v>0</v>
      </c>
      <c r="AK141" s="120"/>
      <c r="AL141" s="120"/>
      <c r="AM141" s="120"/>
      <c r="AN141" s="120"/>
      <c r="AO141" s="257">
        <f t="shared" si="51"/>
        <v>0</v>
      </c>
      <c r="AP141" s="120"/>
      <c r="AQ141" s="120"/>
      <c r="AR141" s="120"/>
      <c r="AS141" s="120"/>
      <c r="AT141" s="257">
        <f t="shared" si="44"/>
        <v>0</v>
      </c>
      <c r="AU141" s="120"/>
      <c r="AV141" s="120"/>
      <c r="AW141" s="120"/>
      <c r="AX141" s="120"/>
      <c r="AY141" s="257">
        <f t="shared" si="45"/>
        <v>0</v>
      </c>
    </row>
    <row r="142" spans="2:51" s="194" customFormat="1" ht="21.75" thickBot="1" x14ac:dyDescent="0.3">
      <c r="B142" s="1027"/>
      <c r="C142" s="933"/>
      <c r="D142" s="923"/>
      <c r="E142" s="229" t="s">
        <v>203</v>
      </c>
      <c r="F142" s="695">
        <f t="shared" si="53"/>
        <v>0</v>
      </c>
      <c r="G142" s="644"/>
      <c r="H142" s="120"/>
      <c r="I142" s="120"/>
      <c r="J142" s="120"/>
      <c r="K142" s="66">
        <f t="shared" si="52"/>
        <v>0</v>
      </c>
      <c r="L142" s="220"/>
      <c r="M142" s="220"/>
      <c r="N142" s="220"/>
      <c r="O142" s="220"/>
      <c r="P142" s="257">
        <f t="shared" si="46"/>
        <v>0</v>
      </c>
      <c r="Q142" s="220"/>
      <c r="R142" s="220"/>
      <c r="S142" s="220"/>
      <c r="T142" s="220"/>
      <c r="U142" s="257">
        <f t="shared" si="47"/>
        <v>0</v>
      </c>
      <c r="V142" s="220"/>
      <c r="W142" s="220"/>
      <c r="X142" s="220"/>
      <c r="Y142" s="358"/>
      <c r="Z142" s="430">
        <f t="shared" si="48"/>
        <v>0</v>
      </c>
      <c r="AA142" s="220"/>
      <c r="AB142" s="220"/>
      <c r="AC142" s="220"/>
      <c r="AD142" s="220"/>
      <c r="AE142" s="430">
        <f t="shared" si="49"/>
        <v>0</v>
      </c>
      <c r="AF142" s="220"/>
      <c r="AG142" s="220"/>
      <c r="AH142" s="220"/>
      <c r="AI142" s="220"/>
      <c r="AJ142" s="430">
        <f t="shared" si="50"/>
        <v>0</v>
      </c>
      <c r="AK142" s="120"/>
      <c r="AL142" s="120"/>
      <c r="AM142" s="120"/>
      <c r="AN142" s="120"/>
      <c r="AO142" s="257">
        <f t="shared" si="51"/>
        <v>0</v>
      </c>
      <c r="AP142" s="120"/>
      <c r="AQ142" s="120"/>
      <c r="AR142" s="120"/>
      <c r="AS142" s="120"/>
      <c r="AT142" s="257">
        <f t="shared" si="44"/>
        <v>0</v>
      </c>
      <c r="AU142" s="120"/>
      <c r="AV142" s="120"/>
      <c r="AW142" s="120"/>
      <c r="AX142" s="120"/>
      <c r="AY142" s="257">
        <f t="shared" si="45"/>
        <v>0</v>
      </c>
    </row>
    <row r="143" spans="2:51" s="194" customFormat="1" ht="21.75" thickBot="1" x14ac:dyDescent="0.3">
      <c r="B143" s="1027"/>
      <c r="C143" s="933"/>
      <c r="D143" s="923"/>
      <c r="E143" s="201" t="s">
        <v>112</v>
      </c>
      <c r="F143" s="695">
        <f t="shared" si="53"/>
        <v>2</v>
      </c>
      <c r="G143" s="645">
        <v>0</v>
      </c>
      <c r="H143" s="93">
        <v>0</v>
      </c>
      <c r="I143" s="93">
        <v>0</v>
      </c>
      <c r="J143" s="93">
        <v>0</v>
      </c>
      <c r="K143" s="66">
        <f t="shared" si="52"/>
        <v>0</v>
      </c>
      <c r="L143" s="86">
        <v>0</v>
      </c>
      <c r="M143" s="86">
        <v>0</v>
      </c>
      <c r="N143" s="86">
        <v>0</v>
      </c>
      <c r="O143" s="86">
        <v>0</v>
      </c>
      <c r="P143" s="257">
        <f t="shared" si="46"/>
        <v>0</v>
      </c>
      <c r="Q143" s="86">
        <v>0</v>
      </c>
      <c r="R143" s="86">
        <v>0</v>
      </c>
      <c r="S143" s="86">
        <v>0</v>
      </c>
      <c r="T143" s="86">
        <v>0</v>
      </c>
      <c r="U143" s="257">
        <f t="shared" si="47"/>
        <v>0</v>
      </c>
      <c r="V143" s="86">
        <v>0</v>
      </c>
      <c r="W143" s="86">
        <v>0</v>
      </c>
      <c r="X143" s="86">
        <v>0</v>
      </c>
      <c r="Y143" s="397">
        <v>0</v>
      </c>
      <c r="Z143" s="430">
        <f t="shared" si="48"/>
        <v>0</v>
      </c>
      <c r="AA143" s="86">
        <v>0</v>
      </c>
      <c r="AB143" s="86">
        <v>0</v>
      </c>
      <c r="AC143" s="86">
        <v>0</v>
      </c>
      <c r="AD143" s="86">
        <v>0</v>
      </c>
      <c r="AE143" s="430">
        <f t="shared" si="49"/>
        <v>0</v>
      </c>
      <c r="AF143" s="86">
        <v>0</v>
      </c>
      <c r="AG143" s="86">
        <v>0</v>
      </c>
      <c r="AH143" s="86">
        <v>0</v>
      </c>
      <c r="AI143" s="86">
        <v>0</v>
      </c>
      <c r="AJ143" s="430">
        <f t="shared" si="50"/>
        <v>0</v>
      </c>
      <c r="AK143" s="83">
        <v>0</v>
      </c>
      <c r="AL143" s="83">
        <v>0</v>
      </c>
      <c r="AM143" s="83">
        <v>0</v>
      </c>
      <c r="AN143" s="83">
        <v>0</v>
      </c>
      <c r="AO143" s="257">
        <f t="shared" si="51"/>
        <v>0</v>
      </c>
      <c r="AP143" s="83">
        <v>0</v>
      </c>
      <c r="AQ143" s="83">
        <v>0</v>
      </c>
      <c r="AR143" s="83">
        <v>0</v>
      </c>
      <c r="AS143" s="83">
        <v>0</v>
      </c>
      <c r="AT143" s="257">
        <f t="shared" si="44"/>
        <v>0</v>
      </c>
      <c r="AU143" s="83">
        <v>0</v>
      </c>
      <c r="AV143" s="83">
        <v>2</v>
      </c>
      <c r="AW143" s="83">
        <v>0</v>
      </c>
      <c r="AX143" s="83">
        <v>0</v>
      </c>
      <c r="AY143" s="257">
        <f t="shared" si="45"/>
        <v>2</v>
      </c>
    </row>
    <row r="144" spans="2:51" s="194" customFormat="1" ht="21.75" thickBot="1" x14ac:dyDescent="0.3">
      <c r="B144" s="1027"/>
      <c r="C144" s="933"/>
      <c r="D144" s="923"/>
      <c r="E144" s="583" t="s">
        <v>621</v>
      </c>
      <c r="F144" s="695">
        <f t="shared" si="53"/>
        <v>58</v>
      </c>
      <c r="G144" s="645">
        <v>11</v>
      </c>
      <c r="H144" s="93">
        <v>0</v>
      </c>
      <c r="I144" s="93">
        <v>0</v>
      </c>
      <c r="J144" s="93">
        <v>3</v>
      </c>
      <c r="K144" s="66">
        <f t="shared" si="52"/>
        <v>14</v>
      </c>
      <c r="L144" s="86">
        <v>5</v>
      </c>
      <c r="M144" s="86">
        <v>0</v>
      </c>
      <c r="N144" s="86">
        <v>2</v>
      </c>
      <c r="O144" s="86">
        <v>0</v>
      </c>
      <c r="P144" s="257">
        <f t="shared" si="46"/>
        <v>7</v>
      </c>
      <c r="Q144" s="86">
        <v>8</v>
      </c>
      <c r="R144" s="86">
        <v>0</v>
      </c>
      <c r="S144" s="86">
        <v>0</v>
      </c>
      <c r="T144" s="86">
        <v>0</v>
      </c>
      <c r="U144" s="257">
        <f t="shared" si="47"/>
        <v>8</v>
      </c>
      <c r="V144" s="86">
        <v>0</v>
      </c>
      <c r="W144" s="86">
        <v>2</v>
      </c>
      <c r="X144" s="86">
        <v>0</v>
      </c>
      <c r="Y144" s="397">
        <v>3</v>
      </c>
      <c r="Z144" s="430">
        <f t="shared" si="48"/>
        <v>5</v>
      </c>
      <c r="AA144" s="86">
        <v>0</v>
      </c>
      <c r="AB144" s="86">
        <v>0</v>
      </c>
      <c r="AC144" s="86">
        <v>0</v>
      </c>
      <c r="AD144" s="86">
        <v>1</v>
      </c>
      <c r="AE144" s="430">
        <f t="shared" si="49"/>
        <v>1</v>
      </c>
      <c r="AF144" s="86">
        <v>0</v>
      </c>
      <c r="AG144" s="86">
        <v>0</v>
      </c>
      <c r="AH144" s="86">
        <v>0</v>
      </c>
      <c r="AI144" s="86">
        <v>0</v>
      </c>
      <c r="AJ144" s="430">
        <f t="shared" si="50"/>
        <v>0</v>
      </c>
      <c r="AK144" s="83">
        <v>0</v>
      </c>
      <c r="AL144" s="83">
        <v>0</v>
      </c>
      <c r="AM144" s="83">
        <v>0</v>
      </c>
      <c r="AN144" s="83">
        <v>2</v>
      </c>
      <c r="AO144" s="257">
        <f t="shared" si="51"/>
        <v>2</v>
      </c>
      <c r="AP144" s="83">
        <v>0</v>
      </c>
      <c r="AQ144" s="83">
        <v>2</v>
      </c>
      <c r="AR144" s="83">
        <v>0</v>
      </c>
      <c r="AS144" s="83">
        <v>13</v>
      </c>
      <c r="AT144" s="257">
        <f t="shared" si="44"/>
        <v>15</v>
      </c>
      <c r="AU144" s="83">
        <v>0</v>
      </c>
      <c r="AV144" s="83">
        <v>1</v>
      </c>
      <c r="AW144" s="83">
        <v>0</v>
      </c>
      <c r="AX144" s="83">
        <v>5</v>
      </c>
      <c r="AY144" s="257">
        <f t="shared" si="45"/>
        <v>6</v>
      </c>
    </row>
    <row r="145" spans="2:51" s="194" customFormat="1" ht="35.25" customHeight="1" thickBot="1" x14ac:dyDescent="0.3">
      <c r="B145" s="1028"/>
      <c r="C145" s="933"/>
      <c r="D145" s="924"/>
      <c r="E145" s="706" t="s">
        <v>620</v>
      </c>
      <c r="F145" s="695">
        <f t="shared" si="53"/>
        <v>0</v>
      </c>
      <c r="G145" s="645">
        <v>0</v>
      </c>
      <c r="H145" s="93">
        <v>0</v>
      </c>
      <c r="I145" s="93">
        <v>0</v>
      </c>
      <c r="J145" s="93">
        <v>0</v>
      </c>
      <c r="K145" s="66">
        <f t="shared" si="52"/>
        <v>0</v>
      </c>
      <c r="L145" s="86">
        <v>0</v>
      </c>
      <c r="M145" s="86">
        <v>0</v>
      </c>
      <c r="N145" s="86">
        <v>0</v>
      </c>
      <c r="O145" s="86">
        <v>0</v>
      </c>
      <c r="P145" s="257">
        <f t="shared" si="46"/>
        <v>0</v>
      </c>
      <c r="Q145" s="86">
        <v>0</v>
      </c>
      <c r="R145" s="86">
        <v>0</v>
      </c>
      <c r="S145" s="86">
        <v>0</v>
      </c>
      <c r="T145" s="86">
        <v>0</v>
      </c>
      <c r="U145" s="257">
        <f t="shared" si="47"/>
        <v>0</v>
      </c>
      <c r="V145" s="86">
        <v>0</v>
      </c>
      <c r="W145" s="86">
        <v>0</v>
      </c>
      <c r="X145" s="86">
        <v>0</v>
      </c>
      <c r="Y145" s="397">
        <v>0</v>
      </c>
      <c r="Z145" s="430">
        <f t="shared" si="48"/>
        <v>0</v>
      </c>
      <c r="AA145" s="86">
        <v>0</v>
      </c>
      <c r="AB145" s="86">
        <v>0</v>
      </c>
      <c r="AC145" s="86">
        <v>0</v>
      </c>
      <c r="AD145" s="86">
        <v>0</v>
      </c>
      <c r="AE145" s="430">
        <f t="shared" si="49"/>
        <v>0</v>
      </c>
      <c r="AF145" s="86">
        <v>0</v>
      </c>
      <c r="AG145" s="86">
        <v>0</v>
      </c>
      <c r="AH145" s="86">
        <v>0</v>
      </c>
      <c r="AI145" s="86">
        <v>0</v>
      </c>
      <c r="AJ145" s="430">
        <f t="shared" si="50"/>
        <v>0</v>
      </c>
      <c r="AK145" s="120"/>
      <c r="AL145" s="120"/>
      <c r="AM145" s="120"/>
      <c r="AN145" s="120"/>
      <c r="AO145" s="257">
        <f t="shared" si="51"/>
        <v>0</v>
      </c>
      <c r="AP145" s="120"/>
      <c r="AQ145" s="120"/>
      <c r="AR145" s="120"/>
      <c r="AS145" s="120"/>
      <c r="AT145" s="257">
        <f t="shared" si="44"/>
        <v>0</v>
      </c>
      <c r="AU145" s="120"/>
      <c r="AV145" s="120"/>
      <c r="AW145" s="120"/>
      <c r="AX145" s="120"/>
      <c r="AY145" s="257">
        <f t="shared" si="45"/>
        <v>0</v>
      </c>
    </row>
    <row r="146" spans="2:51" s="194" customFormat="1" ht="16.5" customHeight="1" x14ac:dyDescent="0.25">
      <c r="B146" s="1013">
        <v>32</v>
      </c>
      <c r="C146" s="1021"/>
      <c r="D146" s="915" t="s">
        <v>91</v>
      </c>
      <c r="E146" s="710" t="s">
        <v>116</v>
      </c>
      <c r="F146" s="695">
        <f t="shared" si="53"/>
        <v>0</v>
      </c>
      <c r="G146" s="642">
        <v>0</v>
      </c>
      <c r="H146" s="90">
        <v>0</v>
      </c>
      <c r="I146" s="90">
        <v>0</v>
      </c>
      <c r="J146" s="90">
        <v>0</v>
      </c>
      <c r="K146" s="66">
        <f t="shared" si="52"/>
        <v>0</v>
      </c>
      <c r="L146" s="87">
        <v>0</v>
      </c>
      <c r="M146" s="87">
        <v>0</v>
      </c>
      <c r="N146" s="87">
        <v>0</v>
      </c>
      <c r="O146" s="87">
        <v>0</v>
      </c>
      <c r="P146" s="257">
        <f t="shared" si="46"/>
        <v>0</v>
      </c>
      <c r="Q146" s="87">
        <v>0</v>
      </c>
      <c r="R146" s="87">
        <v>0</v>
      </c>
      <c r="S146" s="87">
        <v>0</v>
      </c>
      <c r="T146" s="87">
        <v>0</v>
      </c>
      <c r="U146" s="257">
        <f t="shared" si="47"/>
        <v>0</v>
      </c>
      <c r="V146" s="87">
        <v>0</v>
      </c>
      <c r="W146" s="87">
        <v>0</v>
      </c>
      <c r="X146" s="87">
        <v>0</v>
      </c>
      <c r="Y146" s="400">
        <v>0</v>
      </c>
      <c r="Z146" s="430">
        <f t="shared" si="48"/>
        <v>0</v>
      </c>
      <c r="AA146" s="87">
        <v>0</v>
      </c>
      <c r="AB146" s="87">
        <v>0</v>
      </c>
      <c r="AC146" s="87">
        <v>0</v>
      </c>
      <c r="AD146" s="87">
        <v>0</v>
      </c>
      <c r="AE146" s="430">
        <f t="shared" si="49"/>
        <v>0</v>
      </c>
      <c r="AF146" s="87">
        <v>0</v>
      </c>
      <c r="AG146" s="87">
        <v>0</v>
      </c>
      <c r="AH146" s="87">
        <v>0</v>
      </c>
      <c r="AI146" s="87">
        <v>0</v>
      </c>
      <c r="AJ146" s="430">
        <f t="shared" si="50"/>
        <v>0</v>
      </c>
      <c r="AK146" s="120"/>
      <c r="AL146" s="120"/>
      <c r="AM146" s="120"/>
      <c r="AN146" s="120"/>
      <c r="AO146" s="257">
        <f t="shared" si="51"/>
        <v>0</v>
      </c>
      <c r="AP146" s="120"/>
      <c r="AQ146" s="120"/>
      <c r="AR146" s="120"/>
      <c r="AS146" s="120"/>
      <c r="AT146" s="257">
        <f t="shared" si="44"/>
        <v>0</v>
      </c>
      <c r="AU146" s="120"/>
      <c r="AV146" s="120"/>
      <c r="AW146" s="120"/>
      <c r="AX146" s="120"/>
      <c r="AY146" s="257">
        <f t="shared" si="45"/>
        <v>0</v>
      </c>
    </row>
    <row r="147" spans="2:51" s="194" customFormat="1" ht="16.5" customHeight="1" x14ac:dyDescent="0.25">
      <c r="B147" s="1014"/>
      <c r="C147" s="1021"/>
      <c r="D147" s="923"/>
      <c r="E147" s="707" t="s">
        <v>203</v>
      </c>
      <c r="F147" s="695">
        <f t="shared" si="53"/>
        <v>0</v>
      </c>
      <c r="G147" s="648">
        <v>0</v>
      </c>
      <c r="H147" s="91">
        <v>0</v>
      </c>
      <c r="I147" s="91">
        <v>0</v>
      </c>
      <c r="J147" s="91">
        <v>0</v>
      </c>
      <c r="K147" s="66">
        <f t="shared" si="52"/>
        <v>0</v>
      </c>
      <c r="L147" s="83">
        <v>0</v>
      </c>
      <c r="M147" s="83">
        <v>0</v>
      </c>
      <c r="N147" s="83">
        <v>0</v>
      </c>
      <c r="O147" s="83">
        <v>0</v>
      </c>
      <c r="P147" s="257">
        <f t="shared" si="46"/>
        <v>0</v>
      </c>
      <c r="Q147" s="83">
        <v>0</v>
      </c>
      <c r="R147" s="83">
        <v>0</v>
      </c>
      <c r="S147" s="83">
        <v>0</v>
      </c>
      <c r="T147" s="83">
        <v>0</v>
      </c>
      <c r="U147" s="257">
        <f t="shared" si="47"/>
        <v>0</v>
      </c>
      <c r="V147" s="83">
        <v>0</v>
      </c>
      <c r="W147" s="83">
        <v>0</v>
      </c>
      <c r="X147" s="83">
        <v>0</v>
      </c>
      <c r="Y147" s="396">
        <v>0</v>
      </c>
      <c r="Z147" s="430">
        <f t="shared" si="48"/>
        <v>0</v>
      </c>
      <c r="AA147" s="83">
        <v>0</v>
      </c>
      <c r="AB147" s="83">
        <v>0</v>
      </c>
      <c r="AC147" s="83">
        <v>0</v>
      </c>
      <c r="AD147" s="83">
        <v>0</v>
      </c>
      <c r="AE147" s="430">
        <f t="shared" si="49"/>
        <v>0</v>
      </c>
      <c r="AF147" s="83">
        <v>0</v>
      </c>
      <c r="AG147" s="83">
        <v>0</v>
      </c>
      <c r="AH147" s="83">
        <v>0</v>
      </c>
      <c r="AI147" s="83">
        <v>0</v>
      </c>
      <c r="AJ147" s="430">
        <f t="shared" si="50"/>
        <v>0</v>
      </c>
      <c r="AK147" s="120"/>
      <c r="AL147" s="120"/>
      <c r="AM147" s="120"/>
      <c r="AN147" s="120"/>
      <c r="AO147" s="257">
        <f t="shared" si="51"/>
        <v>0</v>
      </c>
      <c r="AP147" s="120"/>
      <c r="AQ147" s="120"/>
      <c r="AR147" s="120"/>
      <c r="AS147" s="120"/>
      <c r="AT147" s="257">
        <f t="shared" si="44"/>
        <v>0</v>
      </c>
      <c r="AU147" s="120"/>
      <c r="AV147" s="120"/>
      <c r="AW147" s="120"/>
      <c r="AX147" s="120"/>
      <c r="AY147" s="257">
        <f t="shared" si="45"/>
        <v>0</v>
      </c>
    </row>
    <row r="148" spans="2:51" s="194" customFormat="1" ht="16.5" customHeight="1" thickBot="1" x14ac:dyDescent="0.3">
      <c r="B148" s="1014"/>
      <c r="C148" s="1021"/>
      <c r="D148" s="923"/>
      <c r="E148" s="201" t="s">
        <v>112</v>
      </c>
      <c r="F148" s="695">
        <f t="shared" si="53"/>
        <v>0</v>
      </c>
      <c r="G148" s="650"/>
      <c r="H148" s="98"/>
      <c r="I148" s="98"/>
      <c r="J148" s="98"/>
      <c r="K148" s="66">
        <f t="shared" si="52"/>
        <v>0</v>
      </c>
      <c r="L148" s="220"/>
      <c r="M148" s="220"/>
      <c r="N148" s="220"/>
      <c r="O148" s="220"/>
      <c r="P148" s="257">
        <f t="shared" si="46"/>
        <v>0</v>
      </c>
      <c r="Q148" s="220"/>
      <c r="R148" s="220"/>
      <c r="S148" s="220"/>
      <c r="T148" s="220"/>
      <c r="U148" s="257">
        <f t="shared" si="47"/>
        <v>0</v>
      </c>
      <c r="V148" s="220"/>
      <c r="W148" s="220"/>
      <c r="X148" s="220"/>
      <c r="Y148" s="358"/>
      <c r="Z148" s="430">
        <f t="shared" si="48"/>
        <v>0</v>
      </c>
      <c r="AA148" s="220"/>
      <c r="AB148" s="220"/>
      <c r="AC148" s="220"/>
      <c r="AD148" s="220"/>
      <c r="AE148" s="430">
        <f t="shared" si="49"/>
        <v>0</v>
      </c>
      <c r="AF148" s="220"/>
      <c r="AG148" s="220"/>
      <c r="AH148" s="220"/>
      <c r="AI148" s="220"/>
      <c r="AJ148" s="430">
        <f t="shared" si="50"/>
        <v>0</v>
      </c>
      <c r="AK148" s="83">
        <v>0</v>
      </c>
      <c r="AL148" s="83">
        <v>0</v>
      </c>
      <c r="AM148" s="83">
        <v>0</v>
      </c>
      <c r="AN148" s="83">
        <v>0</v>
      </c>
      <c r="AO148" s="257">
        <f t="shared" si="51"/>
        <v>0</v>
      </c>
      <c r="AP148" s="83">
        <v>0</v>
      </c>
      <c r="AQ148" s="83">
        <v>0</v>
      </c>
      <c r="AR148" s="83">
        <v>0</v>
      </c>
      <c r="AS148" s="83">
        <v>0</v>
      </c>
      <c r="AT148" s="257">
        <f t="shared" si="44"/>
        <v>0</v>
      </c>
      <c r="AU148" s="83">
        <v>0</v>
      </c>
      <c r="AV148" s="83">
        <v>0</v>
      </c>
      <c r="AW148" s="83">
        <v>0</v>
      </c>
      <c r="AX148" s="83">
        <v>0</v>
      </c>
      <c r="AY148" s="257">
        <f t="shared" si="45"/>
        <v>0</v>
      </c>
    </row>
    <row r="149" spans="2:51" s="194" customFormat="1" ht="21.75" thickBot="1" x14ac:dyDescent="0.3">
      <c r="B149" s="1014"/>
      <c r="C149" s="1021"/>
      <c r="D149" s="923"/>
      <c r="E149" s="583" t="s">
        <v>621</v>
      </c>
      <c r="F149" s="695">
        <f t="shared" si="53"/>
        <v>0</v>
      </c>
      <c r="G149" s="650"/>
      <c r="H149" s="98"/>
      <c r="I149" s="98"/>
      <c r="J149" s="98"/>
      <c r="K149" s="66">
        <f t="shared" si="52"/>
        <v>0</v>
      </c>
      <c r="L149" s="220"/>
      <c r="M149" s="220"/>
      <c r="N149" s="220"/>
      <c r="O149" s="220"/>
      <c r="P149" s="257">
        <f t="shared" si="46"/>
        <v>0</v>
      </c>
      <c r="Q149" s="220"/>
      <c r="R149" s="220"/>
      <c r="S149" s="220"/>
      <c r="T149" s="220"/>
      <c r="U149" s="257">
        <f t="shared" si="47"/>
        <v>0</v>
      </c>
      <c r="V149" s="220"/>
      <c r="W149" s="220"/>
      <c r="X149" s="220"/>
      <c r="Y149" s="358"/>
      <c r="Z149" s="430">
        <f t="shared" si="48"/>
        <v>0</v>
      </c>
      <c r="AA149" s="220"/>
      <c r="AB149" s="220"/>
      <c r="AC149" s="220"/>
      <c r="AD149" s="220"/>
      <c r="AE149" s="430">
        <f t="shared" si="49"/>
        <v>0</v>
      </c>
      <c r="AF149" s="220"/>
      <c r="AG149" s="220"/>
      <c r="AH149" s="220"/>
      <c r="AI149" s="220"/>
      <c r="AJ149" s="430">
        <f t="shared" si="50"/>
        <v>0</v>
      </c>
      <c r="AK149" s="83">
        <v>0</v>
      </c>
      <c r="AL149" s="83">
        <v>0</v>
      </c>
      <c r="AM149" s="83">
        <v>0</v>
      </c>
      <c r="AN149" s="83">
        <v>0</v>
      </c>
      <c r="AO149" s="257">
        <f t="shared" si="51"/>
        <v>0</v>
      </c>
      <c r="AP149" s="83">
        <v>0</v>
      </c>
      <c r="AQ149" s="83">
        <v>0</v>
      </c>
      <c r="AR149" s="83">
        <v>0</v>
      </c>
      <c r="AS149" s="83">
        <v>0</v>
      </c>
      <c r="AT149" s="257">
        <f t="shared" si="44"/>
        <v>0</v>
      </c>
      <c r="AU149" s="83">
        <v>0</v>
      </c>
      <c r="AV149" s="83">
        <v>0</v>
      </c>
      <c r="AW149" s="83">
        <v>0</v>
      </c>
      <c r="AX149" s="83">
        <v>0</v>
      </c>
      <c r="AY149" s="257">
        <f t="shared" si="45"/>
        <v>0</v>
      </c>
    </row>
    <row r="150" spans="2:51" s="194" customFormat="1" ht="27.75" customHeight="1" thickBot="1" x14ac:dyDescent="0.3">
      <c r="B150" s="1015"/>
      <c r="C150" s="1021"/>
      <c r="D150" s="924"/>
      <c r="E150" s="584" t="s">
        <v>620</v>
      </c>
      <c r="F150" s="695">
        <f t="shared" si="53"/>
        <v>0</v>
      </c>
      <c r="G150" s="649"/>
      <c r="H150" s="197"/>
      <c r="I150" s="197"/>
      <c r="J150" s="197"/>
      <c r="K150" s="66">
        <f t="shared" si="52"/>
        <v>0</v>
      </c>
      <c r="L150" s="220"/>
      <c r="M150" s="220"/>
      <c r="N150" s="220"/>
      <c r="O150" s="220"/>
      <c r="P150" s="257">
        <f t="shared" si="46"/>
        <v>0</v>
      </c>
      <c r="Q150" s="220"/>
      <c r="R150" s="220"/>
      <c r="S150" s="220"/>
      <c r="T150" s="220"/>
      <c r="U150" s="257">
        <f t="shared" si="47"/>
        <v>0</v>
      </c>
      <c r="V150" s="220"/>
      <c r="W150" s="220"/>
      <c r="X150" s="220"/>
      <c r="Y150" s="358"/>
      <c r="Z150" s="430">
        <f t="shared" si="48"/>
        <v>0</v>
      </c>
      <c r="AA150" s="220"/>
      <c r="AB150" s="220"/>
      <c r="AC150" s="220"/>
      <c r="AD150" s="220"/>
      <c r="AE150" s="430">
        <f t="shared" si="49"/>
        <v>0</v>
      </c>
      <c r="AF150" s="220"/>
      <c r="AG150" s="220"/>
      <c r="AH150" s="220"/>
      <c r="AI150" s="220"/>
      <c r="AJ150" s="430">
        <f t="shared" si="50"/>
        <v>0</v>
      </c>
      <c r="AK150" s="120"/>
      <c r="AL150" s="120"/>
      <c r="AM150" s="120"/>
      <c r="AN150" s="120"/>
      <c r="AO150" s="257">
        <f t="shared" si="51"/>
        <v>0</v>
      </c>
      <c r="AP150" s="120"/>
      <c r="AQ150" s="120"/>
      <c r="AR150" s="120"/>
      <c r="AS150" s="120"/>
      <c r="AT150" s="257">
        <f t="shared" si="44"/>
        <v>0</v>
      </c>
      <c r="AU150" s="120"/>
      <c r="AV150" s="120"/>
      <c r="AW150" s="120"/>
      <c r="AX150" s="120"/>
      <c r="AY150" s="257">
        <f t="shared" si="45"/>
        <v>0</v>
      </c>
    </row>
    <row r="151" spans="2:51" s="194" customFormat="1" ht="16.5" customHeight="1" x14ac:dyDescent="0.25">
      <c r="B151" s="1013">
        <v>33</v>
      </c>
      <c r="C151" s="1021"/>
      <c r="D151" s="954" t="s">
        <v>92</v>
      </c>
      <c r="E151" s="710" t="s">
        <v>116</v>
      </c>
      <c r="F151" s="695">
        <f t="shared" si="53"/>
        <v>0</v>
      </c>
      <c r="G151" s="642">
        <v>0</v>
      </c>
      <c r="H151" s="90">
        <v>0</v>
      </c>
      <c r="I151" s="90">
        <v>0</v>
      </c>
      <c r="J151" s="90">
        <v>0</v>
      </c>
      <c r="K151" s="66">
        <f t="shared" si="52"/>
        <v>0</v>
      </c>
      <c r="L151" s="87">
        <v>0</v>
      </c>
      <c r="M151" s="87">
        <v>0</v>
      </c>
      <c r="N151" s="87">
        <v>0</v>
      </c>
      <c r="O151" s="87">
        <v>0</v>
      </c>
      <c r="P151" s="257">
        <f t="shared" si="46"/>
        <v>0</v>
      </c>
      <c r="Q151" s="87">
        <v>0</v>
      </c>
      <c r="R151" s="87">
        <v>0</v>
      </c>
      <c r="S151" s="87">
        <v>0</v>
      </c>
      <c r="T151" s="87">
        <v>0</v>
      </c>
      <c r="U151" s="257">
        <f t="shared" si="47"/>
        <v>0</v>
      </c>
      <c r="V151" s="87">
        <v>0</v>
      </c>
      <c r="W151" s="87">
        <v>0</v>
      </c>
      <c r="X151" s="87">
        <v>0</v>
      </c>
      <c r="Y151" s="400">
        <v>0</v>
      </c>
      <c r="Z151" s="430">
        <f t="shared" si="48"/>
        <v>0</v>
      </c>
      <c r="AA151" s="87">
        <v>0</v>
      </c>
      <c r="AB151" s="87">
        <v>0</v>
      </c>
      <c r="AC151" s="87">
        <v>0</v>
      </c>
      <c r="AD151" s="87">
        <v>0</v>
      </c>
      <c r="AE151" s="430">
        <f t="shared" si="49"/>
        <v>0</v>
      </c>
      <c r="AF151" s="87">
        <v>0</v>
      </c>
      <c r="AG151" s="87">
        <v>0</v>
      </c>
      <c r="AH151" s="87">
        <v>0</v>
      </c>
      <c r="AI151" s="87">
        <v>0</v>
      </c>
      <c r="AJ151" s="430">
        <f t="shared" si="50"/>
        <v>0</v>
      </c>
      <c r="AK151" s="702"/>
      <c r="AL151" s="702"/>
      <c r="AM151" s="702"/>
      <c r="AN151" s="702"/>
      <c r="AO151" s="257">
        <f t="shared" si="51"/>
        <v>0</v>
      </c>
      <c r="AP151" s="702"/>
      <c r="AQ151" s="702"/>
      <c r="AR151" s="702"/>
      <c r="AS151" s="702"/>
      <c r="AT151" s="257">
        <f t="shared" si="44"/>
        <v>0</v>
      </c>
      <c r="AU151" s="702"/>
      <c r="AV151" s="702"/>
      <c r="AW151" s="702"/>
      <c r="AX151" s="702"/>
      <c r="AY151" s="257">
        <f t="shared" si="45"/>
        <v>0</v>
      </c>
    </row>
    <row r="152" spans="2:51" s="194" customFormat="1" ht="16.5" customHeight="1" x14ac:dyDescent="0.25">
      <c r="B152" s="1027"/>
      <c r="C152" s="1021"/>
      <c r="D152" s="955"/>
      <c r="E152" s="707" t="s">
        <v>203</v>
      </c>
      <c r="F152" s="695">
        <f t="shared" si="53"/>
        <v>0</v>
      </c>
      <c r="G152" s="648">
        <v>0</v>
      </c>
      <c r="H152" s="91">
        <v>0</v>
      </c>
      <c r="I152" s="91">
        <v>0</v>
      </c>
      <c r="J152" s="91">
        <v>0</v>
      </c>
      <c r="K152" s="66">
        <f t="shared" si="52"/>
        <v>0</v>
      </c>
      <c r="L152" s="83">
        <v>0</v>
      </c>
      <c r="M152" s="83">
        <v>0</v>
      </c>
      <c r="N152" s="83">
        <v>0</v>
      </c>
      <c r="O152" s="83">
        <v>0</v>
      </c>
      <c r="P152" s="257">
        <f t="shared" si="46"/>
        <v>0</v>
      </c>
      <c r="Q152" s="83">
        <v>0</v>
      </c>
      <c r="R152" s="83">
        <v>0</v>
      </c>
      <c r="S152" s="83">
        <v>0</v>
      </c>
      <c r="T152" s="83">
        <v>0</v>
      </c>
      <c r="U152" s="257">
        <f t="shared" si="47"/>
        <v>0</v>
      </c>
      <c r="V152" s="83">
        <v>0</v>
      </c>
      <c r="W152" s="83">
        <v>0</v>
      </c>
      <c r="X152" s="83">
        <v>0</v>
      </c>
      <c r="Y152" s="396">
        <v>0</v>
      </c>
      <c r="Z152" s="430">
        <f t="shared" si="48"/>
        <v>0</v>
      </c>
      <c r="AA152" s="83">
        <v>0</v>
      </c>
      <c r="AB152" s="83">
        <v>0</v>
      </c>
      <c r="AC152" s="83">
        <v>0</v>
      </c>
      <c r="AD152" s="83">
        <v>0</v>
      </c>
      <c r="AE152" s="430">
        <f t="shared" si="49"/>
        <v>0</v>
      </c>
      <c r="AF152" s="83">
        <v>0</v>
      </c>
      <c r="AG152" s="83">
        <v>0</v>
      </c>
      <c r="AH152" s="83">
        <v>0</v>
      </c>
      <c r="AI152" s="83">
        <v>0</v>
      </c>
      <c r="AJ152" s="430">
        <f t="shared" si="50"/>
        <v>0</v>
      </c>
      <c r="AK152" s="702"/>
      <c r="AL152" s="702"/>
      <c r="AM152" s="702"/>
      <c r="AN152" s="702"/>
      <c r="AO152" s="257">
        <f t="shared" si="51"/>
        <v>0</v>
      </c>
      <c r="AP152" s="702"/>
      <c r="AQ152" s="702"/>
      <c r="AR152" s="702"/>
      <c r="AS152" s="702"/>
      <c r="AT152" s="257">
        <f t="shared" si="44"/>
        <v>0</v>
      </c>
      <c r="AU152" s="702"/>
      <c r="AV152" s="702"/>
      <c r="AW152" s="702"/>
      <c r="AX152" s="702"/>
      <c r="AY152" s="257">
        <f t="shared" si="45"/>
        <v>0</v>
      </c>
    </row>
    <row r="153" spans="2:51" s="194" customFormat="1" ht="16.5" customHeight="1" thickBot="1" x14ac:dyDescent="0.3">
      <c r="B153" s="1027"/>
      <c r="C153" s="1021"/>
      <c r="D153" s="955"/>
      <c r="E153" s="594" t="s">
        <v>112</v>
      </c>
      <c r="F153" s="695">
        <f t="shared" si="53"/>
        <v>0</v>
      </c>
      <c r="G153" s="650"/>
      <c r="H153" s="98"/>
      <c r="I153" s="98"/>
      <c r="J153" s="98"/>
      <c r="K153" s="66">
        <f t="shared" si="52"/>
        <v>0</v>
      </c>
      <c r="L153" s="220"/>
      <c r="M153" s="220"/>
      <c r="N153" s="220"/>
      <c r="O153" s="220"/>
      <c r="P153" s="257">
        <f t="shared" si="46"/>
        <v>0</v>
      </c>
      <c r="Q153" s="220"/>
      <c r="R153" s="220"/>
      <c r="S153" s="220"/>
      <c r="T153" s="220"/>
      <c r="U153" s="257">
        <f t="shared" si="47"/>
        <v>0</v>
      </c>
      <c r="V153" s="220"/>
      <c r="W153" s="220"/>
      <c r="X153" s="220"/>
      <c r="Y153" s="358"/>
      <c r="Z153" s="430">
        <f t="shared" si="48"/>
        <v>0</v>
      </c>
      <c r="AA153" s="220"/>
      <c r="AB153" s="220"/>
      <c r="AC153" s="220"/>
      <c r="AD153" s="220"/>
      <c r="AE153" s="430">
        <f t="shared" si="49"/>
        <v>0</v>
      </c>
      <c r="AF153" s="220"/>
      <c r="AG153" s="220"/>
      <c r="AH153" s="220"/>
      <c r="AI153" s="220"/>
      <c r="AJ153" s="430">
        <f t="shared" si="50"/>
        <v>0</v>
      </c>
      <c r="AK153" s="702"/>
      <c r="AL153" s="702"/>
      <c r="AM153" s="702"/>
      <c r="AN153" s="702"/>
      <c r="AO153" s="257">
        <f t="shared" si="51"/>
        <v>0</v>
      </c>
      <c r="AP153" s="702"/>
      <c r="AQ153" s="702"/>
      <c r="AR153" s="702"/>
      <c r="AS153" s="702"/>
      <c r="AT153" s="257">
        <f t="shared" si="44"/>
        <v>0</v>
      </c>
      <c r="AU153" s="702"/>
      <c r="AV153" s="702"/>
      <c r="AW153" s="702"/>
      <c r="AX153" s="702"/>
      <c r="AY153" s="257">
        <f t="shared" si="45"/>
        <v>0</v>
      </c>
    </row>
    <row r="154" spans="2:51" s="194" customFormat="1" ht="21.75" thickBot="1" x14ac:dyDescent="0.3">
      <c r="B154" s="1027"/>
      <c r="C154" s="1021"/>
      <c r="D154" s="955"/>
      <c r="E154" s="584" t="s">
        <v>621</v>
      </c>
      <c r="F154" s="695">
        <f t="shared" si="53"/>
        <v>0</v>
      </c>
      <c r="G154" s="650"/>
      <c r="H154" s="98"/>
      <c r="I154" s="98"/>
      <c r="J154" s="98"/>
      <c r="K154" s="66">
        <f t="shared" si="52"/>
        <v>0</v>
      </c>
      <c r="L154" s="220"/>
      <c r="M154" s="220"/>
      <c r="N154" s="220"/>
      <c r="O154" s="220"/>
      <c r="P154" s="257">
        <f t="shared" si="46"/>
        <v>0</v>
      </c>
      <c r="Q154" s="220"/>
      <c r="R154" s="220"/>
      <c r="S154" s="220"/>
      <c r="T154" s="220"/>
      <c r="U154" s="257">
        <f t="shared" si="47"/>
        <v>0</v>
      </c>
      <c r="V154" s="220"/>
      <c r="W154" s="220"/>
      <c r="X154" s="220"/>
      <c r="Y154" s="358"/>
      <c r="Z154" s="430">
        <f t="shared" si="48"/>
        <v>0</v>
      </c>
      <c r="AA154" s="220"/>
      <c r="AB154" s="220"/>
      <c r="AC154" s="220"/>
      <c r="AD154" s="220"/>
      <c r="AE154" s="430">
        <f t="shared" si="49"/>
        <v>0</v>
      </c>
      <c r="AF154" s="220"/>
      <c r="AG154" s="220"/>
      <c r="AH154" s="220"/>
      <c r="AI154" s="220"/>
      <c r="AJ154" s="430">
        <f t="shared" si="50"/>
        <v>0</v>
      </c>
      <c r="AK154" s="702"/>
      <c r="AL154" s="702"/>
      <c r="AM154" s="702"/>
      <c r="AN154" s="702"/>
      <c r="AO154" s="257">
        <f t="shared" si="51"/>
        <v>0</v>
      </c>
      <c r="AP154" s="702"/>
      <c r="AQ154" s="702"/>
      <c r="AR154" s="702"/>
      <c r="AS154" s="702"/>
      <c r="AT154" s="257">
        <f t="shared" si="44"/>
        <v>0</v>
      </c>
      <c r="AU154" s="702"/>
      <c r="AV154" s="702"/>
      <c r="AW154" s="702"/>
      <c r="AX154" s="702"/>
      <c r="AY154" s="257">
        <f t="shared" si="45"/>
        <v>0</v>
      </c>
    </row>
    <row r="155" spans="2:51" s="194" customFormat="1" ht="29.25" customHeight="1" thickBot="1" x14ac:dyDescent="0.3">
      <c r="B155" s="1028"/>
      <c r="C155" s="1021"/>
      <c r="D155" s="956"/>
      <c r="E155" s="584" t="s">
        <v>620</v>
      </c>
      <c r="F155" s="695">
        <f t="shared" si="53"/>
        <v>0</v>
      </c>
      <c r="G155" s="649"/>
      <c r="H155" s="197"/>
      <c r="I155" s="197"/>
      <c r="J155" s="197"/>
      <c r="K155" s="66">
        <f t="shared" si="52"/>
        <v>0</v>
      </c>
      <c r="L155" s="220"/>
      <c r="M155" s="220"/>
      <c r="N155" s="220"/>
      <c r="O155" s="220"/>
      <c r="P155" s="257">
        <f t="shared" si="46"/>
        <v>0</v>
      </c>
      <c r="Q155" s="220"/>
      <c r="R155" s="220"/>
      <c r="S155" s="220"/>
      <c r="T155" s="220"/>
      <c r="U155" s="257">
        <f t="shared" si="47"/>
        <v>0</v>
      </c>
      <c r="V155" s="220"/>
      <c r="W155" s="220"/>
      <c r="X155" s="220"/>
      <c r="Y155" s="358"/>
      <c r="Z155" s="430">
        <f t="shared" si="48"/>
        <v>0</v>
      </c>
      <c r="AA155" s="220"/>
      <c r="AB155" s="220"/>
      <c r="AC155" s="220"/>
      <c r="AD155" s="220"/>
      <c r="AE155" s="430">
        <f t="shared" si="49"/>
        <v>0</v>
      </c>
      <c r="AF155" s="220"/>
      <c r="AG155" s="220"/>
      <c r="AH155" s="220"/>
      <c r="AI155" s="220"/>
      <c r="AJ155" s="430">
        <f t="shared" si="50"/>
        <v>0</v>
      </c>
      <c r="AK155" s="702"/>
      <c r="AL155" s="702"/>
      <c r="AM155" s="702"/>
      <c r="AN155" s="702"/>
      <c r="AO155" s="257">
        <f t="shared" si="51"/>
        <v>0</v>
      </c>
      <c r="AP155" s="702"/>
      <c r="AQ155" s="702"/>
      <c r="AR155" s="702"/>
      <c r="AS155" s="702"/>
      <c r="AT155" s="257">
        <f t="shared" si="44"/>
        <v>0</v>
      </c>
      <c r="AU155" s="702"/>
      <c r="AV155" s="702"/>
      <c r="AW155" s="702"/>
      <c r="AX155" s="702"/>
      <c r="AY155" s="257">
        <f t="shared" si="45"/>
        <v>0</v>
      </c>
    </row>
    <row r="156" spans="2:51" s="194" customFormat="1" ht="16.5" customHeight="1" x14ac:dyDescent="0.25">
      <c r="B156" s="1013">
        <v>34</v>
      </c>
      <c r="C156" s="1021"/>
      <c r="D156" s="915" t="s">
        <v>504</v>
      </c>
      <c r="E156" s="710" t="s">
        <v>116</v>
      </c>
      <c r="F156" s="695">
        <f t="shared" si="53"/>
        <v>0</v>
      </c>
      <c r="G156" s="642">
        <v>0</v>
      </c>
      <c r="H156" s="90">
        <v>0</v>
      </c>
      <c r="I156" s="90">
        <v>0</v>
      </c>
      <c r="J156" s="90">
        <v>0</v>
      </c>
      <c r="K156" s="66">
        <f t="shared" si="52"/>
        <v>0</v>
      </c>
      <c r="L156" s="87">
        <v>0</v>
      </c>
      <c r="M156" s="87">
        <v>0</v>
      </c>
      <c r="N156" s="87">
        <v>0</v>
      </c>
      <c r="O156" s="87">
        <v>0</v>
      </c>
      <c r="P156" s="257">
        <f t="shared" si="46"/>
        <v>0</v>
      </c>
      <c r="Q156" s="87">
        <v>0</v>
      </c>
      <c r="R156" s="87">
        <v>0</v>
      </c>
      <c r="S156" s="87">
        <v>0</v>
      </c>
      <c r="T156" s="87">
        <v>0</v>
      </c>
      <c r="U156" s="257">
        <f t="shared" si="47"/>
        <v>0</v>
      </c>
      <c r="V156" s="87">
        <v>0</v>
      </c>
      <c r="W156" s="87">
        <v>0</v>
      </c>
      <c r="X156" s="87">
        <v>0</v>
      </c>
      <c r="Y156" s="400">
        <v>0</v>
      </c>
      <c r="Z156" s="430">
        <f t="shared" si="48"/>
        <v>0</v>
      </c>
      <c r="AA156" s="87">
        <v>0</v>
      </c>
      <c r="AB156" s="87">
        <v>0</v>
      </c>
      <c r="AC156" s="87">
        <v>0</v>
      </c>
      <c r="AD156" s="87">
        <v>0</v>
      </c>
      <c r="AE156" s="430">
        <f t="shared" si="49"/>
        <v>0</v>
      </c>
      <c r="AF156" s="87">
        <v>0</v>
      </c>
      <c r="AG156" s="87">
        <v>0</v>
      </c>
      <c r="AH156" s="87">
        <v>0</v>
      </c>
      <c r="AI156" s="87">
        <v>0</v>
      </c>
      <c r="AJ156" s="430">
        <f t="shared" si="50"/>
        <v>0</v>
      </c>
      <c r="AK156" s="120"/>
      <c r="AL156" s="120"/>
      <c r="AM156" s="120"/>
      <c r="AN156" s="120"/>
      <c r="AO156" s="257">
        <f t="shared" si="51"/>
        <v>0</v>
      </c>
      <c r="AP156" s="120"/>
      <c r="AQ156" s="120"/>
      <c r="AR156" s="120"/>
      <c r="AS156" s="120"/>
      <c r="AT156" s="257">
        <f t="shared" si="44"/>
        <v>0</v>
      </c>
      <c r="AU156" s="120"/>
      <c r="AV156" s="120"/>
      <c r="AW156" s="120"/>
      <c r="AX156" s="120"/>
      <c r="AY156" s="257">
        <f t="shared" si="45"/>
        <v>0</v>
      </c>
    </row>
    <row r="157" spans="2:51" s="194" customFormat="1" ht="16.5" customHeight="1" x14ac:dyDescent="0.25">
      <c r="B157" s="1014"/>
      <c r="C157" s="1021"/>
      <c r="D157" s="923"/>
      <c r="E157" s="707" t="s">
        <v>203</v>
      </c>
      <c r="F157" s="695">
        <f t="shared" si="53"/>
        <v>0</v>
      </c>
      <c r="G157" s="648">
        <v>0</v>
      </c>
      <c r="H157" s="91">
        <v>0</v>
      </c>
      <c r="I157" s="91">
        <v>0</v>
      </c>
      <c r="J157" s="91">
        <v>0</v>
      </c>
      <c r="K157" s="66">
        <f t="shared" si="52"/>
        <v>0</v>
      </c>
      <c r="L157" s="83">
        <v>0</v>
      </c>
      <c r="M157" s="83">
        <v>0</v>
      </c>
      <c r="N157" s="83">
        <v>0</v>
      </c>
      <c r="O157" s="83">
        <v>0</v>
      </c>
      <c r="P157" s="257">
        <f t="shared" si="46"/>
        <v>0</v>
      </c>
      <c r="Q157" s="83">
        <v>0</v>
      </c>
      <c r="R157" s="83">
        <v>0</v>
      </c>
      <c r="S157" s="83">
        <v>0</v>
      </c>
      <c r="T157" s="83">
        <v>0</v>
      </c>
      <c r="U157" s="257">
        <f t="shared" si="47"/>
        <v>0</v>
      </c>
      <c r="V157" s="83">
        <v>0</v>
      </c>
      <c r="W157" s="83">
        <v>0</v>
      </c>
      <c r="X157" s="83">
        <v>0</v>
      </c>
      <c r="Y157" s="396">
        <v>0</v>
      </c>
      <c r="Z157" s="430">
        <f t="shared" si="48"/>
        <v>0</v>
      </c>
      <c r="AA157" s="83">
        <v>0</v>
      </c>
      <c r="AB157" s="83">
        <v>0</v>
      </c>
      <c r="AC157" s="83">
        <v>0</v>
      </c>
      <c r="AD157" s="83">
        <v>0</v>
      </c>
      <c r="AE157" s="430">
        <f t="shared" si="49"/>
        <v>0</v>
      </c>
      <c r="AF157" s="83">
        <v>0</v>
      </c>
      <c r="AG157" s="83">
        <v>0</v>
      </c>
      <c r="AH157" s="83">
        <v>0</v>
      </c>
      <c r="AI157" s="83">
        <v>0</v>
      </c>
      <c r="AJ157" s="430">
        <f t="shared" si="50"/>
        <v>0</v>
      </c>
      <c r="AK157" s="120"/>
      <c r="AL157" s="120"/>
      <c r="AM157" s="120"/>
      <c r="AN157" s="120"/>
      <c r="AO157" s="257">
        <f t="shared" si="51"/>
        <v>0</v>
      </c>
      <c r="AP157" s="120"/>
      <c r="AQ157" s="120"/>
      <c r="AR157" s="120"/>
      <c r="AS157" s="120"/>
      <c r="AT157" s="257">
        <f t="shared" si="44"/>
        <v>0</v>
      </c>
      <c r="AU157" s="120"/>
      <c r="AV157" s="120"/>
      <c r="AW157" s="120"/>
      <c r="AX157" s="120"/>
      <c r="AY157" s="257">
        <f t="shared" si="45"/>
        <v>0</v>
      </c>
    </row>
    <row r="158" spans="2:51" s="194" customFormat="1" ht="16.5" customHeight="1" thickBot="1" x14ac:dyDescent="0.3">
      <c r="B158" s="1014"/>
      <c r="C158" s="1021"/>
      <c r="D158" s="923"/>
      <c r="E158" s="201" t="s">
        <v>112</v>
      </c>
      <c r="F158" s="695">
        <f t="shared" si="53"/>
        <v>0</v>
      </c>
      <c r="G158" s="650"/>
      <c r="H158" s="98"/>
      <c r="I158" s="98"/>
      <c r="J158" s="98"/>
      <c r="K158" s="66">
        <f t="shared" si="52"/>
        <v>0</v>
      </c>
      <c r="L158" s="220"/>
      <c r="M158" s="220"/>
      <c r="N158" s="220"/>
      <c r="O158" s="220"/>
      <c r="P158" s="257">
        <f t="shared" si="46"/>
        <v>0</v>
      </c>
      <c r="Q158" s="220"/>
      <c r="R158" s="220"/>
      <c r="S158" s="220"/>
      <c r="T158" s="220"/>
      <c r="U158" s="257">
        <f t="shared" si="47"/>
        <v>0</v>
      </c>
      <c r="V158" s="220"/>
      <c r="W158" s="220"/>
      <c r="X158" s="220"/>
      <c r="Y158" s="358"/>
      <c r="Z158" s="430">
        <f t="shared" si="48"/>
        <v>0</v>
      </c>
      <c r="AA158" s="220"/>
      <c r="AB158" s="220"/>
      <c r="AC158" s="220"/>
      <c r="AD158" s="220"/>
      <c r="AE158" s="430">
        <f t="shared" si="49"/>
        <v>0</v>
      </c>
      <c r="AF158" s="220"/>
      <c r="AG158" s="220"/>
      <c r="AH158" s="220"/>
      <c r="AI158" s="220"/>
      <c r="AJ158" s="430">
        <f t="shared" si="50"/>
        <v>0</v>
      </c>
      <c r="AK158" s="83">
        <v>0</v>
      </c>
      <c r="AL158" s="83">
        <v>0</v>
      </c>
      <c r="AM158" s="83">
        <v>0</v>
      </c>
      <c r="AN158" s="83">
        <v>0</v>
      </c>
      <c r="AO158" s="257">
        <f t="shared" si="51"/>
        <v>0</v>
      </c>
      <c r="AP158" s="83">
        <v>0</v>
      </c>
      <c r="AQ158" s="83">
        <v>0</v>
      </c>
      <c r="AR158" s="83">
        <v>0</v>
      </c>
      <c r="AS158" s="83">
        <v>0</v>
      </c>
      <c r="AT158" s="257">
        <f t="shared" si="44"/>
        <v>0</v>
      </c>
      <c r="AU158" s="83">
        <v>0</v>
      </c>
      <c r="AV158" s="83">
        <v>0</v>
      </c>
      <c r="AW158" s="83">
        <v>0</v>
      </c>
      <c r="AX158" s="83">
        <v>0</v>
      </c>
      <c r="AY158" s="257">
        <f t="shared" si="45"/>
        <v>0</v>
      </c>
    </row>
    <row r="159" spans="2:51" s="194" customFormat="1" ht="21.75" thickBot="1" x14ac:dyDescent="0.3">
      <c r="B159" s="1014"/>
      <c r="C159" s="1021"/>
      <c r="D159" s="923"/>
      <c r="E159" s="583" t="s">
        <v>621</v>
      </c>
      <c r="F159" s="695">
        <f t="shared" si="53"/>
        <v>0</v>
      </c>
      <c r="G159" s="650"/>
      <c r="H159" s="98"/>
      <c r="I159" s="98"/>
      <c r="J159" s="98"/>
      <c r="K159" s="66">
        <f t="shared" si="52"/>
        <v>0</v>
      </c>
      <c r="L159" s="220"/>
      <c r="M159" s="220"/>
      <c r="N159" s="220"/>
      <c r="O159" s="220"/>
      <c r="P159" s="257">
        <f t="shared" si="46"/>
        <v>0</v>
      </c>
      <c r="Q159" s="220"/>
      <c r="R159" s="220"/>
      <c r="S159" s="220"/>
      <c r="T159" s="220"/>
      <c r="U159" s="257">
        <f t="shared" si="47"/>
        <v>0</v>
      </c>
      <c r="V159" s="220"/>
      <c r="W159" s="220"/>
      <c r="X159" s="220"/>
      <c r="Y159" s="358"/>
      <c r="Z159" s="430">
        <f t="shared" si="48"/>
        <v>0</v>
      </c>
      <c r="AA159" s="220"/>
      <c r="AB159" s="220"/>
      <c r="AC159" s="220"/>
      <c r="AD159" s="220"/>
      <c r="AE159" s="430">
        <f t="shared" si="49"/>
        <v>0</v>
      </c>
      <c r="AF159" s="220"/>
      <c r="AG159" s="220"/>
      <c r="AH159" s="220"/>
      <c r="AI159" s="220"/>
      <c r="AJ159" s="430">
        <f t="shared" si="50"/>
        <v>0</v>
      </c>
      <c r="AK159" s="83">
        <v>0</v>
      </c>
      <c r="AL159" s="83">
        <v>0</v>
      </c>
      <c r="AM159" s="83">
        <v>0</v>
      </c>
      <c r="AN159" s="83">
        <v>0</v>
      </c>
      <c r="AO159" s="257">
        <f t="shared" si="51"/>
        <v>0</v>
      </c>
      <c r="AP159" s="83">
        <v>0</v>
      </c>
      <c r="AQ159" s="83">
        <v>0</v>
      </c>
      <c r="AR159" s="83">
        <v>0</v>
      </c>
      <c r="AS159" s="83">
        <v>0</v>
      </c>
      <c r="AT159" s="257">
        <f t="shared" si="44"/>
        <v>0</v>
      </c>
      <c r="AU159" s="83">
        <v>0</v>
      </c>
      <c r="AV159" s="83">
        <v>0</v>
      </c>
      <c r="AW159" s="83">
        <v>0</v>
      </c>
      <c r="AX159" s="83">
        <v>0</v>
      </c>
      <c r="AY159" s="257">
        <f t="shared" si="45"/>
        <v>0</v>
      </c>
    </row>
    <row r="160" spans="2:51" s="194" customFormat="1" ht="21.75" thickBot="1" x14ac:dyDescent="0.3">
      <c r="B160" s="1015"/>
      <c r="C160" s="1021"/>
      <c r="D160" s="924"/>
      <c r="E160" s="584" t="s">
        <v>620</v>
      </c>
      <c r="F160" s="695">
        <f t="shared" si="53"/>
        <v>0</v>
      </c>
      <c r="G160" s="649"/>
      <c r="H160" s="197"/>
      <c r="I160" s="197"/>
      <c r="J160" s="197"/>
      <c r="K160" s="66">
        <f t="shared" si="52"/>
        <v>0</v>
      </c>
      <c r="L160" s="220"/>
      <c r="M160" s="220"/>
      <c r="N160" s="220"/>
      <c r="O160" s="220"/>
      <c r="P160" s="257">
        <f t="shared" si="46"/>
        <v>0</v>
      </c>
      <c r="Q160" s="220"/>
      <c r="R160" s="220"/>
      <c r="S160" s="220"/>
      <c r="T160" s="220"/>
      <c r="U160" s="257">
        <f t="shared" si="47"/>
        <v>0</v>
      </c>
      <c r="V160" s="220"/>
      <c r="W160" s="220"/>
      <c r="X160" s="220"/>
      <c r="Y160" s="358"/>
      <c r="Z160" s="430">
        <f t="shared" si="48"/>
        <v>0</v>
      </c>
      <c r="AA160" s="220"/>
      <c r="AB160" s="220"/>
      <c r="AC160" s="220"/>
      <c r="AD160" s="220"/>
      <c r="AE160" s="430">
        <f t="shared" si="49"/>
        <v>0</v>
      </c>
      <c r="AF160" s="220"/>
      <c r="AG160" s="220"/>
      <c r="AH160" s="220"/>
      <c r="AI160" s="220"/>
      <c r="AJ160" s="430">
        <f t="shared" si="50"/>
        <v>0</v>
      </c>
      <c r="AK160" s="120"/>
      <c r="AL160" s="120"/>
      <c r="AM160" s="120"/>
      <c r="AN160" s="120"/>
      <c r="AO160" s="257">
        <f t="shared" si="51"/>
        <v>0</v>
      </c>
      <c r="AP160" s="120"/>
      <c r="AQ160" s="120"/>
      <c r="AR160" s="120"/>
      <c r="AS160" s="120"/>
      <c r="AT160" s="257">
        <f t="shared" si="44"/>
        <v>0</v>
      </c>
      <c r="AU160" s="120"/>
      <c r="AV160" s="120"/>
      <c r="AW160" s="120"/>
      <c r="AX160" s="120"/>
      <c r="AY160" s="257">
        <f t="shared" si="45"/>
        <v>0</v>
      </c>
    </row>
    <row r="161" spans="1:51" s="194" customFormat="1" ht="16.5" customHeight="1" x14ac:dyDescent="0.25">
      <c r="B161" s="1013">
        <v>35</v>
      </c>
      <c r="C161" s="1021"/>
      <c r="D161" s="915" t="s">
        <v>93</v>
      </c>
      <c r="E161" s="710" t="s">
        <v>116</v>
      </c>
      <c r="F161" s="695">
        <f t="shared" si="53"/>
        <v>0</v>
      </c>
      <c r="G161" s="642">
        <v>0</v>
      </c>
      <c r="H161" s="90">
        <v>0</v>
      </c>
      <c r="I161" s="90">
        <v>0</v>
      </c>
      <c r="J161" s="90">
        <v>0</v>
      </c>
      <c r="K161" s="66">
        <f t="shared" si="52"/>
        <v>0</v>
      </c>
      <c r="L161" s="87">
        <v>0</v>
      </c>
      <c r="M161" s="87">
        <v>0</v>
      </c>
      <c r="N161" s="87">
        <v>0</v>
      </c>
      <c r="O161" s="87">
        <v>0</v>
      </c>
      <c r="P161" s="257">
        <f t="shared" si="46"/>
        <v>0</v>
      </c>
      <c r="Q161" s="87">
        <v>0</v>
      </c>
      <c r="R161" s="87">
        <v>0</v>
      </c>
      <c r="S161" s="87">
        <v>0</v>
      </c>
      <c r="T161" s="87">
        <v>0</v>
      </c>
      <c r="U161" s="257">
        <f t="shared" si="47"/>
        <v>0</v>
      </c>
      <c r="V161" s="87">
        <v>0</v>
      </c>
      <c r="W161" s="87">
        <v>0</v>
      </c>
      <c r="X161" s="87">
        <v>0</v>
      </c>
      <c r="Y161" s="400">
        <v>0</v>
      </c>
      <c r="Z161" s="430">
        <f t="shared" si="48"/>
        <v>0</v>
      </c>
      <c r="AA161" s="87">
        <v>0</v>
      </c>
      <c r="AB161" s="87">
        <v>0</v>
      </c>
      <c r="AC161" s="87">
        <v>0</v>
      </c>
      <c r="AD161" s="87">
        <v>0</v>
      </c>
      <c r="AE161" s="430">
        <f t="shared" si="49"/>
        <v>0</v>
      </c>
      <c r="AF161" s="87">
        <v>0</v>
      </c>
      <c r="AG161" s="87">
        <v>0</v>
      </c>
      <c r="AH161" s="87">
        <v>0</v>
      </c>
      <c r="AI161" s="87">
        <v>0</v>
      </c>
      <c r="AJ161" s="430">
        <f t="shared" si="50"/>
        <v>0</v>
      </c>
      <c r="AK161" s="120"/>
      <c r="AL161" s="120"/>
      <c r="AM161" s="120"/>
      <c r="AN161" s="120"/>
      <c r="AO161" s="257">
        <f t="shared" si="51"/>
        <v>0</v>
      </c>
      <c r="AP161" s="120"/>
      <c r="AQ161" s="120"/>
      <c r="AR161" s="120"/>
      <c r="AS161" s="120"/>
      <c r="AT161" s="257">
        <f t="shared" si="44"/>
        <v>0</v>
      </c>
      <c r="AU161" s="120"/>
      <c r="AV161" s="120"/>
      <c r="AW161" s="120"/>
      <c r="AX161" s="120"/>
      <c r="AY161" s="257">
        <f t="shared" si="45"/>
        <v>0</v>
      </c>
    </row>
    <row r="162" spans="1:51" s="194" customFormat="1" ht="16.5" customHeight="1" x14ac:dyDescent="0.25">
      <c r="B162" s="1014"/>
      <c r="C162" s="1021"/>
      <c r="D162" s="923"/>
      <c r="E162" s="707" t="s">
        <v>203</v>
      </c>
      <c r="F162" s="695">
        <f t="shared" si="53"/>
        <v>0</v>
      </c>
      <c r="G162" s="648">
        <v>0</v>
      </c>
      <c r="H162" s="91">
        <v>0</v>
      </c>
      <c r="I162" s="91">
        <v>0</v>
      </c>
      <c r="J162" s="91">
        <v>0</v>
      </c>
      <c r="K162" s="66">
        <f t="shared" si="52"/>
        <v>0</v>
      </c>
      <c r="L162" s="83">
        <v>0</v>
      </c>
      <c r="M162" s="83">
        <v>0</v>
      </c>
      <c r="N162" s="83">
        <v>0</v>
      </c>
      <c r="O162" s="83">
        <v>0</v>
      </c>
      <c r="P162" s="257">
        <f t="shared" si="46"/>
        <v>0</v>
      </c>
      <c r="Q162" s="83">
        <v>0</v>
      </c>
      <c r="R162" s="83">
        <v>0</v>
      </c>
      <c r="S162" s="83">
        <v>0</v>
      </c>
      <c r="T162" s="83">
        <v>0</v>
      </c>
      <c r="U162" s="257">
        <f t="shared" si="47"/>
        <v>0</v>
      </c>
      <c r="V162" s="83">
        <v>0</v>
      </c>
      <c r="W162" s="83">
        <v>0</v>
      </c>
      <c r="X162" s="83">
        <v>0</v>
      </c>
      <c r="Y162" s="396">
        <v>0</v>
      </c>
      <c r="Z162" s="430">
        <f t="shared" si="48"/>
        <v>0</v>
      </c>
      <c r="AA162" s="83">
        <v>0</v>
      </c>
      <c r="AB162" s="83">
        <v>0</v>
      </c>
      <c r="AC162" s="83">
        <v>0</v>
      </c>
      <c r="AD162" s="83">
        <v>0</v>
      </c>
      <c r="AE162" s="430">
        <f t="shared" si="49"/>
        <v>0</v>
      </c>
      <c r="AF162" s="83">
        <v>0</v>
      </c>
      <c r="AG162" s="83">
        <v>0</v>
      </c>
      <c r="AH162" s="83">
        <v>0</v>
      </c>
      <c r="AI162" s="83">
        <v>0</v>
      </c>
      <c r="AJ162" s="430">
        <f t="shared" si="50"/>
        <v>0</v>
      </c>
      <c r="AK162" s="120"/>
      <c r="AL162" s="120"/>
      <c r="AM162" s="120"/>
      <c r="AN162" s="120"/>
      <c r="AO162" s="257">
        <f t="shared" si="51"/>
        <v>0</v>
      </c>
      <c r="AP162" s="120"/>
      <c r="AQ162" s="120"/>
      <c r="AR162" s="120"/>
      <c r="AS162" s="120"/>
      <c r="AT162" s="257">
        <f t="shared" si="44"/>
        <v>0</v>
      </c>
      <c r="AU162" s="120"/>
      <c r="AV162" s="120"/>
      <c r="AW162" s="120"/>
      <c r="AX162" s="120"/>
      <c r="AY162" s="257">
        <f t="shared" si="45"/>
        <v>0</v>
      </c>
    </row>
    <row r="163" spans="1:51" s="194" customFormat="1" ht="16.5" customHeight="1" thickBot="1" x14ac:dyDescent="0.3">
      <c r="B163" s="1014"/>
      <c r="C163" s="1021"/>
      <c r="D163" s="923"/>
      <c r="E163" s="201" t="s">
        <v>112</v>
      </c>
      <c r="F163" s="695">
        <f t="shared" si="53"/>
        <v>0</v>
      </c>
      <c r="G163" s="650"/>
      <c r="H163" s="98"/>
      <c r="I163" s="98"/>
      <c r="J163" s="98"/>
      <c r="K163" s="66">
        <f t="shared" si="52"/>
        <v>0</v>
      </c>
      <c r="L163" s="220"/>
      <c r="M163" s="220"/>
      <c r="N163" s="220"/>
      <c r="O163" s="220"/>
      <c r="P163" s="257">
        <f t="shared" si="46"/>
        <v>0</v>
      </c>
      <c r="Q163" s="220"/>
      <c r="R163" s="220"/>
      <c r="S163" s="220"/>
      <c r="T163" s="220"/>
      <c r="U163" s="257">
        <f t="shared" si="47"/>
        <v>0</v>
      </c>
      <c r="V163" s="220"/>
      <c r="W163" s="220"/>
      <c r="X163" s="220"/>
      <c r="Y163" s="358"/>
      <c r="Z163" s="430">
        <f t="shared" si="48"/>
        <v>0</v>
      </c>
      <c r="AA163" s="220"/>
      <c r="AB163" s="220"/>
      <c r="AC163" s="220"/>
      <c r="AD163" s="220"/>
      <c r="AE163" s="430">
        <f t="shared" si="49"/>
        <v>0</v>
      </c>
      <c r="AF163" s="220"/>
      <c r="AG163" s="220"/>
      <c r="AH163" s="220"/>
      <c r="AI163" s="220"/>
      <c r="AJ163" s="430">
        <f t="shared" si="50"/>
        <v>0</v>
      </c>
      <c r="AK163" s="83">
        <v>0</v>
      </c>
      <c r="AL163" s="83">
        <v>0</v>
      </c>
      <c r="AM163" s="83">
        <v>0</v>
      </c>
      <c r="AN163" s="83">
        <v>0</v>
      </c>
      <c r="AO163" s="257">
        <f t="shared" si="51"/>
        <v>0</v>
      </c>
      <c r="AP163" s="83">
        <v>0</v>
      </c>
      <c r="AQ163" s="83">
        <v>0</v>
      </c>
      <c r="AR163" s="83">
        <v>0</v>
      </c>
      <c r="AS163" s="83">
        <v>0</v>
      </c>
      <c r="AT163" s="257">
        <f t="shared" si="44"/>
        <v>0</v>
      </c>
      <c r="AU163" s="83">
        <v>0</v>
      </c>
      <c r="AV163" s="83">
        <v>0</v>
      </c>
      <c r="AW163" s="83">
        <v>0</v>
      </c>
      <c r="AX163" s="83">
        <v>0</v>
      </c>
      <c r="AY163" s="257">
        <f t="shared" si="45"/>
        <v>0</v>
      </c>
    </row>
    <row r="164" spans="1:51" s="194" customFormat="1" ht="21.75" thickBot="1" x14ac:dyDescent="0.3">
      <c r="B164" s="1014"/>
      <c r="C164" s="1021"/>
      <c r="D164" s="923"/>
      <c r="E164" s="583" t="s">
        <v>621</v>
      </c>
      <c r="F164" s="695">
        <f t="shared" si="53"/>
        <v>0</v>
      </c>
      <c r="G164" s="650"/>
      <c r="H164" s="98"/>
      <c r="I164" s="98"/>
      <c r="J164" s="98"/>
      <c r="K164" s="66">
        <f t="shared" si="52"/>
        <v>0</v>
      </c>
      <c r="L164" s="220"/>
      <c r="M164" s="220"/>
      <c r="N164" s="220"/>
      <c r="O164" s="220"/>
      <c r="P164" s="257">
        <f t="shared" si="46"/>
        <v>0</v>
      </c>
      <c r="Q164" s="220"/>
      <c r="R164" s="220"/>
      <c r="S164" s="220"/>
      <c r="T164" s="220"/>
      <c r="U164" s="257">
        <f t="shared" si="47"/>
        <v>0</v>
      </c>
      <c r="V164" s="220"/>
      <c r="W164" s="220"/>
      <c r="X164" s="220"/>
      <c r="Y164" s="358"/>
      <c r="Z164" s="430">
        <f t="shared" si="48"/>
        <v>0</v>
      </c>
      <c r="AA164" s="220"/>
      <c r="AB164" s="220"/>
      <c r="AC164" s="220"/>
      <c r="AD164" s="220"/>
      <c r="AE164" s="430">
        <f t="shared" si="49"/>
        <v>0</v>
      </c>
      <c r="AF164" s="220"/>
      <c r="AG164" s="220"/>
      <c r="AH164" s="220"/>
      <c r="AI164" s="220"/>
      <c r="AJ164" s="430">
        <f t="shared" si="50"/>
        <v>0</v>
      </c>
      <c r="AK164" s="83">
        <v>0</v>
      </c>
      <c r="AL164" s="83">
        <v>0</v>
      </c>
      <c r="AM164" s="83">
        <v>0</v>
      </c>
      <c r="AN164" s="83">
        <v>0</v>
      </c>
      <c r="AO164" s="257">
        <f t="shared" si="51"/>
        <v>0</v>
      </c>
      <c r="AP164" s="83">
        <v>0</v>
      </c>
      <c r="AQ164" s="83">
        <v>0</v>
      </c>
      <c r="AR164" s="83">
        <v>0</v>
      </c>
      <c r="AS164" s="83">
        <v>0</v>
      </c>
      <c r="AT164" s="257">
        <f t="shared" si="44"/>
        <v>0</v>
      </c>
      <c r="AU164" s="83">
        <v>0</v>
      </c>
      <c r="AV164" s="83">
        <v>0</v>
      </c>
      <c r="AW164" s="83">
        <v>0</v>
      </c>
      <c r="AX164" s="83">
        <v>0</v>
      </c>
      <c r="AY164" s="257">
        <f t="shared" si="45"/>
        <v>0</v>
      </c>
    </row>
    <row r="165" spans="1:51" s="194" customFormat="1" ht="21.75" thickBot="1" x14ac:dyDescent="0.3">
      <c r="B165" s="1015"/>
      <c r="C165" s="1021"/>
      <c r="D165" s="924"/>
      <c r="E165" s="584" t="s">
        <v>620</v>
      </c>
      <c r="F165" s="695">
        <f t="shared" si="53"/>
        <v>0</v>
      </c>
      <c r="G165" s="649"/>
      <c r="H165" s="197"/>
      <c r="I165" s="197"/>
      <c r="J165" s="197"/>
      <c r="K165" s="66">
        <f t="shared" si="52"/>
        <v>0</v>
      </c>
      <c r="L165" s="220"/>
      <c r="M165" s="220"/>
      <c r="N165" s="220"/>
      <c r="O165" s="220"/>
      <c r="P165" s="257">
        <f t="shared" si="46"/>
        <v>0</v>
      </c>
      <c r="Q165" s="220"/>
      <c r="R165" s="220"/>
      <c r="S165" s="220"/>
      <c r="T165" s="220"/>
      <c r="U165" s="257">
        <f t="shared" si="47"/>
        <v>0</v>
      </c>
      <c r="V165" s="220"/>
      <c r="W165" s="220"/>
      <c r="X165" s="220"/>
      <c r="Y165" s="358"/>
      <c r="Z165" s="430">
        <f t="shared" si="48"/>
        <v>0</v>
      </c>
      <c r="AA165" s="220"/>
      <c r="AB165" s="220"/>
      <c r="AC165" s="220"/>
      <c r="AD165" s="220"/>
      <c r="AE165" s="430">
        <f t="shared" si="49"/>
        <v>0</v>
      </c>
      <c r="AF165" s="220"/>
      <c r="AG165" s="220"/>
      <c r="AH165" s="220"/>
      <c r="AI165" s="220"/>
      <c r="AJ165" s="430">
        <f t="shared" si="50"/>
        <v>0</v>
      </c>
      <c r="AK165" s="120"/>
      <c r="AL165" s="120"/>
      <c r="AM165" s="120"/>
      <c r="AN165" s="120"/>
      <c r="AO165" s="257">
        <f t="shared" si="51"/>
        <v>0</v>
      </c>
      <c r="AP165" s="120"/>
      <c r="AQ165" s="120"/>
      <c r="AR165" s="120"/>
      <c r="AS165" s="120"/>
      <c r="AT165" s="257">
        <f t="shared" si="44"/>
        <v>0</v>
      </c>
      <c r="AU165" s="120"/>
      <c r="AV165" s="120"/>
      <c r="AW165" s="120"/>
      <c r="AX165" s="120"/>
      <c r="AY165" s="257">
        <f t="shared" si="45"/>
        <v>0</v>
      </c>
    </row>
    <row r="166" spans="1:51" s="194" customFormat="1" ht="16.5" customHeight="1" x14ac:dyDescent="0.25">
      <c r="B166" s="1013">
        <v>36</v>
      </c>
      <c r="C166" s="1021"/>
      <c r="D166" s="915" t="s">
        <v>94</v>
      </c>
      <c r="E166" s="710" t="s">
        <v>116</v>
      </c>
      <c r="F166" s="695">
        <f t="shared" si="53"/>
        <v>0</v>
      </c>
      <c r="G166" s="642">
        <v>0</v>
      </c>
      <c r="H166" s="90">
        <v>0</v>
      </c>
      <c r="I166" s="90">
        <v>0</v>
      </c>
      <c r="J166" s="90">
        <v>0</v>
      </c>
      <c r="K166" s="66">
        <f t="shared" si="52"/>
        <v>0</v>
      </c>
      <c r="L166" s="87">
        <v>0</v>
      </c>
      <c r="M166" s="87">
        <v>0</v>
      </c>
      <c r="N166" s="87">
        <v>0</v>
      </c>
      <c r="O166" s="87">
        <v>0</v>
      </c>
      <c r="P166" s="257">
        <f t="shared" si="46"/>
        <v>0</v>
      </c>
      <c r="Q166" s="87">
        <v>0</v>
      </c>
      <c r="R166" s="87">
        <v>0</v>
      </c>
      <c r="S166" s="87">
        <v>0</v>
      </c>
      <c r="T166" s="87">
        <v>0</v>
      </c>
      <c r="U166" s="257">
        <f t="shared" si="47"/>
        <v>0</v>
      </c>
      <c r="V166" s="87">
        <v>0</v>
      </c>
      <c r="W166" s="87">
        <v>0</v>
      </c>
      <c r="X166" s="87">
        <v>0</v>
      </c>
      <c r="Y166" s="400">
        <v>0</v>
      </c>
      <c r="Z166" s="430">
        <f t="shared" si="48"/>
        <v>0</v>
      </c>
      <c r="AA166" s="87">
        <v>0</v>
      </c>
      <c r="AB166" s="87">
        <v>0</v>
      </c>
      <c r="AC166" s="87">
        <v>0</v>
      </c>
      <c r="AD166" s="87">
        <v>0</v>
      </c>
      <c r="AE166" s="430">
        <f t="shared" si="49"/>
        <v>0</v>
      </c>
      <c r="AF166" s="87">
        <v>0</v>
      </c>
      <c r="AG166" s="87">
        <v>0</v>
      </c>
      <c r="AH166" s="87">
        <v>0</v>
      </c>
      <c r="AI166" s="87">
        <v>0</v>
      </c>
      <c r="AJ166" s="430">
        <f t="shared" si="50"/>
        <v>0</v>
      </c>
      <c r="AK166" s="120"/>
      <c r="AL166" s="120"/>
      <c r="AM166" s="120"/>
      <c r="AN166" s="120"/>
      <c r="AO166" s="257">
        <f t="shared" si="51"/>
        <v>0</v>
      </c>
      <c r="AP166" s="120"/>
      <c r="AQ166" s="120"/>
      <c r="AR166" s="120"/>
      <c r="AS166" s="120"/>
      <c r="AT166" s="257">
        <f t="shared" si="44"/>
        <v>0</v>
      </c>
      <c r="AU166" s="120"/>
      <c r="AV166" s="120"/>
      <c r="AW166" s="120"/>
      <c r="AX166" s="120"/>
      <c r="AY166" s="257">
        <f t="shared" si="45"/>
        <v>0</v>
      </c>
    </row>
    <row r="167" spans="1:51" s="194" customFormat="1" ht="16.5" customHeight="1" x14ac:dyDescent="0.25">
      <c r="B167" s="1027"/>
      <c r="C167" s="1021"/>
      <c r="D167" s="923"/>
      <c r="E167" s="707" t="s">
        <v>203</v>
      </c>
      <c r="F167" s="695">
        <f t="shared" si="53"/>
        <v>0</v>
      </c>
      <c r="G167" s="648">
        <v>0</v>
      </c>
      <c r="H167" s="91">
        <v>0</v>
      </c>
      <c r="I167" s="91">
        <v>0</v>
      </c>
      <c r="J167" s="91">
        <v>0</v>
      </c>
      <c r="K167" s="66">
        <f t="shared" si="52"/>
        <v>0</v>
      </c>
      <c r="L167" s="83">
        <v>0</v>
      </c>
      <c r="M167" s="83">
        <v>0</v>
      </c>
      <c r="N167" s="83">
        <v>0</v>
      </c>
      <c r="O167" s="83">
        <v>0</v>
      </c>
      <c r="P167" s="257">
        <f t="shared" si="46"/>
        <v>0</v>
      </c>
      <c r="Q167" s="83">
        <v>0</v>
      </c>
      <c r="R167" s="83">
        <v>0</v>
      </c>
      <c r="S167" s="83">
        <v>0</v>
      </c>
      <c r="T167" s="83">
        <v>0</v>
      </c>
      <c r="U167" s="257">
        <f t="shared" si="47"/>
        <v>0</v>
      </c>
      <c r="V167" s="83">
        <v>0</v>
      </c>
      <c r="W167" s="83">
        <v>0</v>
      </c>
      <c r="X167" s="83">
        <v>0</v>
      </c>
      <c r="Y167" s="396">
        <v>0</v>
      </c>
      <c r="Z167" s="430">
        <f t="shared" si="48"/>
        <v>0</v>
      </c>
      <c r="AA167" s="83">
        <v>0</v>
      </c>
      <c r="AB167" s="83">
        <v>0</v>
      </c>
      <c r="AC167" s="83">
        <v>0</v>
      </c>
      <c r="AD167" s="83"/>
      <c r="AE167" s="430">
        <f t="shared" si="49"/>
        <v>0</v>
      </c>
      <c r="AF167" s="83">
        <v>0</v>
      </c>
      <c r="AG167" s="83">
        <v>0</v>
      </c>
      <c r="AH167" s="83">
        <v>0</v>
      </c>
      <c r="AI167" s="83">
        <v>0</v>
      </c>
      <c r="AJ167" s="430">
        <f t="shared" si="50"/>
        <v>0</v>
      </c>
      <c r="AK167" s="120"/>
      <c r="AL167" s="120"/>
      <c r="AM167" s="120"/>
      <c r="AN167" s="120"/>
      <c r="AO167" s="257">
        <f t="shared" si="51"/>
        <v>0</v>
      </c>
      <c r="AP167" s="120"/>
      <c r="AQ167" s="120"/>
      <c r="AR167" s="120"/>
      <c r="AS167" s="120"/>
      <c r="AT167" s="257">
        <f t="shared" si="44"/>
        <v>0</v>
      </c>
      <c r="AU167" s="120"/>
      <c r="AV167" s="120"/>
      <c r="AW167" s="120"/>
      <c r="AX167" s="120"/>
      <c r="AY167" s="257">
        <f t="shared" si="45"/>
        <v>0</v>
      </c>
    </row>
    <row r="168" spans="1:51" s="194" customFormat="1" ht="16.5" customHeight="1" thickBot="1" x14ac:dyDescent="0.3">
      <c r="B168" s="1027"/>
      <c r="C168" s="1021"/>
      <c r="D168" s="923"/>
      <c r="E168" s="201" t="s">
        <v>112</v>
      </c>
      <c r="F168" s="695">
        <f t="shared" si="53"/>
        <v>0</v>
      </c>
      <c r="G168" s="650"/>
      <c r="H168" s="98"/>
      <c r="I168" s="98"/>
      <c r="J168" s="98"/>
      <c r="K168" s="66">
        <f t="shared" si="52"/>
        <v>0</v>
      </c>
      <c r="L168" s="220"/>
      <c r="M168" s="220"/>
      <c r="N168" s="220"/>
      <c r="O168" s="220"/>
      <c r="P168" s="257">
        <f t="shared" si="46"/>
        <v>0</v>
      </c>
      <c r="Q168" s="220"/>
      <c r="R168" s="220"/>
      <c r="S168" s="220"/>
      <c r="T168" s="220"/>
      <c r="U168" s="257">
        <f t="shared" si="47"/>
        <v>0</v>
      </c>
      <c r="V168" s="220"/>
      <c r="W168" s="220"/>
      <c r="X168" s="220"/>
      <c r="Y168" s="358"/>
      <c r="Z168" s="430">
        <f t="shared" si="48"/>
        <v>0</v>
      </c>
      <c r="AA168" s="220"/>
      <c r="AB168" s="220"/>
      <c r="AC168" s="220"/>
      <c r="AD168" s="220"/>
      <c r="AE168" s="430">
        <f t="shared" si="49"/>
        <v>0</v>
      </c>
      <c r="AF168" s="220"/>
      <c r="AG168" s="220"/>
      <c r="AH168" s="220"/>
      <c r="AI168" s="220"/>
      <c r="AJ168" s="430">
        <f t="shared" si="50"/>
        <v>0</v>
      </c>
      <c r="AK168" s="83">
        <v>0</v>
      </c>
      <c r="AL168" s="83">
        <v>0</v>
      </c>
      <c r="AM168" s="83">
        <v>0</v>
      </c>
      <c r="AN168" s="83">
        <v>0</v>
      </c>
      <c r="AO168" s="257">
        <f t="shared" si="51"/>
        <v>0</v>
      </c>
      <c r="AP168" s="83">
        <v>0</v>
      </c>
      <c r="AQ168" s="83">
        <v>0</v>
      </c>
      <c r="AR168" s="83">
        <v>0</v>
      </c>
      <c r="AS168" s="83">
        <v>0</v>
      </c>
      <c r="AT168" s="257">
        <f t="shared" si="44"/>
        <v>0</v>
      </c>
      <c r="AU168" s="83">
        <v>0</v>
      </c>
      <c r="AV168" s="83">
        <v>0</v>
      </c>
      <c r="AW168" s="83">
        <v>0</v>
      </c>
      <c r="AX168" s="83">
        <v>0</v>
      </c>
      <c r="AY168" s="257">
        <f t="shared" si="45"/>
        <v>0</v>
      </c>
    </row>
    <row r="169" spans="1:51" s="194" customFormat="1" ht="21.75" thickBot="1" x14ac:dyDescent="0.3">
      <c r="B169" s="1027"/>
      <c r="C169" s="1021"/>
      <c r="D169" s="923"/>
      <c r="E169" s="583" t="s">
        <v>621</v>
      </c>
      <c r="F169" s="695">
        <f t="shared" si="53"/>
        <v>0</v>
      </c>
      <c r="G169" s="650"/>
      <c r="H169" s="98"/>
      <c r="I169" s="98"/>
      <c r="J169" s="98"/>
      <c r="K169" s="66">
        <f t="shared" si="52"/>
        <v>0</v>
      </c>
      <c r="L169" s="220"/>
      <c r="M169" s="220"/>
      <c r="N169" s="220"/>
      <c r="O169" s="220"/>
      <c r="P169" s="257">
        <f t="shared" si="46"/>
        <v>0</v>
      </c>
      <c r="Q169" s="220"/>
      <c r="R169" s="220"/>
      <c r="S169" s="220"/>
      <c r="T169" s="220"/>
      <c r="U169" s="257">
        <f t="shared" si="47"/>
        <v>0</v>
      </c>
      <c r="V169" s="220"/>
      <c r="W169" s="220"/>
      <c r="X169" s="220"/>
      <c r="Y169" s="358"/>
      <c r="Z169" s="430">
        <f t="shared" si="48"/>
        <v>0</v>
      </c>
      <c r="AA169" s="220"/>
      <c r="AB169" s="220"/>
      <c r="AC169" s="220"/>
      <c r="AD169" s="220"/>
      <c r="AE169" s="430">
        <f t="shared" si="49"/>
        <v>0</v>
      </c>
      <c r="AF169" s="220"/>
      <c r="AG169" s="220"/>
      <c r="AH169" s="220"/>
      <c r="AI169" s="220"/>
      <c r="AJ169" s="430">
        <f t="shared" si="50"/>
        <v>0</v>
      </c>
      <c r="AK169" s="83">
        <v>0</v>
      </c>
      <c r="AL169" s="83">
        <v>0</v>
      </c>
      <c r="AM169" s="83">
        <v>0</v>
      </c>
      <c r="AN169" s="83">
        <v>0</v>
      </c>
      <c r="AO169" s="257">
        <f t="shared" si="51"/>
        <v>0</v>
      </c>
      <c r="AP169" s="83">
        <v>0</v>
      </c>
      <c r="AQ169" s="83">
        <v>0</v>
      </c>
      <c r="AR169" s="83">
        <v>0</v>
      </c>
      <c r="AS169" s="83">
        <v>0</v>
      </c>
      <c r="AT169" s="257">
        <f t="shared" si="44"/>
        <v>0</v>
      </c>
      <c r="AU169" s="83">
        <v>0</v>
      </c>
      <c r="AV169" s="83">
        <v>0</v>
      </c>
      <c r="AW169" s="83">
        <v>0</v>
      </c>
      <c r="AX169" s="83">
        <v>0</v>
      </c>
      <c r="AY169" s="257">
        <f t="shared" si="45"/>
        <v>0</v>
      </c>
    </row>
    <row r="170" spans="1:51" s="194" customFormat="1" ht="21.75" thickBot="1" x14ac:dyDescent="0.3">
      <c r="B170" s="1028"/>
      <c r="C170" s="1021"/>
      <c r="D170" s="924"/>
      <c r="E170" s="584" t="s">
        <v>620</v>
      </c>
      <c r="F170" s="695">
        <f t="shared" si="53"/>
        <v>0</v>
      </c>
      <c r="G170" s="649"/>
      <c r="H170" s="197"/>
      <c r="I170" s="197"/>
      <c r="J170" s="197"/>
      <c r="K170" s="66">
        <f t="shared" si="52"/>
        <v>0</v>
      </c>
      <c r="L170" s="220"/>
      <c r="M170" s="220"/>
      <c r="N170" s="220"/>
      <c r="O170" s="220"/>
      <c r="P170" s="257">
        <f t="shared" si="46"/>
        <v>0</v>
      </c>
      <c r="Q170" s="220"/>
      <c r="R170" s="220"/>
      <c r="S170" s="220"/>
      <c r="T170" s="220"/>
      <c r="U170" s="257">
        <f t="shared" si="47"/>
        <v>0</v>
      </c>
      <c r="V170" s="220"/>
      <c r="W170" s="220"/>
      <c r="X170" s="220"/>
      <c r="Y170" s="358"/>
      <c r="Z170" s="430">
        <f t="shared" si="48"/>
        <v>0</v>
      </c>
      <c r="AA170" s="220"/>
      <c r="AB170" s="220"/>
      <c r="AC170" s="220"/>
      <c r="AD170" s="220"/>
      <c r="AE170" s="430">
        <f t="shared" si="49"/>
        <v>0</v>
      </c>
      <c r="AF170" s="220"/>
      <c r="AG170" s="220"/>
      <c r="AH170" s="220"/>
      <c r="AI170" s="220"/>
      <c r="AJ170" s="430">
        <f t="shared" si="50"/>
        <v>0</v>
      </c>
      <c r="AK170" s="120"/>
      <c r="AL170" s="120"/>
      <c r="AM170" s="120"/>
      <c r="AN170" s="120"/>
      <c r="AO170" s="257">
        <f t="shared" si="51"/>
        <v>0</v>
      </c>
      <c r="AP170" s="120"/>
      <c r="AQ170" s="120"/>
      <c r="AR170" s="120"/>
      <c r="AS170" s="120"/>
      <c r="AT170" s="257">
        <f t="shared" si="44"/>
        <v>0</v>
      </c>
      <c r="AU170" s="120"/>
      <c r="AV170" s="120"/>
      <c r="AW170" s="120"/>
      <c r="AX170" s="120"/>
      <c r="AY170" s="257">
        <f t="shared" si="45"/>
        <v>0</v>
      </c>
    </row>
    <row r="171" spans="1:51" s="194" customFormat="1" ht="21" customHeight="1" x14ac:dyDescent="0.25">
      <c r="B171" s="1013">
        <v>37</v>
      </c>
      <c r="C171" s="1021"/>
      <c r="D171" s="915" t="s">
        <v>52</v>
      </c>
      <c r="E171" s="199" t="s">
        <v>116</v>
      </c>
      <c r="F171" s="695">
        <f t="shared" si="53"/>
        <v>0</v>
      </c>
      <c r="G171" s="642">
        <v>0</v>
      </c>
      <c r="H171" s="90">
        <v>0</v>
      </c>
      <c r="I171" s="90">
        <v>0</v>
      </c>
      <c r="J171" s="90">
        <v>0</v>
      </c>
      <c r="K171" s="66">
        <f t="shared" si="52"/>
        <v>0</v>
      </c>
      <c r="L171" s="87">
        <v>0</v>
      </c>
      <c r="M171" s="87">
        <v>0</v>
      </c>
      <c r="N171" s="87">
        <v>0</v>
      </c>
      <c r="O171" s="87">
        <v>0</v>
      </c>
      <c r="P171" s="257">
        <f t="shared" si="46"/>
        <v>0</v>
      </c>
      <c r="Q171" s="87">
        <v>0</v>
      </c>
      <c r="R171" s="87">
        <v>0</v>
      </c>
      <c r="S171" s="87">
        <v>0</v>
      </c>
      <c r="T171" s="87">
        <v>0</v>
      </c>
      <c r="U171" s="257">
        <f t="shared" si="47"/>
        <v>0</v>
      </c>
      <c r="V171" s="87">
        <v>0</v>
      </c>
      <c r="W171" s="87">
        <v>0</v>
      </c>
      <c r="X171" s="87">
        <v>0</v>
      </c>
      <c r="Y171" s="400">
        <v>0</v>
      </c>
      <c r="Z171" s="430">
        <f t="shared" si="48"/>
        <v>0</v>
      </c>
      <c r="AA171" s="87">
        <v>0</v>
      </c>
      <c r="AB171" s="87">
        <v>0</v>
      </c>
      <c r="AC171" s="87">
        <v>0</v>
      </c>
      <c r="AD171" s="87">
        <v>0</v>
      </c>
      <c r="AE171" s="430">
        <f t="shared" si="49"/>
        <v>0</v>
      </c>
      <c r="AF171" s="87">
        <v>0</v>
      </c>
      <c r="AG171" s="87">
        <v>0</v>
      </c>
      <c r="AH171" s="87">
        <v>0</v>
      </c>
      <c r="AI171" s="87">
        <v>0</v>
      </c>
      <c r="AJ171" s="430">
        <f t="shared" si="50"/>
        <v>0</v>
      </c>
      <c r="AK171" s="83">
        <v>0</v>
      </c>
      <c r="AL171" s="83">
        <v>0</v>
      </c>
      <c r="AM171" s="83">
        <v>0</v>
      </c>
      <c r="AN171" s="83">
        <v>0</v>
      </c>
      <c r="AO171" s="257">
        <f t="shared" si="51"/>
        <v>0</v>
      </c>
      <c r="AP171" s="83">
        <v>0</v>
      </c>
      <c r="AQ171" s="83">
        <v>0</v>
      </c>
      <c r="AR171" s="83">
        <v>0</v>
      </c>
      <c r="AS171" s="83">
        <v>0</v>
      </c>
      <c r="AT171" s="257">
        <f t="shared" si="44"/>
        <v>0</v>
      </c>
      <c r="AU171" s="83">
        <v>0</v>
      </c>
      <c r="AV171" s="83">
        <v>0</v>
      </c>
      <c r="AW171" s="83">
        <v>0</v>
      </c>
      <c r="AX171" s="83">
        <v>0</v>
      </c>
      <c r="AY171" s="257">
        <f t="shared" si="45"/>
        <v>0</v>
      </c>
    </row>
    <row r="172" spans="1:51" s="194" customFormat="1" ht="21" customHeight="1" x14ac:dyDescent="0.25">
      <c r="B172" s="1027"/>
      <c r="C172" s="1021"/>
      <c r="D172" s="923"/>
      <c r="E172" s="585" t="s">
        <v>203</v>
      </c>
      <c r="F172" s="695">
        <f t="shared" si="53"/>
        <v>0</v>
      </c>
      <c r="G172" s="648">
        <v>0</v>
      </c>
      <c r="H172" s="91">
        <v>0</v>
      </c>
      <c r="I172" s="91">
        <v>0</v>
      </c>
      <c r="J172" s="91">
        <v>0</v>
      </c>
      <c r="K172" s="66">
        <f t="shared" si="52"/>
        <v>0</v>
      </c>
      <c r="L172" s="83">
        <v>0</v>
      </c>
      <c r="M172" s="83">
        <v>0</v>
      </c>
      <c r="N172" s="83">
        <v>0</v>
      </c>
      <c r="O172" s="83">
        <v>0</v>
      </c>
      <c r="P172" s="257">
        <f t="shared" si="46"/>
        <v>0</v>
      </c>
      <c r="Q172" s="83">
        <v>0</v>
      </c>
      <c r="R172" s="83">
        <v>0</v>
      </c>
      <c r="S172" s="83">
        <v>0</v>
      </c>
      <c r="T172" s="83">
        <v>0</v>
      </c>
      <c r="U172" s="257">
        <f t="shared" si="47"/>
        <v>0</v>
      </c>
      <c r="V172" s="83">
        <v>0</v>
      </c>
      <c r="W172" s="83">
        <v>0</v>
      </c>
      <c r="X172" s="83">
        <v>0</v>
      </c>
      <c r="Y172" s="396">
        <v>0</v>
      </c>
      <c r="Z172" s="430">
        <f t="shared" si="48"/>
        <v>0</v>
      </c>
      <c r="AA172" s="83">
        <v>0</v>
      </c>
      <c r="AB172" s="83">
        <v>0</v>
      </c>
      <c r="AC172" s="83">
        <v>0</v>
      </c>
      <c r="AD172" s="83">
        <v>0</v>
      </c>
      <c r="AE172" s="430">
        <f t="shared" si="49"/>
        <v>0</v>
      </c>
      <c r="AF172" s="83">
        <v>0</v>
      </c>
      <c r="AG172" s="83">
        <v>0</v>
      </c>
      <c r="AH172" s="83">
        <v>0</v>
      </c>
      <c r="AI172" s="83">
        <v>0</v>
      </c>
      <c r="AJ172" s="430">
        <f t="shared" si="50"/>
        <v>0</v>
      </c>
      <c r="AK172" s="83">
        <v>0</v>
      </c>
      <c r="AL172" s="83">
        <v>0</v>
      </c>
      <c r="AM172" s="83">
        <v>0</v>
      </c>
      <c r="AN172" s="83">
        <v>0</v>
      </c>
      <c r="AO172" s="257">
        <f t="shared" si="51"/>
        <v>0</v>
      </c>
      <c r="AP172" s="83">
        <v>0</v>
      </c>
      <c r="AQ172" s="83">
        <v>0</v>
      </c>
      <c r="AR172" s="83">
        <v>0</v>
      </c>
      <c r="AS172" s="83">
        <v>0</v>
      </c>
      <c r="AT172" s="257">
        <f t="shared" si="44"/>
        <v>0</v>
      </c>
      <c r="AU172" s="83">
        <v>0</v>
      </c>
      <c r="AV172" s="83">
        <v>0</v>
      </c>
      <c r="AW172" s="83">
        <v>0</v>
      </c>
      <c r="AX172" s="83">
        <v>0</v>
      </c>
      <c r="AY172" s="257">
        <f t="shared" si="45"/>
        <v>0</v>
      </c>
    </row>
    <row r="173" spans="1:51" s="194" customFormat="1" ht="21" customHeight="1" thickBot="1" x14ac:dyDescent="0.3">
      <c r="A173" s="99"/>
      <c r="B173" s="1028"/>
      <c r="C173" s="1021"/>
      <c r="D173" s="924"/>
      <c r="E173" s="594" t="s">
        <v>112</v>
      </c>
      <c r="F173" s="695">
        <f t="shared" si="53"/>
        <v>0</v>
      </c>
      <c r="G173" s="650"/>
      <c r="H173" s="98"/>
      <c r="I173" s="98"/>
      <c r="J173" s="98"/>
      <c r="K173" s="66">
        <f t="shared" si="52"/>
        <v>0</v>
      </c>
      <c r="L173" s="220"/>
      <c r="M173" s="220"/>
      <c r="N173" s="220"/>
      <c r="O173" s="220"/>
      <c r="P173" s="257">
        <f t="shared" si="46"/>
        <v>0</v>
      </c>
      <c r="Q173" s="220"/>
      <c r="R173" s="220"/>
      <c r="S173" s="220"/>
      <c r="T173" s="220"/>
      <c r="U173" s="257">
        <f t="shared" si="47"/>
        <v>0</v>
      </c>
      <c r="V173" s="220"/>
      <c r="W173" s="220"/>
      <c r="X173" s="220"/>
      <c r="Y173" s="358"/>
      <c r="Z173" s="430">
        <f t="shared" si="48"/>
        <v>0</v>
      </c>
      <c r="AA173" s="220"/>
      <c r="AB173" s="220"/>
      <c r="AC173" s="220"/>
      <c r="AD173" s="220"/>
      <c r="AE173" s="430">
        <f t="shared" si="49"/>
        <v>0</v>
      </c>
      <c r="AF173" s="220"/>
      <c r="AG173" s="220"/>
      <c r="AH173" s="220"/>
      <c r="AI173" s="220"/>
      <c r="AJ173" s="430">
        <f t="shared" si="50"/>
        <v>0</v>
      </c>
      <c r="AK173" s="120"/>
      <c r="AL173" s="120"/>
      <c r="AM173" s="120"/>
      <c r="AN173" s="120"/>
      <c r="AO173" s="257">
        <f t="shared" si="51"/>
        <v>0</v>
      </c>
      <c r="AP173" s="120"/>
      <c r="AQ173" s="120"/>
      <c r="AR173" s="120"/>
      <c r="AS173" s="120"/>
      <c r="AT173" s="257">
        <f t="shared" si="44"/>
        <v>0</v>
      </c>
      <c r="AU173" s="120"/>
      <c r="AV173" s="120"/>
      <c r="AW173" s="120"/>
      <c r="AX173" s="120"/>
      <c r="AY173" s="257">
        <f t="shared" si="45"/>
        <v>0</v>
      </c>
    </row>
    <row r="174" spans="1:51" s="194" customFormat="1" ht="38.25" customHeight="1" x14ac:dyDescent="0.25">
      <c r="B174" s="1013">
        <v>38</v>
      </c>
      <c r="C174" s="1021"/>
      <c r="D174" s="915" t="s">
        <v>808</v>
      </c>
      <c r="E174" s="710" t="s">
        <v>116</v>
      </c>
      <c r="F174" s="695">
        <f t="shared" si="53"/>
        <v>0</v>
      </c>
      <c r="G174" s="642">
        <v>0</v>
      </c>
      <c r="H174" s="90">
        <v>0</v>
      </c>
      <c r="I174" s="90">
        <v>0</v>
      </c>
      <c r="J174" s="90">
        <v>0</v>
      </c>
      <c r="K174" s="66">
        <f t="shared" si="52"/>
        <v>0</v>
      </c>
      <c r="L174" s="87">
        <v>0</v>
      </c>
      <c r="M174" s="87">
        <v>0</v>
      </c>
      <c r="N174" s="87">
        <v>0</v>
      </c>
      <c r="O174" s="87">
        <v>0</v>
      </c>
      <c r="P174" s="257">
        <f t="shared" si="46"/>
        <v>0</v>
      </c>
      <c r="Q174" s="87">
        <v>0</v>
      </c>
      <c r="R174" s="87">
        <v>0</v>
      </c>
      <c r="S174" s="87">
        <v>0</v>
      </c>
      <c r="T174" s="87">
        <v>0</v>
      </c>
      <c r="U174" s="257">
        <f t="shared" si="47"/>
        <v>0</v>
      </c>
      <c r="V174" s="87">
        <v>0</v>
      </c>
      <c r="W174" s="87">
        <v>0</v>
      </c>
      <c r="X174" s="87">
        <v>0</v>
      </c>
      <c r="Y174" s="400">
        <v>0</v>
      </c>
      <c r="Z174" s="430">
        <f t="shared" si="48"/>
        <v>0</v>
      </c>
      <c r="AA174" s="87">
        <v>0</v>
      </c>
      <c r="AB174" s="87">
        <v>0</v>
      </c>
      <c r="AC174" s="87">
        <v>0</v>
      </c>
      <c r="AD174" s="87">
        <v>0</v>
      </c>
      <c r="AE174" s="430">
        <f t="shared" si="49"/>
        <v>0</v>
      </c>
      <c r="AF174" s="87">
        <v>0</v>
      </c>
      <c r="AG174" s="87">
        <v>0</v>
      </c>
      <c r="AH174" s="87">
        <v>0</v>
      </c>
      <c r="AI174" s="87">
        <v>0</v>
      </c>
      <c r="AJ174" s="430">
        <f t="shared" si="50"/>
        <v>0</v>
      </c>
      <c r="AK174" s="120"/>
      <c r="AL174" s="120"/>
      <c r="AM174" s="120"/>
      <c r="AN174" s="120"/>
      <c r="AO174" s="257">
        <f t="shared" si="51"/>
        <v>0</v>
      </c>
      <c r="AP174" s="120"/>
      <c r="AQ174" s="120"/>
      <c r="AR174" s="120"/>
      <c r="AS174" s="120"/>
      <c r="AT174" s="257">
        <f t="shared" si="44"/>
        <v>0</v>
      </c>
      <c r="AU174" s="120"/>
      <c r="AV174" s="120"/>
      <c r="AW174" s="120"/>
      <c r="AX174" s="120"/>
      <c r="AY174" s="257">
        <f t="shared" si="45"/>
        <v>0</v>
      </c>
    </row>
    <row r="175" spans="1:51" s="194" customFormat="1" ht="30" customHeight="1" x14ac:dyDescent="0.25">
      <c r="B175" s="1027"/>
      <c r="C175" s="1021"/>
      <c r="D175" s="923"/>
      <c r="E175" s="707" t="s">
        <v>203</v>
      </c>
      <c r="F175" s="695">
        <f t="shared" si="53"/>
        <v>0</v>
      </c>
      <c r="G175" s="648">
        <v>0</v>
      </c>
      <c r="H175" s="91">
        <v>0</v>
      </c>
      <c r="I175" s="91">
        <v>0</v>
      </c>
      <c r="J175" s="91">
        <v>0</v>
      </c>
      <c r="K175" s="66">
        <f t="shared" si="52"/>
        <v>0</v>
      </c>
      <c r="L175" s="83">
        <v>0</v>
      </c>
      <c r="M175" s="83">
        <v>0</v>
      </c>
      <c r="N175" s="83">
        <v>0</v>
      </c>
      <c r="O175" s="83">
        <v>0</v>
      </c>
      <c r="P175" s="257">
        <f t="shared" si="46"/>
        <v>0</v>
      </c>
      <c r="Q175" s="83">
        <v>0</v>
      </c>
      <c r="R175" s="83">
        <v>0</v>
      </c>
      <c r="S175" s="83">
        <v>0</v>
      </c>
      <c r="T175" s="83">
        <v>0</v>
      </c>
      <c r="U175" s="257">
        <f t="shared" si="47"/>
        <v>0</v>
      </c>
      <c r="V175" s="83">
        <v>0</v>
      </c>
      <c r="W175" s="83">
        <v>0</v>
      </c>
      <c r="X175" s="83">
        <v>0</v>
      </c>
      <c r="Y175" s="396">
        <v>0</v>
      </c>
      <c r="Z175" s="430">
        <f t="shared" si="48"/>
        <v>0</v>
      </c>
      <c r="AA175" s="83">
        <v>0</v>
      </c>
      <c r="AB175" s="83">
        <v>0</v>
      </c>
      <c r="AC175" s="83">
        <v>0</v>
      </c>
      <c r="AD175" s="83">
        <v>0</v>
      </c>
      <c r="AE175" s="430">
        <f t="shared" si="49"/>
        <v>0</v>
      </c>
      <c r="AF175" s="83">
        <v>0</v>
      </c>
      <c r="AG175" s="83">
        <v>0</v>
      </c>
      <c r="AH175" s="83">
        <v>0</v>
      </c>
      <c r="AI175" s="83">
        <v>0</v>
      </c>
      <c r="AJ175" s="430">
        <f t="shared" si="50"/>
        <v>0</v>
      </c>
      <c r="AK175" s="120"/>
      <c r="AL175" s="120"/>
      <c r="AM175" s="120"/>
      <c r="AN175" s="120"/>
      <c r="AO175" s="257">
        <f t="shared" si="51"/>
        <v>0</v>
      </c>
      <c r="AP175" s="120"/>
      <c r="AQ175" s="120"/>
      <c r="AR175" s="120"/>
      <c r="AS175" s="120"/>
      <c r="AT175" s="257">
        <f t="shared" si="44"/>
        <v>0</v>
      </c>
      <c r="AU175" s="120"/>
      <c r="AV175" s="120"/>
      <c r="AW175" s="120"/>
      <c r="AX175" s="120"/>
      <c r="AY175" s="257">
        <f t="shared" si="45"/>
        <v>0</v>
      </c>
    </row>
    <row r="176" spans="1:51" s="194" customFormat="1" ht="30.75" customHeight="1" thickBot="1" x14ac:dyDescent="0.3">
      <c r="B176" s="1027"/>
      <c r="C176" s="1021"/>
      <c r="D176" s="923"/>
      <c r="E176" s="201" t="s">
        <v>112</v>
      </c>
      <c r="F176" s="695">
        <f t="shared" si="53"/>
        <v>0</v>
      </c>
      <c r="G176" s="650"/>
      <c r="H176" s="98"/>
      <c r="I176" s="98"/>
      <c r="J176" s="98"/>
      <c r="K176" s="66">
        <f t="shared" si="52"/>
        <v>0</v>
      </c>
      <c r="L176" s="220"/>
      <c r="M176" s="220"/>
      <c r="N176" s="220"/>
      <c r="O176" s="220"/>
      <c r="P176" s="257">
        <f t="shared" si="46"/>
        <v>0</v>
      </c>
      <c r="Q176" s="220"/>
      <c r="R176" s="220"/>
      <c r="S176" s="220"/>
      <c r="T176" s="220"/>
      <c r="U176" s="257">
        <f t="shared" si="47"/>
        <v>0</v>
      </c>
      <c r="V176" s="220"/>
      <c r="W176" s="220"/>
      <c r="X176" s="220"/>
      <c r="Y176" s="358"/>
      <c r="Z176" s="430">
        <f t="shared" si="48"/>
        <v>0</v>
      </c>
      <c r="AA176" s="220"/>
      <c r="AB176" s="220"/>
      <c r="AC176" s="220"/>
      <c r="AD176" s="220"/>
      <c r="AE176" s="430">
        <f t="shared" si="49"/>
        <v>0</v>
      </c>
      <c r="AF176" s="220"/>
      <c r="AG176" s="220"/>
      <c r="AH176" s="220"/>
      <c r="AI176" s="220"/>
      <c r="AJ176" s="430">
        <f t="shared" si="50"/>
        <v>0</v>
      </c>
      <c r="AK176" s="83">
        <v>0</v>
      </c>
      <c r="AL176" s="83">
        <v>0</v>
      </c>
      <c r="AM176" s="83">
        <v>0</v>
      </c>
      <c r="AN176" s="83">
        <v>0</v>
      </c>
      <c r="AO176" s="257">
        <f t="shared" si="51"/>
        <v>0</v>
      </c>
      <c r="AP176" s="83">
        <v>0</v>
      </c>
      <c r="AQ176" s="83">
        <v>0</v>
      </c>
      <c r="AR176" s="83">
        <v>0</v>
      </c>
      <c r="AS176" s="83">
        <v>0</v>
      </c>
      <c r="AT176" s="257">
        <f t="shared" si="44"/>
        <v>0</v>
      </c>
      <c r="AU176" s="83">
        <v>0</v>
      </c>
      <c r="AV176" s="83">
        <v>0</v>
      </c>
      <c r="AW176" s="83">
        <v>0</v>
      </c>
      <c r="AX176" s="83">
        <v>0</v>
      </c>
      <c r="AY176" s="257">
        <f t="shared" si="45"/>
        <v>0</v>
      </c>
    </row>
    <row r="177" spans="2:51" s="194" customFormat="1" ht="21.75" thickBot="1" x14ac:dyDescent="0.3">
      <c r="B177" s="1027"/>
      <c r="C177" s="1021"/>
      <c r="D177" s="923"/>
      <c r="E177" s="583" t="s">
        <v>621</v>
      </c>
      <c r="F177" s="695">
        <f t="shared" si="53"/>
        <v>0</v>
      </c>
      <c r="G177" s="650"/>
      <c r="H177" s="98"/>
      <c r="I177" s="98"/>
      <c r="J177" s="98"/>
      <c r="K177" s="66">
        <f t="shared" si="52"/>
        <v>0</v>
      </c>
      <c r="L177" s="220"/>
      <c r="M177" s="220"/>
      <c r="N177" s="220"/>
      <c r="O177" s="220"/>
      <c r="P177" s="257">
        <f t="shared" si="46"/>
        <v>0</v>
      </c>
      <c r="Q177" s="220"/>
      <c r="R177" s="220"/>
      <c r="S177" s="220"/>
      <c r="T177" s="220"/>
      <c r="U177" s="257">
        <f t="shared" si="47"/>
        <v>0</v>
      </c>
      <c r="V177" s="220"/>
      <c r="W177" s="220"/>
      <c r="X177" s="220"/>
      <c r="Y177" s="358"/>
      <c r="Z177" s="430">
        <f t="shared" si="48"/>
        <v>0</v>
      </c>
      <c r="AA177" s="220"/>
      <c r="AB177" s="220"/>
      <c r="AC177" s="220"/>
      <c r="AD177" s="220"/>
      <c r="AE177" s="430">
        <f t="shared" si="49"/>
        <v>0</v>
      </c>
      <c r="AF177" s="220"/>
      <c r="AG177" s="220"/>
      <c r="AH177" s="220"/>
      <c r="AI177" s="220"/>
      <c r="AJ177" s="430">
        <f t="shared" si="50"/>
        <v>0</v>
      </c>
      <c r="AK177" s="83">
        <v>0</v>
      </c>
      <c r="AL177" s="83">
        <v>0</v>
      </c>
      <c r="AM177" s="83">
        <v>0</v>
      </c>
      <c r="AN177" s="83">
        <v>0</v>
      </c>
      <c r="AO177" s="257">
        <f t="shared" si="51"/>
        <v>0</v>
      </c>
      <c r="AP177" s="83">
        <v>0</v>
      </c>
      <c r="AQ177" s="83">
        <v>0</v>
      </c>
      <c r="AR177" s="83">
        <v>0</v>
      </c>
      <c r="AS177" s="83">
        <v>0</v>
      </c>
      <c r="AT177" s="257">
        <f t="shared" si="44"/>
        <v>0</v>
      </c>
      <c r="AU177" s="83">
        <v>0</v>
      </c>
      <c r="AV177" s="83">
        <v>0</v>
      </c>
      <c r="AW177" s="83">
        <v>0</v>
      </c>
      <c r="AX177" s="83">
        <v>0</v>
      </c>
      <c r="AY177" s="257">
        <f t="shared" si="45"/>
        <v>0</v>
      </c>
    </row>
    <row r="178" spans="2:51" s="194" customFormat="1" ht="45.6" customHeight="1" thickBot="1" x14ac:dyDescent="0.3">
      <c r="B178" s="1028"/>
      <c r="C178" s="1021"/>
      <c r="D178" s="924"/>
      <c r="E178" s="584" t="s">
        <v>620</v>
      </c>
      <c r="F178" s="695">
        <f t="shared" si="53"/>
        <v>0</v>
      </c>
      <c r="G178" s="649"/>
      <c r="H178" s="197"/>
      <c r="I178" s="197"/>
      <c r="J178" s="197"/>
      <c r="K178" s="66">
        <f t="shared" si="52"/>
        <v>0</v>
      </c>
      <c r="L178" s="220"/>
      <c r="M178" s="220"/>
      <c r="N178" s="220"/>
      <c r="O178" s="220"/>
      <c r="P178" s="257">
        <f t="shared" si="46"/>
        <v>0</v>
      </c>
      <c r="Q178" s="220"/>
      <c r="R178" s="220"/>
      <c r="S178" s="220"/>
      <c r="T178" s="220"/>
      <c r="U178" s="257">
        <f t="shared" si="47"/>
        <v>0</v>
      </c>
      <c r="V178" s="220"/>
      <c r="W178" s="220"/>
      <c r="X178" s="220"/>
      <c r="Y178" s="358"/>
      <c r="Z178" s="430">
        <f t="shared" si="48"/>
        <v>0</v>
      </c>
      <c r="AA178" s="220"/>
      <c r="AB178" s="220"/>
      <c r="AC178" s="220"/>
      <c r="AD178" s="220"/>
      <c r="AE178" s="430">
        <f t="shared" si="49"/>
        <v>0</v>
      </c>
      <c r="AF178" s="220"/>
      <c r="AG178" s="220"/>
      <c r="AH178" s="220"/>
      <c r="AI178" s="220"/>
      <c r="AJ178" s="430">
        <f t="shared" si="50"/>
        <v>0</v>
      </c>
      <c r="AK178" s="120"/>
      <c r="AL178" s="120"/>
      <c r="AM178" s="120"/>
      <c r="AN178" s="120"/>
      <c r="AO178" s="257">
        <f t="shared" si="51"/>
        <v>0</v>
      </c>
      <c r="AP178" s="120"/>
      <c r="AQ178" s="120"/>
      <c r="AR178" s="120"/>
      <c r="AS178" s="120"/>
      <c r="AT178" s="257">
        <f t="shared" si="44"/>
        <v>0</v>
      </c>
      <c r="AU178" s="120"/>
      <c r="AV178" s="120"/>
      <c r="AW178" s="120"/>
      <c r="AX178" s="120"/>
      <c r="AY178" s="257">
        <f t="shared" si="45"/>
        <v>0</v>
      </c>
    </row>
    <row r="179" spans="2:51" s="194" customFormat="1" ht="16.5" customHeight="1" x14ac:dyDescent="0.25">
      <c r="B179" s="1013">
        <v>39</v>
      </c>
      <c r="C179" s="1021"/>
      <c r="D179" s="915" t="s">
        <v>801</v>
      </c>
      <c r="E179" s="710" t="s">
        <v>116</v>
      </c>
      <c r="F179" s="695">
        <f t="shared" si="53"/>
        <v>0</v>
      </c>
      <c r="G179" s="642">
        <v>0</v>
      </c>
      <c r="H179" s="90">
        <v>0</v>
      </c>
      <c r="I179" s="90">
        <v>0</v>
      </c>
      <c r="J179" s="90">
        <v>0</v>
      </c>
      <c r="K179" s="66">
        <f t="shared" si="52"/>
        <v>0</v>
      </c>
      <c r="L179" s="87">
        <v>0</v>
      </c>
      <c r="M179" s="87">
        <v>0</v>
      </c>
      <c r="N179" s="87">
        <v>0</v>
      </c>
      <c r="O179" s="87">
        <v>0</v>
      </c>
      <c r="P179" s="257">
        <f t="shared" si="46"/>
        <v>0</v>
      </c>
      <c r="Q179" s="87">
        <v>0</v>
      </c>
      <c r="R179" s="87">
        <v>0</v>
      </c>
      <c r="S179" s="87">
        <v>0</v>
      </c>
      <c r="T179" s="87">
        <v>0</v>
      </c>
      <c r="U179" s="257">
        <f t="shared" si="47"/>
        <v>0</v>
      </c>
      <c r="V179" s="87">
        <v>0</v>
      </c>
      <c r="W179" s="87">
        <v>0</v>
      </c>
      <c r="X179" s="87">
        <v>0</v>
      </c>
      <c r="Y179" s="400">
        <v>0</v>
      </c>
      <c r="Z179" s="430">
        <f t="shared" si="48"/>
        <v>0</v>
      </c>
      <c r="AA179" s="87">
        <v>0</v>
      </c>
      <c r="AB179" s="87">
        <v>0</v>
      </c>
      <c r="AC179" s="87">
        <v>0</v>
      </c>
      <c r="AD179" s="87">
        <v>0</v>
      </c>
      <c r="AE179" s="430">
        <f t="shared" si="49"/>
        <v>0</v>
      </c>
      <c r="AF179" s="87">
        <v>0</v>
      </c>
      <c r="AG179" s="87">
        <v>0</v>
      </c>
      <c r="AH179" s="87">
        <v>0</v>
      </c>
      <c r="AI179" s="87">
        <v>0</v>
      </c>
      <c r="AJ179" s="430">
        <f t="shared" si="50"/>
        <v>0</v>
      </c>
      <c r="AK179" s="120"/>
      <c r="AL179" s="120"/>
      <c r="AM179" s="120"/>
      <c r="AN179" s="120"/>
      <c r="AO179" s="257">
        <f t="shared" si="51"/>
        <v>0</v>
      </c>
      <c r="AP179" s="120"/>
      <c r="AQ179" s="120"/>
      <c r="AR179" s="120"/>
      <c r="AS179" s="120"/>
      <c r="AT179" s="257">
        <f t="shared" si="44"/>
        <v>0</v>
      </c>
      <c r="AU179" s="120"/>
      <c r="AV179" s="120"/>
      <c r="AW179" s="120"/>
      <c r="AX179" s="120"/>
      <c r="AY179" s="257">
        <f t="shared" si="45"/>
        <v>0</v>
      </c>
    </row>
    <row r="180" spans="2:51" s="194" customFormat="1" ht="16.5" customHeight="1" x14ac:dyDescent="0.25">
      <c r="B180" s="1014"/>
      <c r="C180" s="1021"/>
      <c r="D180" s="923"/>
      <c r="E180" s="707" t="s">
        <v>203</v>
      </c>
      <c r="F180" s="695">
        <f t="shared" si="53"/>
        <v>0</v>
      </c>
      <c r="G180" s="648">
        <v>0</v>
      </c>
      <c r="H180" s="91">
        <v>0</v>
      </c>
      <c r="I180" s="91">
        <v>0</v>
      </c>
      <c r="J180" s="91">
        <v>0</v>
      </c>
      <c r="K180" s="66">
        <f t="shared" si="52"/>
        <v>0</v>
      </c>
      <c r="L180" s="83">
        <v>0</v>
      </c>
      <c r="M180" s="83">
        <v>0</v>
      </c>
      <c r="N180" s="83">
        <v>0</v>
      </c>
      <c r="O180" s="83">
        <v>0</v>
      </c>
      <c r="P180" s="257">
        <f t="shared" si="46"/>
        <v>0</v>
      </c>
      <c r="Q180" s="83">
        <v>0</v>
      </c>
      <c r="R180" s="83">
        <v>0</v>
      </c>
      <c r="S180" s="83">
        <v>0</v>
      </c>
      <c r="T180" s="83">
        <v>0</v>
      </c>
      <c r="U180" s="257">
        <f t="shared" si="47"/>
        <v>0</v>
      </c>
      <c r="V180" s="83">
        <v>0</v>
      </c>
      <c r="W180" s="83">
        <v>0</v>
      </c>
      <c r="X180" s="83">
        <v>0</v>
      </c>
      <c r="Y180" s="396">
        <v>0</v>
      </c>
      <c r="Z180" s="430">
        <f t="shared" si="48"/>
        <v>0</v>
      </c>
      <c r="AA180" s="83">
        <v>0</v>
      </c>
      <c r="AB180" s="83">
        <v>0</v>
      </c>
      <c r="AC180" s="83">
        <v>0</v>
      </c>
      <c r="AD180" s="83">
        <v>0</v>
      </c>
      <c r="AE180" s="430">
        <f t="shared" si="49"/>
        <v>0</v>
      </c>
      <c r="AF180" s="83">
        <v>0</v>
      </c>
      <c r="AG180" s="83">
        <v>0</v>
      </c>
      <c r="AH180" s="83">
        <v>0</v>
      </c>
      <c r="AI180" s="83">
        <v>0</v>
      </c>
      <c r="AJ180" s="430">
        <f t="shared" si="50"/>
        <v>0</v>
      </c>
      <c r="AK180" s="120"/>
      <c r="AL180" s="120"/>
      <c r="AM180" s="120"/>
      <c r="AN180" s="120"/>
      <c r="AO180" s="257">
        <f t="shared" si="51"/>
        <v>0</v>
      </c>
      <c r="AP180" s="120"/>
      <c r="AQ180" s="120"/>
      <c r="AR180" s="120"/>
      <c r="AS180" s="120"/>
      <c r="AT180" s="257">
        <f t="shared" si="44"/>
        <v>0</v>
      </c>
      <c r="AU180" s="120"/>
      <c r="AV180" s="120"/>
      <c r="AW180" s="120"/>
      <c r="AX180" s="120"/>
      <c r="AY180" s="257">
        <f t="shared" si="45"/>
        <v>0</v>
      </c>
    </row>
    <row r="181" spans="2:51" s="194" customFormat="1" ht="16.5" customHeight="1" thickBot="1" x14ac:dyDescent="0.3">
      <c r="B181" s="1014"/>
      <c r="C181" s="1021"/>
      <c r="D181" s="923"/>
      <c r="E181" s="201" t="s">
        <v>112</v>
      </c>
      <c r="F181" s="695">
        <f t="shared" si="53"/>
        <v>0</v>
      </c>
      <c r="G181" s="650"/>
      <c r="H181" s="98"/>
      <c r="I181" s="98"/>
      <c r="J181" s="98"/>
      <c r="K181" s="66">
        <f t="shared" si="52"/>
        <v>0</v>
      </c>
      <c r="L181" s="220"/>
      <c r="M181" s="220"/>
      <c r="N181" s="220"/>
      <c r="O181" s="220"/>
      <c r="P181" s="257">
        <f t="shared" si="46"/>
        <v>0</v>
      </c>
      <c r="Q181" s="220"/>
      <c r="R181" s="220"/>
      <c r="S181" s="220"/>
      <c r="T181" s="220"/>
      <c r="U181" s="257">
        <f t="shared" si="47"/>
        <v>0</v>
      </c>
      <c r="V181" s="220"/>
      <c r="W181" s="220"/>
      <c r="X181" s="220"/>
      <c r="Y181" s="358"/>
      <c r="Z181" s="430">
        <f t="shared" si="48"/>
        <v>0</v>
      </c>
      <c r="AA181" s="220"/>
      <c r="AB181" s="220"/>
      <c r="AC181" s="220"/>
      <c r="AD181" s="220"/>
      <c r="AE181" s="430">
        <f t="shared" si="49"/>
        <v>0</v>
      </c>
      <c r="AF181" s="494">
        <v>0</v>
      </c>
      <c r="AG181" s="494">
        <v>0</v>
      </c>
      <c r="AH181" s="494">
        <v>0</v>
      </c>
      <c r="AI181" s="494">
        <v>0</v>
      </c>
      <c r="AJ181" s="430">
        <f t="shared" si="50"/>
        <v>0</v>
      </c>
      <c r="AK181" s="91">
        <v>0</v>
      </c>
      <c r="AL181" s="91">
        <v>0</v>
      </c>
      <c r="AM181" s="91">
        <v>0</v>
      </c>
      <c r="AN181" s="91">
        <v>0</v>
      </c>
      <c r="AO181" s="257">
        <f t="shared" si="51"/>
        <v>0</v>
      </c>
      <c r="AP181" s="91">
        <v>0</v>
      </c>
      <c r="AQ181" s="91">
        <v>0</v>
      </c>
      <c r="AR181" s="91">
        <v>0</v>
      </c>
      <c r="AS181" s="91">
        <v>0</v>
      </c>
      <c r="AT181" s="257">
        <f t="shared" si="44"/>
        <v>0</v>
      </c>
      <c r="AU181" s="91">
        <v>0</v>
      </c>
      <c r="AV181" s="91">
        <v>0</v>
      </c>
      <c r="AW181" s="91">
        <v>0</v>
      </c>
      <c r="AX181" s="91">
        <v>0</v>
      </c>
      <c r="AY181" s="257">
        <f t="shared" si="45"/>
        <v>0</v>
      </c>
    </row>
    <row r="182" spans="2:51" s="194" customFormat="1" ht="21.75" thickBot="1" x14ac:dyDescent="0.3">
      <c r="B182" s="1014"/>
      <c r="C182" s="1021"/>
      <c r="D182" s="923"/>
      <c r="E182" s="583" t="s">
        <v>621</v>
      </c>
      <c r="F182" s="695">
        <f t="shared" si="53"/>
        <v>0</v>
      </c>
      <c r="G182" s="650"/>
      <c r="H182" s="98"/>
      <c r="I182" s="98"/>
      <c r="J182" s="98"/>
      <c r="K182" s="66">
        <f t="shared" si="52"/>
        <v>0</v>
      </c>
      <c r="L182" s="220"/>
      <c r="M182" s="220"/>
      <c r="N182" s="220"/>
      <c r="O182" s="220"/>
      <c r="P182" s="257">
        <f t="shared" si="46"/>
        <v>0</v>
      </c>
      <c r="Q182" s="220"/>
      <c r="R182" s="220"/>
      <c r="S182" s="220"/>
      <c r="T182" s="220"/>
      <c r="U182" s="257">
        <f t="shared" si="47"/>
        <v>0</v>
      </c>
      <c r="V182" s="220"/>
      <c r="W182" s="220"/>
      <c r="X182" s="220"/>
      <c r="Y182" s="358"/>
      <c r="Z182" s="430">
        <f t="shared" si="48"/>
        <v>0</v>
      </c>
      <c r="AA182" s="220"/>
      <c r="AB182" s="220"/>
      <c r="AC182" s="220"/>
      <c r="AD182" s="220"/>
      <c r="AE182" s="430">
        <f t="shared" si="49"/>
        <v>0</v>
      </c>
      <c r="AF182" s="494">
        <v>0</v>
      </c>
      <c r="AG182" s="494">
        <v>0</v>
      </c>
      <c r="AH182" s="494">
        <v>0</v>
      </c>
      <c r="AI182" s="494">
        <v>0</v>
      </c>
      <c r="AJ182" s="430">
        <f t="shared" si="50"/>
        <v>0</v>
      </c>
      <c r="AK182" s="91">
        <v>0</v>
      </c>
      <c r="AL182" s="91">
        <v>0</v>
      </c>
      <c r="AM182" s="91">
        <v>0</v>
      </c>
      <c r="AN182" s="91">
        <v>0</v>
      </c>
      <c r="AO182" s="257">
        <f t="shared" si="51"/>
        <v>0</v>
      </c>
      <c r="AP182" s="91">
        <v>0</v>
      </c>
      <c r="AQ182" s="91">
        <v>0</v>
      </c>
      <c r="AR182" s="91">
        <v>0</v>
      </c>
      <c r="AS182" s="91">
        <v>0</v>
      </c>
      <c r="AT182" s="257">
        <f t="shared" si="44"/>
        <v>0</v>
      </c>
      <c r="AU182" s="91">
        <v>0</v>
      </c>
      <c r="AV182" s="91">
        <v>0</v>
      </c>
      <c r="AW182" s="91">
        <v>0</v>
      </c>
      <c r="AX182" s="91">
        <v>0</v>
      </c>
      <c r="AY182" s="257">
        <f t="shared" si="45"/>
        <v>0</v>
      </c>
    </row>
    <row r="183" spans="2:51" s="194" customFormat="1" ht="29.25" customHeight="1" thickBot="1" x14ac:dyDescent="0.3">
      <c r="B183" s="1015"/>
      <c r="C183" s="1021"/>
      <c r="D183" s="924"/>
      <c r="E183" s="584" t="s">
        <v>620</v>
      </c>
      <c r="F183" s="695">
        <f t="shared" si="53"/>
        <v>0</v>
      </c>
      <c r="G183" s="649"/>
      <c r="H183" s="197"/>
      <c r="I183" s="197"/>
      <c r="J183" s="197"/>
      <c r="K183" s="66">
        <f t="shared" si="52"/>
        <v>0</v>
      </c>
      <c r="L183" s="220"/>
      <c r="M183" s="220"/>
      <c r="N183" s="220"/>
      <c r="O183" s="220"/>
      <c r="P183" s="257">
        <f t="shared" si="46"/>
        <v>0</v>
      </c>
      <c r="Q183" s="220"/>
      <c r="R183" s="220"/>
      <c r="S183" s="220"/>
      <c r="T183" s="220"/>
      <c r="U183" s="257">
        <f t="shared" si="47"/>
        <v>0</v>
      </c>
      <c r="V183" s="220"/>
      <c r="W183" s="220"/>
      <c r="X183" s="220"/>
      <c r="Y183" s="358"/>
      <c r="Z183" s="430">
        <f t="shared" si="48"/>
        <v>0</v>
      </c>
      <c r="AA183" s="220"/>
      <c r="AB183" s="220"/>
      <c r="AC183" s="220"/>
      <c r="AD183" s="220"/>
      <c r="AE183" s="430">
        <f t="shared" si="49"/>
        <v>0</v>
      </c>
      <c r="AF183" s="220"/>
      <c r="AG183" s="220"/>
      <c r="AH183" s="220"/>
      <c r="AI183" s="220"/>
      <c r="AJ183" s="430">
        <f t="shared" si="50"/>
        <v>0</v>
      </c>
      <c r="AK183" s="120"/>
      <c r="AL183" s="120"/>
      <c r="AM183" s="120"/>
      <c r="AN183" s="120"/>
      <c r="AO183" s="257">
        <f t="shared" si="51"/>
        <v>0</v>
      </c>
      <c r="AP183" s="120"/>
      <c r="AQ183" s="120"/>
      <c r="AR183" s="120"/>
      <c r="AS183" s="120"/>
      <c r="AT183" s="257">
        <f t="shared" si="44"/>
        <v>0</v>
      </c>
      <c r="AU183" s="120"/>
      <c r="AV183" s="120"/>
      <c r="AW183" s="120"/>
      <c r="AX183" s="120"/>
      <c r="AY183" s="257">
        <f t="shared" si="45"/>
        <v>0</v>
      </c>
    </row>
    <row r="184" spans="2:51" s="194" customFormat="1" ht="16.5" customHeight="1" thickBot="1" x14ac:dyDescent="0.3">
      <c r="B184" s="1013">
        <v>41</v>
      </c>
      <c r="C184" s="1021"/>
      <c r="D184" s="915" t="s">
        <v>366</v>
      </c>
      <c r="E184" s="199" t="s">
        <v>116</v>
      </c>
      <c r="F184" s="695">
        <f t="shared" si="53"/>
        <v>0</v>
      </c>
      <c r="G184" s="645">
        <v>0</v>
      </c>
      <c r="H184" s="93">
        <v>0</v>
      </c>
      <c r="I184" s="93">
        <v>0</v>
      </c>
      <c r="J184" s="93">
        <v>0</v>
      </c>
      <c r="K184" s="66">
        <f t="shared" si="52"/>
        <v>0</v>
      </c>
      <c r="L184" s="85">
        <v>0</v>
      </c>
      <c r="M184" s="85">
        <v>0</v>
      </c>
      <c r="N184" s="85">
        <v>0</v>
      </c>
      <c r="O184" s="85">
        <v>0</v>
      </c>
      <c r="P184" s="257">
        <f t="shared" si="46"/>
        <v>0</v>
      </c>
      <c r="Q184" s="85">
        <v>0</v>
      </c>
      <c r="R184" s="85">
        <v>0</v>
      </c>
      <c r="S184" s="85">
        <v>0</v>
      </c>
      <c r="T184" s="85">
        <v>0</v>
      </c>
      <c r="U184" s="257">
        <f t="shared" si="47"/>
        <v>0</v>
      </c>
      <c r="V184" s="85">
        <v>0</v>
      </c>
      <c r="W184" s="85">
        <v>0</v>
      </c>
      <c r="X184" s="85">
        <v>0</v>
      </c>
      <c r="Y184" s="402">
        <v>0</v>
      </c>
      <c r="Z184" s="430">
        <f t="shared" si="48"/>
        <v>0</v>
      </c>
      <c r="AA184" s="85">
        <v>0</v>
      </c>
      <c r="AB184" s="85">
        <v>0</v>
      </c>
      <c r="AC184" s="85">
        <v>0</v>
      </c>
      <c r="AD184" s="85">
        <v>0</v>
      </c>
      <c r="AE184" s="430">
        <f t="shared" si="49"/>
        <v>0</v>
      </c>
      <c r="AF184" s="85">
        <v>0</v>
      </c>
      <c r="AG184" s="85">
        <v>0</v>
      </c>
      <c r="AH184" s="85">
        <v>0</v>
      </c>
      <c r="AI184" s="85">
        <v>0</v>
      </c>
      <c r="AJ184" s="430">
        <f t="shared" si="50"/>
        <v>0</v>
      </c>
      <c r="AK184" s="83">
        <v>0</v>
      </c>
      <c r="AL184" s="83">
        <v>0</v>
      </c>
      <c r="AM184" s="83">
        <v>0</v>
      </c>
      <c r="AN184" s="83">
        <v>0</v>
      </c>
      <c r="AO184" s="257">
        <f t="shared" si="51"/>
        <v>0</v>
      </c>
      <c r="AP184" s="83">
        <v>0</v>
      </c>
      <c r="AQ184" s="83">
        <v>0</v>
      </c>
      <c r="AR184" s="83">
        <v>0</v>
      </c>
      <c r="AS184" s="83">
        <v>0</v>
      </c>
      <c r="AT184" s="257">
        <f t="shared" si="44"/>
        <v>0</v>
      </c>
      <c r="AU184" s="83">
        <v>0</v>
      </c>
      <c r="AV184" s="83">
        <v>0</v>
      </c>
      <c r="AW184" s="83">
        <v>0</v>
      </c>
      <c r="AX184" s="83">
        <v>0</v>
      </c>
      <c r="AY184" s="257">
        <f t="shared" si="45"/>
        <v>0</v>
      </c>
    </row>
    <row r="185" spans="2:51" s="194" customFormat="1" ht="16.5" customHeight="1" thickBot="1" x14ac:dyDescent="0.3">
      <c r="B185" s="1014"/>
      <c r="C185" s="1021"/>
      <c r="D185" s="923"/>
      <c r="E185" s="200" t="s">
        <v>203</v>
      </c>
      <c r="F185" s="695">
        <f t="shared" si="53"/>
        <v>0</v>
      </c>
      <c r="G185" s="646">
        <v>0</v>
      </c>
      <c r="H185" s="119">
        <v>0</v>
      </c>
      <c r="I185" s="119">
        <v>0</v>
      </c>
      <c r="J185" s="119">
        <v>0</v>
      </c>
      <c r="K185" s="66">
        <f t="shared" si="52"/>
        <v>0</v>
      </c>
      <c r="L185" s="83">
        <v>0</v>
      </c>
      <c r="M185" s="83">
        <v>0</v>
      </c>
      <c r="N185" s="83">
        <v>0</v>
      </c>
      <c r="O185" s="83">
        <v>0</v>
      </c>
      <c r="P185" s="257">
        <f t="shared" si="46"/>
        <v>0</v>
      </c>
      <c r="Q185" s="83">
        <v>0</v>
      </c>
      <c r="R185" s="83">
        <v>0</v>
      </c>
      <c r="S185" s="83">
        <v>0</v>
      </c>
      <c r="T185" s="83">
        <v>0</v>
      </c>
      <c r="U185" s="257">
        <f t="shared" si="47"/>
        <v>0</v>
      </c>
      <c r="V185" s="83">
        <v>0</v>
      </c>
      <c r="W185" s="83">
        <v>0</v>
      </c>
      <c r="X185" s="83">
        <v>0</v>
      </c>
      <c r="Y185" s="396">
        <v>0</v>
      </c>
      <c r="Z185" s="430">
        <f t="shared" si="48"/>
        <v>0</v>
      </c>
      <c r="AA185" s="83">
        <v>0</v>
      </c>
      <c r="AB185" s="83">
        <v>0</v>
      </c>
      <c r="AC185" s="83">
        <v>0</v>
      </c>
      <c r="AD185" s="83">
        <v>0</v>
      </c>
      <c r="AE185" s="430">
        <f t="shared" si="49"/>
        <v>0</v>
      </c>
      <c r="AF185" s="83">
        <v>0</v>
      </c>
      <c r="AG185" s="83">
        <v>0</v>
      </c>
      <c r="AH185" s="83">
        <v>0</v>
      </c>
      <c r="AI185" s="83">
        <v>0</v>
      </c>
      <c r="AJ185" s="430">
        <f t="shared" si="50"/>
        <v>0</v>
      </c>
      <c r="AK185" s="83">
        <v>0</v>
      </c>
      <c r="AL185" s="83">
        <v>0</v>
      </c>
      <c r="AM185" s="83">
        <v>0</v>
      </c>
      <c r="AN185" s="83">
        <v>0</v>
      </c>
      <c r="AO185" s="257">
        <f t="shared" si="51"/>
        <v>0</v>
      </c>
      <c r="AP185" s="83">
        <v>0</v>
      </c>
      <c r="AQ185" s="83">
        <v>0</v>
      </c>
      <c r="AR185" s="83">
        <v>0</v>
      </c>
      <c r="AS185" s="83">
        <v>0</v>
      </c>
      <c r="AT185" s="257">
        <f t="shared" si="44"/>
        <v>0</v>
      </c>
      <c r="AU185" s="83">
        <v>0</v>
      </c>
      <c r="AV185" s="83">
        <v>0</v>
      </c>
      <c r="AW185" s="83">
        <v>0</v>
      </c>
      <c r="AX185" s="83">
        <v>0</v>
      </c>
      <c r="AY185" s="257">
        <f t="shared" si="45"/>
        <v>0</v>
      </c>
    </row>
    <row r="186" spans="2:51" s="194" customFormat="1" ht="16.5" customHeight="1" thickBot="1" x14ac:dyDescent="0.3">
      <c r="B186" s="1014"/>
      <c r="C186" s="1021"/>
      <c r="D186" s="923"/>
      <c r="E186" s="201" t="s">
        <v>112</v>
      </c>
      <c r="F186" s="695">
        <f t="shared" si="53"/>
        <v>0</v>
      </c>
      <c r="G186" s="646">
        <v>0</v>
      </c>
      <c r="H186" s="119">
        <v>0</v>
      </c>
      <c r="I186" s="119">
        <v>0</v>
      </c>
      <c r="J186" s="119">
        <v>0</v>
      </c>
      <c r="K186" s="66">
        <f t="shared" si="52"/>
        <v>0</v>
      </c>
      <c r="L186" s="100">
        <v>0</v>
      </c>
      <c r="M186" s="100">
        <v>0</v>
      </c>
      <c r="N186" s="100">
        <v>0</v>
      </c>
      <c r="O186" s="100">
        <v>0</v>
      </c>
      <c r="P186" s="257">
        <f t="shared" si="46"/>
        <v>0</v>
      </c>
      <c r="Q186" s="100">
        <v>0</v>
      </c>
      <c r="R186" s="100">
        <v>0</v>
      </c>
      <c r="S186" s="100">
        <v>0</v>
      </c>
      <c r="T186" s="100">
        <v>0</v>
      </c>
      <c r="U186" s="257">
        <f t="shared" si="47"/>
        <v>0</v>
      </c>
      <c r="V186" s="100">
        <v>0</v>
      </c>
      <c r="W186" s="100">
        <v>0</v>
      </c>
      <c r="X186" s="100">
        <v>0</v>
      </c>
      <c r="Y186" s="398">
        <v>0</v>
      </c>
      <c r="Z186" s="430">
        <f t="shared" si="48"/>
        <v>0</v>
      </c>
      <c r="AA186" s="100">
        <v>0</v>
      </c>
      <c r="AB186" s="100">
        <v>0</v>
      </c>
      <c r="AC186" s="100">
        <v>0</v>
      </c>
      <c r="AD186" s="100">
        <v>0</v>
      </c>
      <c r="AE186" s="430">
        <f t="shared" si="49"/>
        <v>0</v>
      </c>
      <c r="AF186" s="100">
        <v>0</v>
      </c>
      <c r="AG186" s="100">
        <v>0</v>
      </c>
      <c r="AH186" s="100">
        <v>0</v>
      </c>
      <c r="AI186" s="100">
        <v>0</v>
      </c>
      <c r="AJ186" s="430">
        <f t="shared" si="50"/>
        <v>0</v>
      </c>
      <c r="AK186" s="83">
        <v>0</v>
      </c>
      <c r="AL186" s="83">
        <v>0</v>
      </c>
      <c r="AM186" s="83">
        <v>0</v>
      </c>
      <c r="AN186" s="83">
        <v>0</v>
      </c>
      <c r="AO186" s="257">
        <f t="shared" si="51"/>
        <v>0</v>
      </c>
      <c r="AP186" s="83">
        <v>0</v>
      </c>
      <c r="AQ186" s="83">
        <v>0</v>
      </c>
      <c r="AR186" s="83">
        <v>0</v>
      </c>
      <c r="AS186" s="83">
        <v>0</v>
      </c>
      <c r="AT186" s="257">
        <f t="shared" si="44"/>
        <v>0</v>
      </c>
      <c r="AU186" s="83">
        <v>0</v>
      </c>
      <c r="AV186" s="83">
        <v>0</v>
      </c>
      <c r="AW186" s="83">
        <v>0</v>
      </c>
      <c r="AX186" s="83">
        <v>0</v>
      </c>
      <c r="AY186" s="257">
        <f t="shared" si="45"/>
        <v>0</v>
      </c>
    </row>
    <row r="187" spans="2:51" s="194" customFormat="1" ht="16.5" customHeight="1" thickBot="1" x14ac:dyDescent="0.3">
      <c r="B187" s="1014"/>
      <c r="C187" s="1021"/>
      <c r="D187" s="923"/>
      <c r="E187" s="583" t="s">
        <v>621</v>
      </c>
      <c r="F187" s="695">
        <f t="shared" si="53"/>
        <v>0</v>
      </c>
      <c r="G187" s="642">
        <v>0</v>
      </c>
      <c r="H187" s="90">
        <v>0</v>
      </c>
      <c r="I187" s="90">
        <v>0</v>
      </c>
      <c r="J187" s="90">
        <v>0</v>
      </c>
      <c r="K187" s="66">
        <f t="shared" si="52"/>
        <v>0</v>
      </c>
      <c r="L187" s="178">
        <v>0</v>
      </c>
      <c r="M187" s="178">
        <v>0</v>
      </c>
      <c r="N187" s="178">
        <v>0</v>
      </c>
      <c r="O187" s="178">
        <v>0</v>
      </c>
      <c r="P187" s="257">
        <f t="shared" si="46"/>
        <v>0</v>
      </c>
      <c r="Q187" s="178">
        <v>0</v>
      </c>
      <c r="R187" s="178">
        <v>0</v>
      </c>
      <c r="S187" s="178">
        <v>0</v>
      </c>
      <c r="T187" s="178">
        <v>0</v>
      </c>
      <c r="U187" s="257">
        <f t="shared" si="47"/>
        <v>0</v>
      </c>
      <c r="V187" s="178">
        <v>0</v>
      </c>
      <c r="W187" s="178">
        <v>0</v>
      </c>
      <c r="X187" s="178">
        <v>0</v>
      </c>
      <c r="Y187" s="399">
        <v>0</v>
      </c>
      <c r="Z187" s="430">
        <f t="shared" si="48"/>
        <v>0</v>
      </c>
      <c r="AA187" s="178">
        <v>0</v>
      </c>
      <c r="AB187" s="178">
        <v>0</v>
      </c>
      <c r="AC187" s="178">
        <v>0</v>
      </c>
      <c r="AD187" s="178">
        <v>0</v>
      </c>
      <c r="AE187" s="430">
        <f t="shared" si="49"/>
        <v>0</v>
      </c>
      <c r="AF187" s="178">
        <v>0</v>
      </c>
      <c r="AG187" s="178">
        <v>0</v>
      </c>
      <c r="AH187" s="178">
        <v>0</v>
      </c>
      <c r="AI187" s="178">
        <v>0</v>
      </c>
      <c r="AJ187" s="430">
        <f t="shared" si="50"/>
        <v>0</v>
      </c>
      <c r="AK187" s="83">
        <v>0</v>
      </c>
      <c r="AL187" s="83">
        <v>0</v>
      </c>
      <c r="AM187" s="83">
        <v>0</v>
      </c>
      <c r="AN187" s="83">
        <v>0</v>
      </c>
      <c r="AO187" s="257">
        <f t="shared" si="51"/>
        <v>0</v>
      </c>
      <c r="AP187" s="83">
        <v>0</v>
      </c>
      <c r="AQ187" s="83">
        <v>0</v>
      </c>
      <c r="AR187" s="83">
        <v>0</v>
      </c>
      <c r="AS187" s="83">
        <v>0</v>
      </c>
      <c r="AT187" s="257">
        <f t="shared" si="44"/>
        <v>0</v>
      </c>
      <c r="AU187" s="83">
        <v>0</v>
      </c>
      <c r="AV187" s="83">
        <v>0</v>
      </c>
      <c r="AW187" s="83">
        <v>0</v>
      </c>
      <c r="AX187" s="83">
        <v>0</v>
      </c>
      <c r="AY187" s="257">
        <f t="shared" si="45"/>
        <v>0</v>
      </c>
    </row>
    <row r="188" spans="2:51" s="194" customFormat="1" ht="21.75" thickBot="1" x14ac:dyDescent="0.3">
      <c r="B188" s="1015"/>
      <c r="C188" s="1021"/>
      <c r="D188" s="924"/>
      <c r="E188" s="583" t="s">
        <v>620</v>
      </c>
      <c r="F188" s="695">
        <f t="shared" si="53"/>
        <v>0</v>
      </c>
      <c r="G188" s="648">
        <v>0</v>
      </c>
      <c r="H188" s="91">
        <v>0</v>
      </c>
      <c r="I188" s="91">
        <v>0</v>
      </c>
      <c r="J188" s="91">
        <v>0</v>
      </c>
      <c r="K188" s="66">
        <f t="shared" si="52"/>
        <v>0</v>
      </c>
      <c r="L188" s="178">
        <v>0</v>
      </c>
      <c r="M188" s="178">
        <v>0</v>
      </c>
      <c r="N188" s="178">
        <v>0</v>
      </c>
      <c r="O188" s="178">
        <v>0</v>
      </c>
      <c r="P188" s="257">
        <f t="shared" si="46"/>
        <v>0</v>
      </c>
      <c r="Q188" s="178">
        <v>0</v>
      </c>
      <c r="R188" s="178">
        <v>0</v>
      </c>
      <c r="S188" s="178">
        <v>0</v>
      </c>
      <c r="T188" s="178">
        <v>0</v>
      </c>
      <c r="U188" s="257">
        <f t="shared" si="47"/>
        <v>0</v>
      </c>
      <c r="V188" s="178">
        <v>0</v>
      </c>
      <c r="W188" s="178">
        <v>0</v>
      </c>
      <c r="X188" s="178">
        <v>0</v>
      </c>
      <c r="Y188" s="399">
        <v>0</v>
      </c>
      <c r="Z188" s="430">
        <f t="shared" si="48"/>
        <v>0</v>
      </c>
      <c r="AA188" s="178">
        <v>0</v>
      </c>
      <c r="AB188" s="178">
        <v>0</v>
      </c>
      <c r="AC188" s="178">
        <v>0</v>
      </c>
      <c r="AD188" s="178">
        <v>0</v>
      </c>
      <c r="AE188" s="430">
        <f t="shared" si="49"/>
        <v>0</v>
      </c>
      <c r="AF188" s="178">
        <v>0</v>
      </c>
      <c r="AG188" s="178">
        <v>0</v>
      </c>
      <c r="AH188" s="178">
        <v>0</v>
      </c>
      <c r="AI188" s="178">
        <v>0</v>
      </c>
      <c r="AJ188" s="430">
        <f t="shared" si="50"/>
        <v>0</v>
      </c>
      <c r="AK188" s="83">
        <v>0</v>
      </c>
      <c r="AL188" s="83">
        <v>0</v>
      </c>
      <c r="AM188" s="83">
        <v>0</v>
      </c>
      <c r="AN188" s="83">
        <v>0</v>
      </c>
      <c r="AO188" s="257">
        <f t="shared" si="51"/>
        <v>0</v>
      </c>
      <c r="AP188" s="83">
        <v>0</v>
      </c>
      <c r="AQ188" s="83">
        <v>0</v>
      </c>
      <c r="AR188" s="83">
        <v>0</v>
      </c>
      <c r="AS188" s="83">
        <v>0</v>
      </c>
      <c r="AT188" s="257">
        <f t="shared" si="44"/>
        <v>0</v>
      </c>
      <c r="AU188" s="83">
        <v>0</v>
      </c>
      <c r="AV188" s="83">
        <v>0</v>
      </c>
      <c r="AW188" s="83">
        <v>0</v>
      </c>
      <c r="AX188" s="83">
        <v>0</v>
      </c>
      <c r="AY188" s="257">
        <f t="shared" si="45"/>
        <v>0</v>
      </c>
    </row>
    <row r="189" spans="2:51" s="194" customFormat="1" ht="16.5" customHeight="1" thickBot="1" x14ac:dyDescent="0.3">
      <c r="B189" s="1013">
        <v>42</v>
      </c>
      <c r="C189" s="1021"/>
      <c r="D189" s="915" t="s">
        <v>367</v>
      </c>
      <c r="E189" s="199" t="s">
        <v>116</v>
      </c>
      <c r="F189" s="695">
        <f t="shared" si="53"/>
        <v>0</v>
      </c>
      <c r="G189" s="645">
        <v>0</v>
      </c>
      <c r="H189" s="93">
        <v>0</v>
      </c>
      <c r="I189" s="93">
        <v>0</v>
      </c>
      <c r="J189" s="93">
        <v>0</v>
      </c>
      <c r="K189" s="66">
        <f t="shared" si="52"/>
        <v>0</v>
      </c>
      <c r="L189" s="89">
        <v>0</v>
      </c>
      <c r="M189" s="89">
        <v>0</v>
      </c>
      <c r="N189" s="89">
        <v>0</v>
      </c>
      <c r="O189" s="89">
        <v>0</v>
      </c>
      <c r="P189" s="257">
        <f t="shared" si="46"/>
        <v>0</v>
      </c>
      <c r="Q189" s="89">
        <v>0</v>
      </c>
      <c r="R189" s="89">
        <v>0</v>
      </c>
      <c r="S189" s="89">
        <v>0</v>
      </c>
      <c r="T189" s="89">
        <v>0</v>
      </c>
      <c r="U189" s="257">
        <f t="shared" si="47"/>
        <v>0</v>
      </c>
      <c r="V189" s="89">
        <v>0</v>
      </c>
      <c r="W189" s="89">
        <v>0</v>
      </c>
      <c r="X189" s="89">
        <v>0</v>
      </c>
      <c r="Y189" s="403">
        <v>0</v>
      </c>
      <c r="Z189" s="430">
        <f t="shared" si="48"/>
        <v>0</v>
      </c>
      <c r="AA189" s="89">
        <v>0</v>
      </c>
      <c r="AB189" s="89">
        <v>0</v>
      </c>
      <c r="AC189" s="89">
        <v>0</v>
      </c>
      <c r="AD189" s="89">
        <v>0</v>
      </c>
      <c r="AE189" s="430">
        <f t="shared" si="49"/>
        <v>0</v>
      </c>
      <c r="AF189" s="89">
        <v>0</v>
      </c>
      <c r="AG189" s="89">
        <v>0</v>
      </c>
      <c r="AH189" s="89">
        <v>0</v>
      </c>
      <c r="AI189" s="89">
        <v>0</v>
      </c>
      <c r="AJ189" s="430">
        <f t="shared" si="50"/>
        <v>0</v>
      </c>
      <c r="AK189" s="83">
        <v>0</v>
      </c>
      <c r="AL189" s="83">
        <v>0</v>
      </c>
      <c r="AM189" s="83">
        <v>0</v>
      </c>
      <c r="AN189" s="83">
        <v>0</v>
      </c>
      <c r="AO189" s="257">
        <f t="shared" si="51"/>
        <v>0</v>
      </c>
      <c r="AP189" s="83">
        <v>0</v>
      </c>
      <c r="AQ189" s="83">
        <v>0</v>
      </c>
      <c r="AR189" s="83">
        <v>0</v>
      </c>
      <c r="AS189" s="83">
        <v>0</v>
      </c>
      <c r="AT189" s="257">
        <f t="shared" si="44"/>
        <v>0</v>
      </c>
      <c r="AU189" s="83">
        <v>0</v>
      </c>
      <c r="AV189" s="83">
        <v>0</v>
      </c>
      <c r="AW189" s="83">
        <v>0</v>
      </c>
      <c r="AX189" s="83">
        <v>0</v>
      </c>
      <c r="AY189" s="257">
        <f t="shared" si="45"/>
        <v>0</v>
      </c>
    </row>
    <row r="190" spans="2:51" s="194" customFormat="1" ht="16.5" customHeight="1" thickBot="1" x14ac:dyDescent="0.3">
      <c r="B190" s="1014"/>
      <c r="C190" s="1021"/>
      <c r="D190" s="923"/>
      <c r="E190" s="200" t="s">
        <v>203</v>
      </c>
      <c r="F190" s="695">
        <f t="shared" si="53"/>
        <v>0</v>
      </c>
      <c r="G190" s="646">
        <v>0</v>
      </c>
      <c r="H190" s="119">
        <v>0</v>
      </c>
      <c r="I190" s="119">
        <v>0</v>
      </c>
      <c r="J190" s="119">
        <v>0</v>
      </c>
      <c r="K190" s="66">
        <f t="shared" si="52"/>
        <v>0</v>
      </c>
      <c r="L190" s="83">
        <v>0</v>
      </c>
      <c r="M190" s="83">
        <v>0</v>
      </c>
      <c r="N190" s="83">
        <v>0</v>
      </c>
      <c r="O190" s="83">
        <v>0</v>
      </c>
      <c r="P190" s="257">
        <f t="shared" si="46"/>
        <v>0</v>
      </c>
      <c r="Q190" s="83">
        <v>0</v>
      </c>
      <c r="R190" s="83">
        <v>0</v>
      </c>
      <c r="S190" s="83">
        <v>0</v>
      </c>
      <c r="T190" s="83">
        <v>0</v>
      </c>
      <c r="U190" s="257">
        <f t="shared" si="47"/>
        <v>0</v>
      </c>
      <c r="V190" s="83">
        <v>0</v>
      </c>
      <c r="W190" s="83">
        <v>0</v>
      </c>
      <c r="X190" s="83">
        <v>0</v>
      </c>
      <c r="Y190" s="396">
        <v>0</v>
      </c>
      <c r="Z190" s="430">
        <f t="shared" si="48"/>
        <v>0</v>
      </c>
      <c r="AA190" s="83">
        <v>0</v>
      </c>
      <c r="AB190" s="83">
        <v>0</v>
      </c>
      <c r="AC190" s="83">
        <v>0</v>
      </c>
      <c r="AD190" s="83">
        <v>0</v>
      </c>
      <c r="AE190" s="430">
        <f t="shared" si="49"/>
        <v>0</v>
      </c>
      <c r="AF190" s="83">
        <v>0</v>
      </c>
      <c r="AG190" s="83">
        <v>0</v>
      </c>
      <c r="AH190" s="83">
        <v>0</v>
      </c>
      <c r="AI190" s="83">
        <v>0</v>
      </c>
      <c r="AJ190" s="430">
        <f t="shared" si="50"/>
        <v>0</v>
      </c>
      <c r="AK190" s="83">
        <v>0</v>
      </c>
      <c r="AL190" s="83">
        <v>0</v>
      </c>
      <c r="AM190" s="83">
        <v>0</v>
      </c>
      <c r="AN190" s="83">
        <v>0</v>
      </c>
      <c r="AO190" s="257">
        <f t="shared" si="51"/>
        <v>0</v>
      </c>
      <c r="AP190" s="83">
        <v>0</v>
      </c>
      <c r="AQ190" s="83">
        <v>0</v>
      </c>
      <c r="AR190" s="83">
        <v>0</v>
      </c>
      <c r="AS190" s="83">
        <v>0</v>
      </c>
      <c r="AT190" s="257">
        <f t="shared" si="44"/>
        <v>0</v>
      </c>
      <c r="AU190" s="83">
        <v>0</v>
      </c>
      <c r="AV190" s="83">
        <v>0</v>
      </c>
      <c r="AW190" s="83">
        <v>0</v>
      </c>
      <c r="AX190" s="83">
        <v>0</v>
      </c>
      <c r="AY190" s="257">
        <f t="shared" si="45"/>
        <v>0</v>
      </c>
    </row>
    <row r="191" spans="2:51" s="194" customFormat="1" ht="16.5" customHeight="1" thickBot="1" x14ac:dyDescent="0.3">
      <c r="B191" s="1014"/>
      <c r="C191" s="1021"/>
      <c r="D191" s="923"/>
      <c r="E191" s="201" t="s">
        <v>112</v>
      </c>
      <c r="F191" s="695">
        <f t="shared" si="53"/>
        <v>0</v>
      </c>
      <c r="G191" s="646">
        <v>0</v>
      </c>
      <c r="H191" s="119">
        <v>0</v>
      </c>
      <c r="I191" s="119">
        <v>0</v>
      </c>
      <c r="J191" s="119">
        <v>0</v>
      </c>
      <c r="K191" s="66">
        <f t="shared" si="52"/>
        <v>0</v>
      </c>
      <c r="L191" s="100">
        <v>0</v>
      </c>
      <c r="M191" s="100">
        <v>0</v>
      </c>
      <c r="N191" s="100">
        <v>0</v>
      </c>
      <c r="O191" s="100">
        <v>0</v>
      </c>
      <c r="P191" s="257">
        <f t="shared" si="46"/>
        <v>0</v>
      </c>
      <c r="Q191" s="100">
        <v>0</v>
      </c>
      <c r="R191" s="100">
        <v>0</v>
      </c>
      <c r="S191" s="100">
        <v>0</v>
      </c>
      <c r="T191" s="100">
        <v>0</v>
      </c>
      <c r="U191" s="257">
        <f t="shared" si="47"/>
        <v>0</v>
      </c>
      <c r="V191" s="100">
        <v>0</v>
      </c>
      <c r="W191" s="100">
        <v>0</v>
      </c>
      <c r="X191" s="100">
        <v>0</v>
      </c>
      <c r="Y191" s="398">
        <v>0</v>
      </c>
      <c r="Z191" s="430">
        <f t="shared" si="48"/>
        <v>0</v>
      </c>
      <c r="AA191" s="100">
        <v>0</v>
      </c>
      <c r="AB191" s="100">
        <v>0</v>
      </c>
      <c r="AC191" s="100">
        <v>0</v>
      </c>
      <c r="AD191" s="100">
        <v>0</v>
      </c>
      <c r="AE191" s="430">
        <f t="shared" si="49"/>
        <v>0</v>
      </c>
      <c r="AF191" s="100">
        <v>0</v>
      </c>
      <c r="AG191" s="100">
        <v>0</v>
      </c>
      <c r="AH191" s="100">
        <v>0</v>
      </c>
      <c r="AI191" s="100">
        <v>0</v>
      </c>
      <c r="AJ191" s="430">
        <f t="shared" si="50"/>
        <v>0</v>
      </c>
      <c r="AK191" s="83">
        <v>0</v>
      </c>
      <c r="AL191" s="83">
        <v>0</v>
      </c>
      <c r="AM191" s="83">
        <v>0</v>
      </c>
      <c r="AN191" s="83">
        <v>0</v>
      </c>
      <c r="AO191" s="257">
        <f t="shared" si="51"/>
        <v>0</v>
      </c>
      <c r="AP191" s="83">
        <v>0</v>
      </c>
      <c r="AQ191" s="83">
        <v>0</v>
      </c>
      <c r="AR191" s="83">
        <v>0</v>
      </c>
      <c r="AS191" s="83">
        <v>0</v>
      </c>
      <c r="AT191" s="257">
        <f t="shared" si="44"/>
        <v>0</v>
      </c>
      <c r="AU191" s="83">
        <v>0</v>
      </c>
      <c r="AV191" s="83">
        <v>0</v>
      </c>
      <c r="AW191" s="83">
        <v>0</v>
      </c>
      <c r="AX191" s="83">
        <v>0</v>
      </c>
      <c r="AY191" s="257">
        <f t="shared" si="45"/>
        <v>0</v>
      </c>
    </row>
    <row r="192" spans="2:51" s="194" customFormat="1" ht="16.5" customHeight="1" thickBot="1" x14ac:dyDescent="0.3">
      <c r="B192" s="1014"/>
      <c r="C192" s="1021"/>
      <c r="D192" s="923"/>
      <c r="E192" s="584" t="s">
        <v>621</v>
      </c>
      <c r="F192" s="695">
        <f t="shared" si="53"/>
        <v>0</v>
      </c>
      <c r="G192" s="643"/>
      <c r="H192" s="116"/>
      <c r="I192" s="116"/>
      <c r="J192" s="116"/>
      <c r="K192" s="66">
        <f t="shared" si="52"/>
        <v>0</v>
      </c>
      <c r="L192" s="220"/>
      <c r="M192" s="220"/>
      <c r="N192" s="220"/>
      <c r="O192" s="220"/>
      <c r="P192" s="257">
        <f t="shared" si="46"/>
        <v>0</v>
      </c>
      <c r="Q192" s="220"/>
      <c r="R192" s="220"/>
      <c r="S192" s="220"/>
      <c r="T192" s="220"/>
      <c r="U192" s="257">
        <f t="shared" si="47"/>
        <v>0</v>
      </c>
      <c r="V192" s="220"/>
      <c r="W192" s="220"/>
      <c r="X192" s="220"/>
      <c r="Y192" s="358"/>
      <c r="Z192" s="430">
        <f t="shared" si="48"/>
        <v>0</v>
      </c>
      <c r="AA192" s="220"/>
      <c r="AB192" s="220"/>
      <c r="AC192" s="220"/>
      <c r="AD192" s="220"/>
      <c r="AE192" s="430">
        <f t="shared" si="49"/>
        <v>0</v>
      </c>
      <c r="AF192" s="220"/>
      <c r="AG192" s="220"/>
      <c r="AH192" s="220"/>
      <c r="AI192" s="220"/>
      <c r="AJ192" s="430">
        <f t="shared" si="50"/>
        <v>0</v>
      </c>
      <c r="AK192" s="120"/>
      <c r="AL192" s="120"/>
      <c r="AM192" s="120"/>
      <c r="AN192" s="120"/>
      <c r="AO192" s="257">
        <f t="shared" si="51"/>
        <v>0</v>
      </c>
      <c r="AP192" s="120"/>
      <c r="AQ192" s="120"/>
      <c r="AR192" s="120"/>
      <c r="AS192" s="120"/>
      <c r="AT192" s="257">
        <f t="shared" si="44"/>
        <v>0</v>
      </c>
      <c r="AU192" s="120"/>
      <c r="AV192" s="120"/>
      <c r="AW192" s="120"/>
      <c r="AX192" s="120"/>
      <c r="AY192" s="257">
        <f t="shared" si="45"/>
        <v>0</v>
      </c>
    </row>
    <row r="193" spans="2:51" s="194" customFormat="1" ht="21.75" thickBot="1" x14ac:dyDescent="0.3">
      <c r="B193" s="1015"/>
      <c r="C193" s="1021"/>
      <c r="D193" s="924"/>
      <c r="E193" s="584" t="s">
        <v>620</v>
      </c>
      <c r="F193" s="695">
        <f t="shared" si="53"/>
        <v>0</v>
      </c>
      <c r="G193" s="644"/>
      <c r="H193" s="120"/>
      <c r="I193" s="120"/>
      <c r="J193" s="120"/>
      <c r="K193" s="66">
        <f t="shared" si="52"/>
        <v>0</v>
      </c>
      <c r="L193" s="220"/>
      <c r="M193" s="220"/>
      <c r="N193" s="220"/>
      <c r="O193" s="220"/>
      <c r="P193" s="257">
        <f t="shared" si="46"/>
        <v>0</v>
      </c>
      <c r="Q193" s="220"/>
      <c r="R193" s="220"/>
      <c r="S193" s="220"/>
      <c r="T193" s="220"/>
      <c r="U193" s="257">
        <f t="shared" si="47"/>
        <v>0</v>
      </c>
      <c r="V193" s="220"/>
      <c r="W193" s="220"/>
      <c r="X193" s="220"/>
      <c r="Y193" s="358"/>
      <c r="Z193" s="430">
        <f t="shared" si="48"/>
        <v>0</v>
      </c>
      <c r="AA193" s="220"/>
      <c r="AB193" s="220"/>
      <c r="AC193" s="220"/>
      <c r="AD193" s="220"/>
      <c r="AE193" s="430">
        <f t="shared" si="49"/>
        <v>0</v>
      </c>
      <c r="AF193" s="220"/>
      <c r="AG193" s="220"/>
      <c r="AH193" s="220"/>
      <c r="AI193" s="220"/>
      <c r="AJ193" s="430">
        <f t="shared" si="50"/>
        <v>0</v>
      </c>
      <c r="AK193" s="120"/>
      <c r="AL193" s="120"/>
      <c r="AM193" s="120"/>
      <c r="AN193" s="120"/>
      <c r="AO193" s="257">
        <f t="shared" si="51"/>
        <v>0</v>
      </c>
      <c r="AP193" s="120"/>
      <c r="AQ193" s="120"/>
      <c r="AR193" s="120"/>
      <c r="AS193" s="120"/>
      <c r="AT193" s="257">
        <f t="shared" si="44"/>
        <v>0</v>
      </c>
      <c r="AU193" s="120"/>
      <c r="AV193" s="120"/>
      <c r="AW193" s="120"/>
      <c r="AX193" s="120"/>
      <c r="AY193" s="257">
        <f t="shared" si="45"/>
        <v>0</v>
      </c>
    </row>
    <row r="194" spans="2:51" s="194" customFormat="1" ht="16.5" customHeight="1" thickBot="1" x14ac:dyDescent="0.3">
      <c r="B194" s="1013">
        <v>43</v>
      </c>
      <c r="C194" s="1021"/>
      <c r="D194" s="915" t="s">
        <v>368</v>
      </c>
      <c r="E194" s="199" t="s">
        <v>116</v>
      </c>
      <c r="F194" s="695">
        <f t="shared" si="53"/>
        <v>0</v>
      </c>
      <c r="G194" s="645">
        <v>0</v>
      </c>
      <c r="H194" s="93">
        <v>0</v>
      </c>
      <c r="I194" s="93">
        <v>0</v>
      </c>
      <c r="J194" s="93">
        <v>0</v>
      </c>
      <c r="K194" s="66">
        <f t="shared" si="52"/>
        <v>0</v>
      </c>
      <c r="L194" s="85">
        <v>0</v>
      </c>
      <c r="M194" s="85">
        <v>0</v>
      </c>
      <c r="N194" s="85">
        <v>0</v>
      </c>
      <c r="O194" s="85">
        <v>0</v>
      </c>
      <c r="P194" s="257">
        <f t="shared" si="46"/>
        <v>0</v>
      </c>
      <c r="Q194" s="85">
        <v>0</v>
      </c>
      <c r="R194" s="85">
        <v>0</v>
      </c>
      <c r="S194" s="85">
        <v>0</v>
      </c>
      <c r="T194" s="85">
        <v>0</v>
      </c>
      <c r="U194" s="257">
        <f t="shared" si="47"/>
        <v>0</v>
      </c>
      <c r="V194" s="85">
        <v>0</v>
      </c>
      <c r="W194" s="85">
        <v>0</v>
      </c>
      <c r="X194" s="85">
        <v>0</v>
      </c>
      <c r="Y194" s="402">
        <v>0</v>
      </c>
      <c r="Z194" s="430">
        <f t="shared" si="48"/>
        <v>0</v>
      </c>
      <c r="AA194" s="85">
        <v>0</v>
      </c>
      <c r="AB194" s="85">
        <v>0</v>
      </c>
      <c r="AC194" s="85">
        <v>0</v>
      </c>
      <c r="AD194" s="85">
        <v>0</v>
      </c>
      <c r="AE194" s="430">
        <f t="shared" si="49"/>
        <v>0</v>
      </c>
      <c r="AF194" s="85">
        <v>0</v>
      </c>
      <c r="AG194" s="85">
        <v>0</v>
      </c>
      <c r="AH194" s="85">
        <v>0</v>
      </c>
      <c r="AI194" s="85">
        <v>0</v>
      </c>
      <c r="AJ194" s="430">
        <f t="shared" si="50"/>
        <v>0</v>
      </c>
      <c r="AK194" s="83">
        <v>0</v>
      </c>
      <c r="AL194" s="83">
        <v>0</v>
      </c>
      <c r="AM194" s="83">
        <v>0</v>
      </c>
      <c r="AN194" s="83">
        <v>0</v>
      </c>
      <c r="AO194" s="257">
        <f t="shared" si="51"/>
        <v>0</v>
      </c>
      <c r="AP194" s="83">
        <v>0</v>
      </c>
      <c r="AQ194" s="83">
        <v>0</v>
      </c>
      <c r="AR194" s="83">
        <v>0</v>
      </c>
      <c r="AS194" s="83">
        <v>0</v>
      </c>
      <c r="AT194" s="257">
        <f t="shared" si="44"/>
        <v>0</v>
      </c>
      <c r="AU194" s="83">
        <v>0</v>
      </c>
      <c r="AV194" s="83">
        <v>0</v>
      </c>
      <c r="AW194" s="83">
        <v>0</v>
      </c>
      <c r="AX194" s="83">
        <v>0</v>
      </c>
      <c r="AY194" s="257">
        <f t="shared" si="45"/>
        <v>0</v>
      </c>
    </row>
    <row r="195" spans="2:51" s="194" customFormat="1" ht="16.5" customHeight="1" thickBot="1" x14ac:dyDescent="0.3">
      <c r="B195" s="1014"/>
      <c r="C195" s="1021"/>
      <c r="D195" s="923"/>
      <c r="E195" s="200" t="s">
        <v>203</v>
      </c>
      <c r="F195" s="695">
        <f t="shared" si="53"/>
        <v>0</v>
      </c>
      <c r="G195" s="646">
        <v>0</v>
      </c>
      <c r="H195" s="119">
        <v>0</v>
      </c>
      <c r="I195" s="119">
        <v>0</v>
      </c>
      <c r="J195" s="119">
        <v>0</v>
      </c>
      <c r="K195" s="66">
        <f t="shared" si="52"/>
        <v>0</v>
      </c>
      <c r="L195" s="83">
        <v>0</v>
      </c>
      <c r="M195" s="83">
        <v>0</v>
      </c>
      <c r="N195" s="83">
        <v>0</v>
      </c>
      <c r="O195" s="83">
        <v>0</v>
      </c>
      <c r="P195" s="257">
        <f t="shared" si="46"/>
        <v>0</v>
      </c>
      <c r="Q195" s="85">
        <v>0</v>
      </c>
      <c r="R195" s="85">
        <v>0</v>
      </c>
      <c r="S195" s="85">
        <v>0</v>
      </c>
      <c r="T195" s="85">
        <v>0</v>
      </c>
      <c r="U195" s="257">
        <f t="shared" si="47"/>
        <v>0</v>
      </c>
      <c r="V195" s="83">
        <v>0</v>
      </c>
      <c r="W195" s="83">
        <v>0</v>
      </c>
      <c r="X195" s="83">
        <v>0</v>
      </c>
      <c r="Y195" s="396">
        <v>0</v>
      </c>
      <c r="Z195" s="430">
        <f t="shared" si="48"/>
        <v>0</v>
      </c>
      <c r="AA195" s="83">
        <v>0</v>
      </c>
      <c r="AB195" s="83">
        <v>0</v>
      </c>
      <c r="AC195" s="83">
        <v>0</v>
      </c>
      <c r="AD195" s="83">
        <v>0</v>
      </c>
      <c r="AE195" s="430">
        <f t="shared" si="49"/>
        <v>0</v>
      </c>
      <c r="AF195" s="83">
        <v>0</v>
      </c>
      <c r="AG195" s="83">
        <v>0</v>
      </c>
      <c r="AH195" s="83">
        <v>0</v>
      </c>
      <c r="AI195" s="83">
        <v>0</v>
      </c>
      <c r="AJ195" s="430">
        <f t="shared" si="50"/>
        <v>0</v>
      </c>
      <c r="AK195" s="83">
        <v>0</v>
      </c>
      <c r="AL195" s="83">
        <v>0</v>
      </c>
      <c r="AM195" s="83">
        <v>0</v>
      </c>
      <c r="AN195" s="83">
        <v>0</v>
      </c>
      <c r="AO195" s="257">
        <f t="shared" si="51"/>
        <v>0</v>
      </c>
      <c r="AP195" s="83">
        <v>0</v>
      </c>
      <c r="AQ195" s="83">
        <v>0</v>
      </c>
      <c r="AR195" s="83">
        <v>0</v>
      </c>
      <c r="AS195" s="83">
        <v>0</v>
      </c>
      <c r="AT195" s="257">
        <f t="shared" si="44"/>
        <v>0</v>
      </c>
      <c r="AU195" s="83">
        <v>0</v>
      </c>
      <c r="AV195" s="83">
        <v>0</v>
      </c>
      <c r="AW195" s="83">
        <v>0</v>
      </c>
      <c r="AX195" s="83">
        <v>0</v>
      </c>
      <c r="AY195" s="257">
        <f t="shared" si="45"/>
        <v>0</v>
      </c>
    </row>
    <row r="196" spans="2:51" s="194" customFormat="1" ht="16.5" customHeight="1" thickBot="1" x14ac:dyDescent="0.3">
      <c r="B196" s="1014"/>
      <c r="C196" s="1021"/>
      <c r="D196" s="923"/>
      <c r="E196" s="201" t="s">
        <v>112</v>
      </c>
      <c r="F196" s="695">
        <f t="shared" si="53"/>
        <v>0</v>
      </c>
      <c r="G196" s="646">
        <v>0</v>
      </c>
      <c r="H196" s="119">
        <v>0</v>
      </c>
      <c r="I196" s="119">
        <v>0</v>
      </c>
      <c r="J196" s="119">
        <v>0</v>
      </c>
      <c r="K196" s="66">
        <f t="shared" si="52"/>
        <v>0</v>
      </c>
      <c r="L196" s="100">
        <v>0</v>
      </c>
      <c r="M196" s="100">
        <v>0</v>
      </c>
      <c r="N196" s="100">
        <v>0</v>
      </c>
      <c r="O196" s="100">
        <v>0</v>
      </c>
      <c r="P196" s="257">
        <f t="shared" si="46"/>
        <v>0</v>
      </c>
      <c r="Q196" s="85">
        <v>0</v>
      </c>
      <c r="R196" s="85">
        <v>0</v>
      </c>
      <c r="S196" s="85">
        <v>0</v>
      </c>
      <c r="T196" s="85">
        <v>0</v>
      </c>
      <c r="U196" s="257">
        <f t="shared" si="47"/>
        <v>0</v>
      </c>
      <c r="V196" s="100">
        <v>0</v>
      </c>
      <c r="W196" s="100">
        <v>0</v>
      </c>
      <c r="X196" s="100">
        <v>0</v>
      </c>
      <c r="Y196" s="398">
        <v>0</v>
      </c>
      <c r="Z196" s="430">
        <f t="shared" si="48"/>
        <v>0</v>
      </c>
      <c r="AA196" s="100">
        <v>0</v>
      </c>
      <c r="AB196" s="100">
        <v>0</v>
      </c>
      <c r="AC196" s="100">
        <v>0</v>
      </c>
      <c r="AD196" s="100">
        <v>0</v>
      </c>
      <c r="AE196" s="430">
        <f t="shared" si="49"/>
        <v>0</v>
      </c>
      <c r="AF196" s="100">
        <v>0</v>
      </c>
      <c r="AG196" s="100">
        <v>0</v>
      </c>
      <c r="AH196" s="100">
        <v>0</v>
      </c>
      <c r="AI196" s="100">
        <v>0</v>
      </c>
      <c r="AJ196" s="430">
        <f t="shared" si="50"/>
        <v>0</v>
      </c>
      <c r="AK196" s="83">
        <v>0</v>
      </c>
      <c r="AL196" s="83">
        <v>0</v>
      </c>
      <c r="AM196" s="83">
        <v>0</v>
      </c>
      <c r="AN196" s="83">
        <v>0</v>
      </c>
      <c r="AO196" s="257">
        <f t="shared" si="51"/>
        <v>0</v>
      </c>
      <c r="AP196" s="83">
        <v>0</v>
      </c>
      <c r="AQ196" s="83">
        <v>0</v>
      </c>
      <c r="AR196" s="83">
        <v>0</v>
      </c>
      <c r="AS196" s="83">
        <v>0</v>
      </c>
      <c r="AT196" s="257">
        <f t="shared" si="44"/>
        <v>0</v>
      </c>
      <c r="AU196" s="83">
        <v>0</v>
      </c>
      <c r="AV196" s="83">
        <v>0</v>
      </c>
      <c r="AW196" s="83">
        <v>0</v>
      </c>
      <c r="AX196" s="83">
        <v>0</v>
      </c>
      <c r="AY196" s="257">
        <f t="shared" si="45"/>
        <v>0</v>
      </c>
    </row>
    <row r="197" spans="2:51" s="194" customFormat="1" ht="16.5" customHeight="1" thickBot="1" x14ac:dyDescent="0.3">
      <c r="B197" s="1014"/>
      <c r="C197" s="1021"/>
      <c r="D197" s="923"/>
      <c r="E197" s="583" t="s">
        <v>621</v>
      </c>
      <c r="F197" s="695">
        <f t="shared" si="53"/>
        <v>0</v>
      </c>
      <c r="G197" s="642">
        <v>0</v>
      </c>
      <c r="H197" s="90">
        <v>0</v>
      </c>
      <c r="I197" s="90">
        <v>0</v>
      </c>
      <c r="J197" s="90">
        <v>0</v>
      </c>
      <c r="K197" s="66">
        <f t="shared" si="52"/>
        <v>0</v>
      </c>
      <c r="L197" s="89">
        <v>0</v>
      </c>
      <c r="M197" s="89">
        <v>0</v>
      </c>
      <c r="N197" s="89">
        <v>0</v>
      </c>
      <c r="O197" s="89">
        <v>0</v>
      </c>
      <c r="P197" s="257">
        <f t="shared" si="46"/>
        <v>0</v>
      </c>
      <c r="Q197" s="85">
        <v>0</v>
      </c>
      <c r="R197" s="85">
        <v>0</v>
      </c>
      <c r="S197" s="85">
        <v>0</v>
      </c>
      <c r="T197" s="85">
        <v>0</v>
      </c>
      <c r="U197" s="257">
        <f t="shared" si="47"/>
        <v>0</v>
      </c>
      <c r="V197" s="89">
        <v>0</v>
      </c>
      <c r="W197" s="89">
        <v>0</v>
      </c>
      <c r="X197" s="89">
        <v>0</v>
      </c>
      <c r="Y197" s="403">
        <v>0</v>
      </c>
      <c r="Z197" s="430">
        <f t="shared" si="48"/>
        <v>0</v>
      </c>
      <c r="AA197" s="89">
        <v>0</v>
      </c>
      <c r="AB197" s="89">
        <v>0</v>
      </c>
      <c r="AC197" s="89">
        <v>0</v>
      </c>
      <c r="AD197" s="89">
        <v>0</v>
      </c>
      <c r="AE197" s="430">
        <f t="shared" si="49"/>
        <v>0</v>
      </c>
      <c r="AF197" s="89">
        <v>0</v>
      </c>
      <c r="AG197" s="89">
        <v>0</v>
      </c>
      <c r="AH197" s="89">
        <v>0</v>
      </c>
      <c r="AI197" s="89">
        <v>0</v>
      </c>
      <c r="AJ197" s="430">
        <f t="shared" si="50"/>
        <v>0</v>
      </c>
      <c r="AK197" s="83">
        <v>0</v>
      </c>
      <c r="AL197" s="83">
        <v>0</v>
      </c>
      <c r="AM197" s="83">
        <v>0</v>
      </c>
      <c r="AN197" s="83">
        <v>0</v>
      </c>
      <c r="AO197" s="257">
        <f t="shared" si="51"/>
        <v>0</v>
      </c>
      <c r="AP197" s="83">
        <v>0</v>
      </c>
      <c r="AQ197" s="83">
        <v>0</v>
      </c>
      <c r="AR197" s="83">
        <v>0</v>
      </c>
      <c r="AS197" s="83">
        <v>0</v>
      </c>
      <c r="AT197" s="257">
        <f t="shared" si="44"/>
        <v>0</v>
      </c>
      <c r="AU197" s="83">
        <v>0</v>
      </c>
      <c r="AV197" s="83">
        <v>0</v>
      </c>
      <c r="AW197" s="83">
        <v>0</v>
      </c>
      <c r="AX197" s="83">
        <v>0</v>
      </c>
      <c r="AY197" s="257">
        <f t="shared" si="45"/>
        <v>0</v>
      </c>
    </row>
    <row r="198" spans="2:51" s="194" customFormat="1" ht="21.75" thickBot="1" x14ac:dyDescent="0.3">
      <c r="B198" s="1015"/>
      <c r="C198" s="1021"/>
      <c r="D198" s="924"/>
      <c r="E198" s="583" t="s">
        <v>620</v>
      </c>
      <c r="F198" s="695">
        <f t="shared" si="53"/>
        <v>0</v>
      </c>
      <c r="G198" s="648">
        <v>0</v>
      </c>
      <c r="H198" s="91">
        <v>0</v>
      </c>
      <c r="I198" s="91">
        <v>0</v>
      </c>
      <c r="J198" s="91">
        <v>0</v>
      </c>
      <c r="K198" s="66">
        <f t="shared" si="52"/>
        <v>0</v>
      </c>
      <c r="L198" s="178">
        <v>0</v>
      </c>
      <c r="M198" s="178">
        <v>0</v>
      </c>
      <c r="N198" s="178">
        <v>0</v>
      </c>
      <c r="O198" s="178">
        <v>0</v>
      </c>
      <c r="P198" s="257">
        <f t="shared" si="46"/>
        <v>0</v>
      </c>
      <c r="Q198" s="85">
        <v>0</v>
      </c>
      <c r="R198" s="85">
        <v>0</v>
      </c>
      <c r="S198" s="85">
        <v>0</v>
      </c>
      <c r="T198" s="85">
        <v>0</v>
      </c>
      <c r="U198" s="257">
        <f t="shared" si="47"/>
        <v>0</v>
      </c>
      <c r="V198" s="178">
        <v>0</v>
      </c>
      <c r="W198" s="178">
        <v>0</v>
      </c>
      <c r="X198" s="178">
        <v>0</v>
      </c>
      <c r="Y198" s="399">
        <v>0</v>
      </c>
      <c r="Z198" s="430">
        <f t="shared" si="48"/>
        <v>0</v>
      </c>
      <c r="AA198" s="178">
        <v>0</v>
      </c>
      <c r="AB198" s="178">
        <v>0</v>
      </c>
      <c r="AC198" s="178">
        <v>0</v>
      </c>
      <c r="AD198" s="178">
        <v>0</v>
      </c>
      <c r="AE198" s="430">
        <f t="shared" si="49"/>
        <v>0</v>
      </c>
      <c r="AF198" s="178">
        <v>0</v>
      </c>
      <c r="AG198" s="178">
        <v>0</v>
      </c>
      <c r="AH198" s="178">
        <v>0</v>
      </c>
      <c r="AI198" s="178">
        <v>0</v>
      </c>
      <c r="AJ198" s="430">
        <f t="shared" si="50"/>
        <v>0</v>
      </c>
      <c r="AK198" s="83">
        <v>0</v>
      </c>
      <c r="AL198" s="83">
        <v>0</v>
      </c>
      <c r="AM198" s="83">
        <v>0</v>
      </c>
      <c r="AN198" s="83">
        <v>0</v>
      </c>
      <c r="AO198" s="257">
        <f t="shared" si="51"/>
        <v>0</v>
      </c>
      <c r="AP198" s="83">
        <v>0</v>
      </c>
      <c r="AQ198" s="83">
        <v>0</v>
      </c>
      <c r="AR198" s="83">
        <v>0</v>
      </c>
      <c r="AS198" s="83">
        <v>0</v>
      </c>
      <c r="AT198" s="257">
        <f t="shared" si="44"/>
        <v>0</v>
      </c>
      <c r="AU198" s="83">
        <v>0</v>
      </c>
      <c r="AV198" s="83">
        <v>0</v>
      </c>
      <c r="AW198" s="83">
        <v>0</v>
      </c>
      <c r="AX198" s="83">
        <v>0</v>
      </c>
      <c r="AY198" s="257">
        <f t="shared" si="45"/>
        <v>0</v>
      </c>
    </row>
    <row r="199" spans="2:51" s="194" customFormat="1" ht="16.5" customHeight="1" thickBot="1" x14ac:dyDescent="0.3">
      <c r="B199" s="1013">
        <v>44</v>
      </c>
      <c r="C199" s="1021"/>
      <c r="D199" s="915" t="s">
        <v>369</v>
      </c>
      <c r="E199" s="199" t="s">
        <v>116</v>
      </c>
      <c r="F199" s="695">
        <f t="shared" si="53"/>
        <v>0</v>
      </c>
      <c r="G199" s="645">
        <v>0</v>
      </c>
      <c r="H199" s="93">
        <v>0</v>
      </c>
      <c r="I199" s="93">
        <v>0</v>
      </c>
      <c r="J199" s="93">
        <v>0</v>
      </c>
      <c r="K199" s="66">
        <f t="shared" si="52"/>
        <v>0</v>
      </c>
      <c r="L199" s="89">
        <v>0</v>
      </c>
      <c r="M199" s="89">
        <v>0</v>
      </c>
      <c r="N199" s="89">
        <v>0</v>
      </c>
      <c r="O199" s="89">
        <v>0</v>
      </c>
      <c r="P199" s="257">
        <f t="shared" si="46"/>
        <v>0</v>
      </c>
      <c r="Q199" s="85">
        <v>0</v>
      </c>
      <c r="R199" s="85">
        <v>0</v>
      </c>
      <c r="S199" s="85">
        <v>0</v>
      </c>
      <c r="T199" s="85">
        <v>0</v>
      </c>
      <c r="U199" s="257">
        <f t="shared" si="47"/>
        <v>0</v>
      </c>
      <c r="V199" s="89">
        <v>0</v>
      </c>
      <c r="W199" s="89">
        <v>0</v>
      </c>
      <c r="X199" s="89">
        <v>0</v>
      </c>
      <c r="Y199" s="403">
        <v>0</v>
      </c>
      <c r="Z199" s="430">
        <f t="shared" si="48"/>
        <v>0</v>
      </c>
      <c r="AA199" s="89">
        <v>0</v>
      </c>
      <c r="AB199" s="89">
        <v>0</v>
      </c>
      <c r="AC199" s="89">
        <v>0</v>
      </c>
      <c r="AD199" s="89">
        <v>0</v>
      </c>
      <c r="AE199" s="430">
        <f t="shared" si="49"/>
        <v>0</v>
      </c>
      <c r="AF199" s="89">
        <v>0</v>
      </c>
      <c r="AG199" s="89">
        <v>0</v>
      </c>
      <c r="AH199" s="89">
        <v>0</v>
      </c>
      <c r="AI199" s="89">
        <v>0</v>
      </c>
      <c r="AJ199" s="430">
        <f t="shared" si="50"/>
        <v>0</v>
      </c>
      <c r="AK199" s="83">
        <v>0</v>
      </c>
      <c r="AL199" s="83">
        <v>0</v>
      </c>
      <c r="AM199" s="83">
        <v>0</v>
      </c>
      <c r="AN199" s="83">
        <v>0</v>
      </c>
      <c r="AO199" s="257">
        <f t="shared" si="51"/>
        <v>0</v>
      </c>
      <c r="AP199" s="83">
        <v>0</v>
      </c>
      <c r="AQ199" s="83">
        <v>0</v>
      </c>
      <c r="AR199" s="83">
        <v>0</v>
      </c>
      <c r="AS199" s="83">
        <v>0</v>
      </c>
      <c r="AT199" s="257">
        <f t="shared" si="44"/>
        <v>0</v>
      </c>
      <c r="AU199" s="83">
        <v>0</v>
      </c>
      <c r="AV199" s="83">
        <v>0</v>
      </c>
      <c r="AW199" s="83">
        <v>0</v>
      </c>
      <c r="AX199" s="83">
        <v>0</v>
      </c>
      <c r="AY199" s="257">
        <f t="shared" si="45"/>
        <v>0</v>
      </c>
    </row>
    <row r="200" spans="2:51" s="194" customFormat="1" ht="16.5" customHeight="1" thickBot="1" x14ac:dyDescent="0.3">
      <c r="B200" s="1014"/>
      <c r="C200" s="1021"/>
      <c r="D200" s="923"/>
      <c r="E200" s="200" t="s">
        <v>203</v>
      </c>
      <c r="F200" s="695">
        <f t="shared" si="53"/>
        <v>0</v>
      </c>
      <c r="G200" s="646">
        <v>0</v>
      </c>
      <c r="H200" s="119">
        <v>0</v>
      </c>
      <c r="I200" s="119">
        <v>0</v>
      </c>
      <c r="J200" s="119">
        <v>0</v>
      </c>
      <c r="K200" s="66">
        <f t="shared" si="52"/>
        <v>0</v>
      </c>
      <c r="L200" s="83">
        <v>0</v>
      </c>
      <c r="M200" s="83">
        <v>0</v>
      </c>
      <c r="N200" s="83">
        <v>0</v>
      </c>
      <c r="O200" s="83">
        <v>0</v>
      </c>
      <c r="P200" s="257">
        <f t="shared" si="46"/>
        <v>0</v>
      </c>
      <c r="Q200" s="85">
        <v>0</v>
      </c>
      <c r="R200" s="85">
        <v>0</v>
      </c>
      <c r="S200" s="85">
        <v>0</v>
      </c>
      <c r="T200" s="85">
        <v>0</v>
      </c>
      <c r="U200" s="257">
        <f t="shared" si="47"/>
        <v>0</v>
      </c>
      <c r="V200" s="83">
        <v>0</v>
      </c>
      <c r="W200" s="83">
        <v>0</v>
      </c>
      <c r="X200" s="83">
        <v>0</v>
      </c>
      <c r="Y200" s="396">
        <v>0</v>
      </c>
      <c r="Z200" s="430">
        <f t="shared" si="48"/>
        <v>0</v>
      </c>
      <c r="AA200" s="83">
        <v>0</v>
      </c>
      <c r="AB200" s="83">
        <v>0</v>
      </c>
      <c r="AC200" s="83">
        <v>0</v>
      </c>
      <c r="AD200" s="83">
        <v>0</v>
      </c>
      <c r="AE200" s="430">
        <f t="shared" si="49"/>
        <v>0</v>
      </c>
      <c r="AF200" s="83">
        <v>0</v>
      </c>
      <c r="AG200" s="83">
        <v>0</v>
      </c>
      <c r="AH200" s="83">
        <v>0</v>
      </c>
      <c r="AI200" s="83">
        <v>0</v>
      </c>
      <c r="AJ200" s="430">
        <f t="shared" si="50"/>
        <v>0</v>
      </c>
      <c r="AK200" s="83">
        <v>0</v>
      </c>
      <c r="AL200" s="83">
        <v>0</v>
      </c>
      <c r="AM200" s="83">
        <v>0</v>
      </c>
      <c r="AN200" s="83">
        <v>0</v>
      </c>
      <c r="AO200" s="257">
        <f t="shared" si="51"/>
        <v>0</v>
      </c>
      <c r="AP200" s="83">
        <v>0</v>
      </c>
      <c r="AQ200" s="83">
        <v>0</v>
      </c>
      <c r="AR200" s="83">
        <v>0</v>
      </c>
      <c r="AS200" s="83">
        <v>0</v>
      </c>
      <c r="AT200" s="257">
        <f t="shared" si="44"/>
        <v>0</v>
      </c>
      <c r="AU200" s="83">
        <v>0</v>
      </c>
      <c r="AV200" s="83">
        <v>0</v>
      </c>
      <c r="AW200" s="83">
        <v>0</v>
      </c>
      <c r="AX200" s="83">
        <v>0</v>
      </c>
      <c r="AY200" s="257">
        <f t="shared" si="45"/>
        <v>0</v>
      </c>
    </row>
    <row r="201" spans="2:51" s="194" customFormat="1" ht="16.5" customHeight="1" thickBot="1" x14ac:dyDescent="0.3">
      <c r="B201" s="1014"/>
      <c r="C201" s="1021"/>
      <c r="D201" s="923"/>
      <c r="E201" s="201" t="s">
        <v>112</v>
      </c>
      <c r="F201" s="695">
        <f t="shared" si="53"/>
        <v>0</v>
      </c>
      <c r="G201" s="646">
        <v>0</v>
      </c>
      <c r="H201" s="119">
        <v>0</v>
      </c>
      <c r="I201" s="119">
        <v>0</v>
      </c>
      <c r="J201" s="119">
        <v>0</v>
      </c>
      <c r="K201" s="66">
        <f t="shared" si="52"/>
        <v>0</v>
      </c>
      <c r="L201" s="100">
        <v>0</v>
      </c>
      <c r="M201" s="100">
        <v>0</v>
      </c>
      <c r="N201" s="100">
        <v>0</v>
      </c>
      <c r="O201" s="100">
        <v>0</v>
      </c>
      <c r="P201" s="257">
        <f t="shared" si="46"/>
        <v>0</v>
      </c>
      <c r="Q201" s="85">
        <v>0</v>
      </c>
      <c r="R201" s="85">
        <v>0</v>
      </c>
      <c r="S201" s="85">
        <v>0</v>
      </c>
      <c r="T201" s="85">
        <v>0</v>
      </c>
      <c r="U201" s="257">
        <f t="shared" si="47"/>
        <v>0</v>
      </c>
      <c r="V201" s="100">
        <v>0</v>
      </c>
      <c r="W201" s="100">
        <v>0</v>
      </c>
      <c r="X201" s="100">
        <v>0</v>
      </c>
      <c r="Y201" s="398">
        <v>0</v>
      </c>
      <c r="Z201" s="430">
        <f t="shared" si="48"/>
        <v>0</v>
      </c>
      <c r="AA201" s="100">
        <v>0</v>
      </c>
      <c r="AB201" s="100">
        <v>0</v>
      </c>
      <c r="AC201" s="100">
        <v>0</v>
      </c>
      <c r="AD201" s="100">
        <v>0</v>
      </c>
      <c r="AE201" s="430">
        <f t="shared" si="49"/>
        <v>0</v>
      </c>
      <c r="AF201" s="100">
        <v>0</v>
      </c>
      <c r="AG201" s="100">
        <v>0</v>
      </c>
      <c r="AH201" s="100">
        <v>0</v>
      </c>
      <c r="AI201" s="100">
        <v>0</v>
      </c>
      <c r="AJ201" s="430">
        <f t="shared" si="50"/>
        <v>0</v>
      </c>
      <c r="AK201" s="83">
        <v>0</v>
      </c>
      <c r="AL201" s="83">
        <v>0</v>
      </c>
      <c r="AM201" s="83">
        <v>0</v>
      </c>
      <c r="AN201" s="83">
        <v>0</v>
      </c>
      <c r="AO201" s="257">
        <f t="shared" si="51"/>
        <v>0</v>
      </c>
      <c r="AP201" s="83">
        <v>0</v>
      </c>
      <c r="AQ201" s="83">
        <v>0</v>
      </c>
      <c r="AR201" s="83">
        <v>0</v>
      </c>
      <c r="AS201" s="83">
        <v>0</v>
      </c>
      <c r="AT201" s="257">
        <f t="shared" si="44"/>
        <v>0</v>
      </c>
      <c r="AU201" s="83">
        <v>0</v>
      </c>
      <c r="AV201" s="83">
        <v>0</v>
      </c>
      <c r="AW201" s="83">
        <v>0</v>
      </c>
      <c r="AX201" s="83">
        <v>0</v>
      </c>
      <c r="AY201" s="257">
        <f t="shared" si="45"/>
        <v>0</v>
      </c>
    </row>
    <row r="202" spans="2:51" s="194" customFormat="1" ht="16.5" customHeight="1" thickBot="1" x14ac:dyDescent="0.3">
      <c r="B202" s="1014"/>
      <c r="C202" s="1021"/>
      <c r="D202" s="923"/>
      <c r="E202" s="584" t="s">
        <v>621</v>
      </c>
      <c r="F202" s="695">
        <f t="shared" si="53"/>
        <v>0</v>
      </c>
      <c r="G202" s="643"/>
      <c r="H202" s="116"/>
      <c r="I202" s="116"/>
      <c r="J202" s="116"/>
      <c r="K202" s="66">
        <f t="shared" si="52"/>
        <v>0</v>
      </c>
      <c r="L202" s="220"/>
      <c r="M202" s="220"/>
      <c r="N202" s="220"/>
      <c r="O202" s="220"/>
      <c r="P202" s="257">
        <f t="shared" si="46"/>
        <v>0</v>
      </c>
      <c r="Q202" s="220"/>
      <c r="R202" s="220"/>
      <c r="S202" s="220"/>
      <c r="T202" s="220"/>
      <c r="U202" s="257">
        <f t="shared" si="47"/>
        <v>0</v>
      </c>
      <c r="V202" s="220"/>
      <c r="W202" s="220"/>
      <c r="X202" s="220"/>
      <c r="Y202" s="358"/>
      <c r="Z202" s="430">
        <f t="shared" si="48"/>
        <v>0</v>
      </c>
      <c r="AA202" s="220"/>
      <c r="AB202" s="220"/>
      <c r="AC202" s="220"/>
      <c r="AD202" s="220"/>
      <c r="AE202" s="430">
        <f t="shared" si="49"/>
        <v>0</v>
      </c>
      <c r="AF202" s="220"/>
      <c r="AG202" s="220"/>
      <c r="AH202" s="220"/>
      <c r="AI202" s="220"/>
      <c r="AJ202" s="430">
        <f t="shared" si="50"/>
        <v>0</v>
      </c>
      <c r="AK202" s="120"/>
      <c r="AL202" s="120"/>
      <c r="AM202" s="120"/>
      <c r="AN202" s="120"/>
      <c r="AO202" s="257">
        <f t="shared" si="51"/>
        <v>0</v>
      </c>
      <c r="AP202" s="120"/>
      <c r="AQ202" s="120"/>
      <c r="AR202" s="120"/>
      <c r="AS202" s="120"/>
      <c r="AT202" s="257">
        <f t="shared" ref="AT202:AT265" si="54">AP202+AQ202+AR202+AS202</f>
        <v>0</v>
      </c>
      <c r="AU202" s="120"/>
      <c r="AV202" s="120"/>
      <c r="AW202" s="120"/>
      <c r="AX202" s="120"/>
      <c r="AY202" s="257">
        <f t="shared" ref="AY202:AY265" si="55">AU202+AV202+AW202+AX202</f>
        <v>0</v>
      </c>
    </row>
    <row r="203" spans="2:51" s="194" customFormat="1" ht="21.75" thickBot="1" x14ac:dyDescent="0.3">
      <c r="B203" s="1015"/>
      <c r="C203" s="1021"/>
      <c r="D203" s="924"/>
      <c r="E203" s="584" t="s">
        <v>620</v>
      </c>
      <c r="F203" s="695">
        <f t="shared" si="53"/>
        <v>0</v>
      </c>
      <c r="G203" s="644"/>
      <c r="H203" s="120"/>
      <c r="I203" s="120"/>
      <c r="J203" s="120"/>
      <c r="K203" s="66">
        <f t="shared" si="52"/>
        <v>0</v>
      </c>
      <c r="L203" s="220"/>
      <c r="M203" s="220"/>
      <c r="N203" s="220"/>
      <c r="O203" s="220"/>
      <c r="P203" s="257">
        <f t="shared" ref="P203:P266" si="56">L203+M203+N203+O203</f>
        <v>0</v>
      </c>
      <c r="Q203" s="220"/>
      <c r="R203" s="220"/>
      <c r="S203" s="220"/>
      <c r="T203" s="220"/>
      <c r="U203" s="257">
        <f t="shared" ref="U203:U266" si="57">Q203+R203+S203+T203</f>
        <v>0</v>
      </c>
      <c r="V203" s="220"/>
      <c r="W203" s="220"/>
      <c r="X203" s="220"/>
      <c r="Y203" s="358"/>
      <c r="Z203" s="430">
        <f t="shared" ref="Z203:Z266" si="58">V203+W203+X203+Y203</f>
        <v>0</v>
      </c>
      <c r="AA203" s="220"/>
      <c r="AB203" s="220"/>
      <c r="AC203" s="220"/>
      <c r="AD203" s="220"/>
      <c r="AE203" s="430">
        <f t="shared" ref="AE203:AE266" si="59">AA203+AB203+AC203+AD203</f>
        <v>0</v>
      </c>
      <c r="AF203" s="220"/>
      <c r="AG203" s="220"/>
      <c r="AH203" s="220"/>
      <c r="AI203" s="220"/>
      <c r="AJ203" s="430">
        <f t="shared" ref="AJ203:AJ266" si="60">AF203+AG203+AH203+AI203</f>
        <v>0</v>
      </c>
      <c r="AK203" s="120"/>
      <c r="AL203" s="120"/>
      <c r="AM203" s="120"/>
      <c r="AN203" s="120"/>
      <c r="AO203" s="257">
        <f t="shared" ref="AO203:AO266" si="61">AK203+AL203+AM203+AN203</f>
        <v>0</v>
      </c>
      <c r="AP203" s="120"/>
      <c r="AQ203" s="120"/>
      <c r="AR203" s="120"/>
      <c r="AS203" s="120"/>
      <c r="AT203" s="257">
        <f t="shared" si="54"/>
        <v>0</v>
      </c>
      <c r="AU203" s="120"/>
      <c r="AV203" s="120"/>
      <c r="AW203" s="120"/>
      <c r="AX203" s="120"/>
      <c r="AY203" s="257">
        <f t="shared" si="55"/>
        <v>0</v>
      </c>
    </row>
    <row r="204" spans="2:51" s="194" customFormat="1" ht="16.5" customHeight="1" thickBot="1" x14ac:dyDescent="0.3">
      <c r="B204" s="1013">
        <v>45</v>
      </c>
      <c r="C204" s="1021"/>
      <c r="D204" s="915" t="s">
        <v>370</v>
      </c>
      <c r="E204" s="199" t="s">
        <v>116</v>
      </c>
      <c r="F204" s="695">
        <f t="shared" si="53"/>
        <v>0</v>
      </c>
      <c r="G204" s="645">
        <v>0</v>
      </c>
      <c r="H204" s="93">
        <v>0</v>
      </c>
      <c r="I204" s="93">
        <v>0</v>
      </c>
      <c r="J204" s="93">
        <v>0</v>
      </c>
      <c r="K204" s="66">
        <f t="shared" ref="K204:K267" si="62">G204+H204+I204+J204</f>
        <v>0</v>
      </c>
      <c r="L204" s="85">
        <v>0</v>
      </c>
      <c r="M204" s="85">
        <v>0</v>
      </c>
      <c r="N204" s="85">
        <v>0</v>
      </c>
      <c r="O204" s="85">
        <v>0</v>
      </c>
      <c r="P204" s="257">
        <f t="shared" si="56"/>
        <v>0</v>
      </c>
      <c r="Q204" s="85">
        <v>0</v>
      </c>
      <c r="R204" s="85">
        <v>0</v>
      </c>
      <c r="S204" s="85">
        <v>0</v>
      </c>
      <c r="T204" s="85">
        <v>0</v>
      </c>
      <c r="U204" s="257">
        <f t="shared" si="57"/>
        <v>0</v>
      </c>
      <c r="V204" s="85">
        <v>0</v>
      </c>
      <c r="W204" s="85">
        <v>0</v>
      </c>
      <c r="X204" s="85">
        <v>0</v>
      </c>
      <c r="Y204" s="402">
        <v>0</v>
      </c>
      <c r="Z204" s="430">
        <f t="shared" si="58"/>
        <v>0</v>
      </c>
      <c r="AA204" s="85">
        <v>0</v>
      </c>
      <c r="AB204" s="85">
        <v>0</v>
      </c>
      <c r="AC204" s="85">
        <v>0</v>
      </c>
      <c r="AD204" s="85">
        <v>0</v>
      </c>
      <c r="AE204" s="430">
        <f t="shared" si="59"/>
        <v>0</v>
      </c>
      <c r="AF204" s="85">
        <v>0</v>
      </c>
      <c r="AG204" s="85">
        <v>0</v>
      </c>
      <c r="AH204" s="85">
        <v>0</v>
      </c>
      <c r="AI204" s="85">
        <v>0</v>
      </c>
      <c r="AJ204" s="430">
        <f t="shared" si="60"/>
        <v>0</v>
      </c>
      <c r="AK204" s="83">
        <v>0</v>
      </c>
      <c r="AL204" s="83">
        <v>0</v>
      </c>
      <c r="AM204" s="83">
        <v>0</v>
      </c>
      <c r="AN204" s="83">
        <v>0</v>
      </c>
      <c r="AO204" s="257">
        <f t="shared" si="61"/>
        <v>0</v>
      </c>
      <c r="AP204" s="83">
        <v>0</v>
      </c>
      <c r="AQ204" s="83">
        <v>0</v>
      </c>
      <c r="AR204" s="83">
        <v>0</v>
      </c>
      <c r="AS204" s="83">
        <v>0</v>
      </c>
      <c r="AT204" s="257">
        <f t="shared" si="54"/>
        <v>0</v>
      </c>
      <c r="AU204" s="83">
        <v>0</v>
      </c>
      <c r="AV204" s="83">
        <v>0</v>
      </c>
      <c r="AW204" s="83">
        <v>0</v>
      </c>
      <c r="AX204" s="83">
        <v>0</v>
      </c>
      <c r="AY204" s="257">
        <f t="shared" si="55"/>
        <v>0</v>
      </c>
    </row>
    <row r="205" spans="2:51" s="194" customFormat="1" ht="16.5" customHeight="1" thickBot="1" x14ac:dyDescent="0.3">
      <c r="B205" s="1014"/>
      <c r="C205" s="1021"/>
      <c r="D205" s="923"/>
      <c r="E205" s="200" t="s">
        <v>203</v>
      </c>
      <c r="F205" s="695">
        <f t="shared" ref="F205:F268" si="63">K205+P205+U205+Z205+AE205+AJ205+AO205+AT205+AY205</f>
        <v>0</v>
      </c>
      <c r="G205" s="646">
        <v>0</v>
      </c>
      <c r="H205" s="119">
        <v>0</v>
      </c>
      <c r="I205" s="119">
        <v>0</v>
      </c>
      <c r="J205" s="119">
        <v>0</v>
      </c>
      <c r="K205" s="66">
        <f t="shared" si="62"/>
        <v>0</v>
      </c>
      <c r="L205" s="83">
        <v>0</v>
      </c>
      <c r="M205" s="83">
        <v>0</v>
      </c>
      <c r="N205" s="83">
        <v>0</v>
      </c>
      <c r="O205" s="83">
        <v>0</v>
      </c>
      <c r="P205" s="257">
        <f t="shared" si="56"/>
        <v>0</v>
      </c>
      <c r="Q205" s="83">
        <v>0</v>
      </c>
      <c r="R205" s="83">
        <v>0</v>
      </c>
      <c r="S205" s="83">
        <v>0</v>
      </c>
      <c r="T205" s="83">
        <v>0</v>
      </c>
      <c r="U205" s="257">
        <f t="shared" si="57"/>
        <v>0</v>
      </c>
      <c r="V205" s="83">
        <v>0</v>
      </c>
      <c r="W205" s="83">
        <v>0</v>
      </c>
      <c r="X205" s="83">
        <v>0</v>
      </c>
      <c r="Y205" s="396">
        <v>0</v>
      </c>
      <c r="Z205" s="430">
        <f t="shared" si="58"/>
        <v>0</v>
      </c>
      <c r="AA205" s="83">
        <v>0</v>
      </c>
      <c r="AB205" s="83">
        <v>0</v>
      </c>
      <c r="AC205" s="83">
        <v>0</v>
      </c>
      <c r="AD205" s="83">
        <v>0</v>
      </c>
      <c r="AE205" s="430">
        <f t="shared" si="59"/>
        <v>0</v>
      </c>
      <c r="AF205" s="83">
        <v>0</v>
      </c>
      <c r="AG205" s="83">
        <v>0</v>
      </c>
      <c r="AH205" s="83">
        <v>0</v>
      </c>
      <c r="AI205" s="83">
        <v>0</v>
      </c>
      <c r="AJ205" s="430">
        <f t="shared" si="60"/>
        <v>0</v>
      </c>
      <c r="AK205" s="83">
        <v>0</v>
      </c>
      <c r="AL205" s="83">
        <v>0</v>
      </c>
      <c r="AM205" s="83">
        <v>0</v>
      </c>
      <c r="AN205" s="83">
        <v>0</v>
      </c>
      <c r="AO205" s="257">
        <f t="shared" si="61"/>
        <v>0</v>
      </c>
      <c r="AP205" s="83">
        <v>0</v>
      </c>
      <c r="AQ205" s="83">
        <v>0</v>
      </c>
      <c r="AR205" s="83">
        <v>0</v>
      </c>
      <c r="AS205" s="83">
        <v>0</v>
      </c>
      <c r="AT205" s="257">
        <f t="shared" si="54"/>
        <v>0</v>
      </c>
      <c r="AU205" s="83">
        <v>0</v>
      </c>
      <c r="AV205" s="83">
        <v>0</v>
      </c>
      <c r="AW205" s="83">
        <v>0</v>
      </c>
      <c r="AX205" s="83">
        <v>0</v>
      </c>
      <c r="AY205" s="257">
        <f t="shared" si="55"/>
        <v>0</v>
      </c>
    </row>
    <row r="206" spans="2:51" s="194" customFormat="1" ht="16.5" customHeight="1" thickBot="1" x14ac:dyDescent="0.3">
      <c r="B206" s="1015"/>
      <c r="C206" s="1021"/>
      <c r="D206" s="924"/>
      <c r="E206" s="201" t="s">
        <v>112</v>
      </c>
      <c r="F206" s="695">
        <f t="shared" si="63"/>
        <v>0</v>
      </c>
      <c r="G206" s="646">
        <v>0</v>
      </c>
      <c r="H206" s="119">
        <v>0</v>
      </c>
      <c r="I206" s="119">
        <v>0</v>
      </c>
      <c r="J206" s="119">
        <v>0</v>
      </c>
      <c r="K206" s="66">
        <f t="shared" si="62"/>
        <v>0</v>
      </c>
      <c r="L206" s="100">
        <v>0</v>
      </c>
      <c r="M206" s="100">
        <v>0</v>
      </c>
      <c r="N206" s="100">
        <v>0</v>
      </c>
      <c r="O206" s="100">
        <v>0</v>
      </c>
      <c r="P206" s="257">
        <f t="shared" si="56"/>
        <v>0</v>
      </c>
      <c r="Q206" s="100">
        <v>0</v>
      </c>
      <c r="R206" s="100">
        <v>0</v>
      </c>
      <c r="S206" s="100">
        <v>0</v>
      </c>
      <c r="T206" s="100">
        <v>0</v>
      </c>
      <c r="U206" s="257">
        <f t="shared" si="57"/>
        <v>0</v>
      </c>
      <c r="V206" s="100">
        <v>0</v>
      </c>
      <c r="W206" s="100">
        <v>0</v>
      </c>
      <c r="X206" s="100">
        <v>0</v>
      </c>
      <c r="Y206" s="398">
        <v>0</v>
      </c>
      <c r="Z206" s="430">
        <f t="shared" si="58"/>
        <v>0</v>
      </c>
      <c r="AA206" s="100">
        <v>0</v>
      </c>
      <c r="AB206" s="100">
        <v>0</v>
      </c>
      <c r="AC206" s="100">
        <v>0</v>
      </c>
      <c r="AD206" s="100">
        <v>0</v>
      </c>
      <c r="AE206" s="430">
        <f t="shared" si="59"/>
        <v>0</v>
      </c>
      <c r="AF206" s="100">
        <v>0</v>
      </c>
      <c r="AG206" s="100">
        <v>0</v>
      </c>
      <c r="AH206" s="100">
        <v>0</v>
      </c>
      <c r="AI206" s="100">
        <v>0</v>
      </c>
      <c r="AJ206" s="430">
        <f t="shared" si="60"/>
        <v>0</v>
      </c>
      <c r="AK206" s="83">
        <v>0</v>
      </c>
      <c r="AL206" s="83">
        <v>0</v>
      </c>
      <c r="AM206" s="83">
        <v>0</v>
      </c>
      <c r="AN206" s="83">
        <v>0</v>
      </c>
      <c r="AO206" s="257">
        <f t="shared" si="61"/>
        <v>0</v>
      </c>
      <c r="AP206" s="83">
        <v>0</v>
      </c>
      <c r="AQ206" s="83">
        <v>0</v>
      </c>
      <c r="AR206" s="83">
        <v>0</v>
      </c>
      <c r="AS206" s="83">
        <v>0</v>
      </c>
      <c r="AT206" s="257">
        <f t="shared" si="54"/>
        <v>0</v>
      </c>
      <c r="AU206" s="83">
        <v>0</v>
      </c>
      <c r="AV206" s="83">
        <v>0</v>
      </c>
      <c r="AW206" s="83">
        <v>0</v>
      </c>
      <c r="AX206" s="83">
        <v>0</v>
      </c>
      <c r="AY206" s="257">
        <f t="shared" si="55"/>
        <v>0</v>
      </c>
    </row>
    <row r="207" spans="2:51" s="194" customFormat="1" ht="16.5" customHeight="1" x14ac:dyDescent="0.25">
      <c r="B207" s="1013">
        <v>46</v>
      </c>
      <c r="C207" s="1021"/>
      <c r="D207" s="915" t="s">
        <v>371</v>
      </c>
      <c r="E207" s="199" t="s">
        <v>116</v>
      </c>
      <c r="F207" s="695">
        <f t="shared" si="63"/>
        <v>0</v>
      </c>
      <c r="G207" s="642">
        <v>0</v>
      </c>
      <c r="H207" s="90">
        <v>0</v>
      </c>
      <c r="I207" s="90">
        <v>0</v>
      </c>
      <c r="J207" s="90">
        <v>0</v>
      </c>
      <c r="K207" s="66">
        <f t="shared" si="62"/>
        <v>0</v>
      </c>
      <c r="L207" s="87">
        <v>0</v>
      </c>
      <c r="M207" s="87">
        <v>0</v>
      </c>
      <c r="N207" s="87">
        <v>0</v>
      </c>
      <c r="O207" s="87">
        <v>0</v>
      </c>
      <c r="P207" s="257">
        <f t="shared" si="56"/>
        <v>0</v>
      </c>
      <c r="Q207" s="87">
        <v>0</v>
      </c>
      <c r="R207" s="87">
        <v>0</v>
      </c>
      <c r="S207" s="87">
        <v>0</v>
      </c>
      <c r="T207" s="87">
        <v>0</v>
      </c>
      <c r="U207" s="257">
        <f t="shared" si="57"/>
        <v>0</v>
      </c>
      <c r="V207" s="87">
        <v>0</v>
      </c>
      <c r="W207" s="87">
        <v>0</v>
      </c>
      <c r="X207" s="87">
        <v>0</v>
      </c>
      <c r="Y207" s="400">
        <v>0</v>
      </c>
      <c r="Z207" s="430">
        <f t="shared" si="58"/>
        <v>0</v>
      </c>
      <c r="AA207" s="87">
        <v>0</v>
      </c>
      <c r="AB207" s="87">
        <v>0</v>
      </c>
      <c r="AC207" s="87">
        <v>0</v>
      </c>
      <c r="AD207" s="87">
        <v>0</v>
      </c>
      <c r="AE207" s="430">
        <f t="shared" si="59"/>
        <v>0</v>
      </c>
      <c r="AF207" s="87">
        <v>0</v>
      </c>
      <c r="AG207" s="87">
        <v>0</v>
      </c>
      <c r="AH207" s="87">
        <v>0</v>
      </c>
      <c r="AI207" s="87">
        <v>0</v>
      </c>
      <c r="AJ207" s="430">
        <f t="shared" si="60"/>
        <v>0</v>
      </c>
      <c r="AK207" s="83">
        <v>0</v>
      </c>
      <c r="AL207" s="83">
        <v>0</v>
      </c>
      <c r="AM207" s="83">
        <v>0</v>
      </c>
      <c r="AN207" s="83">
        <v>0</v>
      </c>
      <c r="AO207" s="257">
        <f t="shared" si="61"/>
        <v>0</v>
      </c>
      <c r="AP207" s="83">
        <v>0</v>
      </c>
      <c r="AQ207" s="83">
        <v>0</v>
      </c>
      <c r="AR207" s="83">
        <v>0</v>
      </c>
      <c r="AS207" s="83">
        <v>0</v>
      </c>
      <c r="AT207" s="257">
        <f t="shared" si="54"/>
        <v>0</v>
      </c>
      <c r="AU207" s="83">
        <v>0</v>
      </c>
      <c r="AV207" s="83">
        <v>0</v>
      </c>
      <c r="AW207" s="83">
        <v>0</v>
      </c>
      <c r="AX207" s="83">
        <v>0</v>
      </c>
      <c r="AY207" s="257">
        <f t="shared" si="55"/>
        <v>0</v>
      </c>
    </row>
    <row r="208" spans="2:51" s="194" customFormat="1" ht="16.5" customHeight="1" x14ac:dyDescent="0.25">
      <c r="B208" s="1014"/>
      <c r="C208" s="1021"/>
      <c r="D208" s="923"/>
      <c r="E208" s="200" t="s">
        <v>203</v>
      </c>
      <c r="F208" s="695">
        <f t="shared" si="63"/>
        <v>0</v>
      </c>
      <c r="G208" s="648">
        <v>0</v>
      </c>
      <c r="H208" s="91">
        <v>0</v>
      </c>
      <c r="I208" s="91">
        <v>0</v>
      </c>
      <c r="J208" s="91">
        <v>0</v>
      </c>
      <c r="K208" s="66">
        <f t="shared" si="62"/>
        <v>0</v>
      </c>
      <c r="L208" s="83">
        <v>0</v>
      </c>
      <c r="M208" s="83">
        <v>0</v>
      </c>
      <c r="N208" s="83">
        <v>0</v>
      </c>
      <c r="O208" s="83">
        <v>0</v>
      </c>
      <c r="P208" s="257">
        <f t="shared" si="56"/>
        <v>0</v>
      </c>
      <c r="Q208" s="83">
        <v>0</v>
      </c>
      <c r="R208" s="83">
        <v>0</v>
      </c>
      <c r="S208" s="83">
        <v>0</v>
      </c>
      <c r="T208" s="83">
        <v>0</v>
      </c>
      <c r="U208" s="257">
        <f t="shared" si="57"/>
        <v>0</v>
      </c>
      <c r="V208" s="83">
        <v>0</v>
      </c>
      <c r="W208" s="83">
        <v>0</v>
      </c>
      <c r="X208" s="83">
        <v>0</v>
      </c>
      <c r="Y208" s="396">
        <v>0</v>
      </c>
      <c r="Z208" s="430">
        <f t="shared" si="58"/>
        <v>0</v>
      </c>
      <c r="AA208" s="83">
        <v>0</v>
      </c>
      <c r="AB208" s="83">
        <v>0</v>
      </c>
      <c r="AC208" s="83">
        <v>0</v>
      </c>
      <c r="AD208" s="83">
        <v>0</v>
      </c>
      <c r="AE208" s="430">
        <f t="shared" si="59"/>
        <v>0</v>
      </c>
      <c r="AF208" s="83">
        <v>0</v>
      </c>
      <c r="AG208" s="83">
        <v>0</v>
      </c>
      <c r="AH208" s="83">
        <v>0</v>
      </c>
      <c r="AI208" s="83">
        <v>0</v>
      </c>
      <c r="AJ208" s="430">
        <f t="shared" si="60"/>
        <v>0</v>
      </c>
      <c r="AK208" s="83">
        <v>0</v>
      </c>
      <c r="AL208" s="83">
        <v>0</v>
      </c>
      <c r="AM208" s="83">
        <v>0</v>
      </c>
      <c r="AN208" s="83">
        <v>0</v>
      </c>
      <c r="AO208" s="257">
        <f t="shared" si="61"/>
        <v>0</v>
      </c>
      <c r="AP208" s="83">
        <v>0</v>
      </c>
      <c r="AQ208" s="83">
        <v>0</v>
      </c>
      <c r="AR208" s="83">
        <v>0</v>
      </c>
      <c r="AS208" s="83">
        <v>0</v>
      </c>
      <c r="AT208" s="257">
        <f t="shared" si="54"/>
        <v>0</v>
      </c>
      <c r="AU208" s="83">
        <v>0</v>
      </c>
      <c r="AV208" s="83">
        <v>0</v>
      </c>
      <c r="AW208" s="83">
        <v>0</v>
      </c>
      <c r="AX208" s="83">
        <v>0</v>
      </c>
      <c r="AY208" s="257">
        <f t="shared" si="55"/>
        <v>0</v>
      </c>
    </row>
    <row r="209" spans="2:51" s="194" customFormat="1" ht="16.5" customHeight="1" thickBot="1" x14ac:dyDescent="0.3">
      <c r="B209" s="1014"/>
      <c r="C209" s="1021"/>
      <c r="D209" s="923"/>
      <c r="E209" s="201" t="s">
        <v>112</v>
      </c>
      <c r="F209" s="695">
        <f t="shared" si="63"/>
        <v>0</v>
      </c>
      <c r="G209" s="645">
        <v>0</v>
      </c>
      <c r="H209" s="93">
        <v>0</v>
      </c>
      <c r="I209" s="93">
        <v>0</v>
      </c>
      <c r="J209" s="93">
        <v>0</v>
      </c>
      <c r="K209" s="66">
        <f t="shared" si="62"/>
        <v>0</v>
      </c>
      <c r="L209" s="86">
        <v>0</v>
      </c>
      <c r="M209" s="86">
        <v>0</v>
      </c>
      <c r="N209" s="86">
        <v>0</v>
      </c>
      <c r="O209" s="86">
        <v>0</v>
      </c>
      <c r="P209" s="257">
        <f t="shared" si="56"/>
        <v>0</v>
      </c>
      <c r="Q209" s="86">
        <v>0</v>
      </c>
      <c r="R209" s="86">
        <v>0</v>
      </c>
      <c r="S209" s="86">
        <v>0</v>
      </c>
      <c r="T209" s="86">
        <v>0</v>
      </c>
      <c r="U209" s="257">
        <f t="shared" si="57"/>
        <v>0</v>
      </c>
      <c r="V209" s="86">
        <v>0</v>
      </c>
      <c r="W209" s="86">
        <v>0</v>
      </c>
      <c r="X209" s="86">
        <v>0</v>
      </c>
      <c r="Y209" s="397">
        <v>0</v>
      </c>
      <c r="Z209" s="430">
        <f t="shared" si="58"/>
        <v>0</v>
      </c>
      <c r="AA209" s="86">
        <v>0</v>
      </c>
      <c r="AB209" s="86">
        <v>0</v>
      </c>
      <c r="AC209" s="86">
        <v>0</v>
      </c>
      <c r="AD209" s="86">
        <v>0</v>
      </c>
      <c r="AE209" s="430">
        <f t="shared" si="59"/>
        <v>0</v>
      </c>
      <c r="AF209" s="86">
        <v>0</v>
      </c>
      <c r="AG209" s="86">
        <v>0</v>
      </c>
      <c r="AH209" s="86">
        <v>0</v>
      </c>
      <c r="AI209" s="86">
        <v>0</v>
      </c>
      <c r="AJ209" s="430">
        <f t="shared" si="60"/>
        <v>0</v>
      </c>
      <c r="AK209" s="83">
        <v>0</v>
      </c>
      <c r="AL209" s="83">
        <v>0</v>
      </c>
      <c r="AM209" s="83">
        <v>0</v>
      </c>
      <c r="AN209" s="83">
        <v>0</v>
      </c>
      <c r="AO209" s="257">
        <f t="shared" si="61"/>
        <v>0</v>
      </c>
      <c r="AP209" s="83">
        <v>0</v>
      </c>
      <c r="AQ209" s="83">
        <v>0</v>
      </c>
      <c r="AR209" s="83">
        <v>0</v>
      </c>
      <c r="AS209" s="83">
        <v>0</v>
      </c>
      <c r="AT209" s="257">
        <f t="shared" si="54"/>
        <v>0</v>
      </c>
      <c r="AU209" s="83">
        <v>0</v>
      </c>
      <c r="AV209" s="83">
        <v>0</v>
      </c>
      <c r="AW209" s="83">
        <v>0</v>
      </c>
      <c r="AX209" s="83">
        <v>0</v>
      </c>
      <c r="AY209" s="257">
        <f t="shared" si="55"/>
        <v>0</v>
      </c>
    </row>
    <row r="210" spans="2:51" s="194" customFormat="1" ht="16.5" customHeight="1" thickBot="1" x14ac:dyDescent="0.3">
      <c r="B210" s="1014"/>
      <c r="C210" s="1021"/>
      <c r="D210" s="923"/>
      <c r="E210" s="583" t="s">
        <v>621</v>
      </c>
      <c r="F210" s="695">
        <f t="shared" si="63"/>
        <v>0</v>
      </c>
      <c r="G210" s="642">
        <v>0</v>
      </c>
      <c r="H210" s="90">
        <v>0</v>
      </c>
      <c r="I210" s="90">
        <v>0</v>
      </c>
      <c r="J210" s="90">
        <v>0</v>
      </c>
      <c r="K210" s="66">
        <f t="shared" si="62"/>
        <v>0</v>
      </c>
      <c r="L210" s="178">
        <v>0</v>
      </c>
      <c r="M210" s="178">
        <v>0</v>
      </c>
      <c r="N210" s="178">
        <v>0</v>
      </c>
      <c r="O210" s="178">
        <v>0</v>
      </c>
      <c r="P210" s="257">
        <f t="shared" si="56"/>
        <v>0</v>
      </c>
      <c r="Q210" s="178">
        <v>0</v>
      </c>
      <c r="R210" s="178">
        <v>0</v>
      </c>
      <c r="S210" s="178">
        <v>0</v>
      </c>
      <c r="T210" s="178">
        <v>0</v>
      </c>
      <c r="U210" s="257">
        <f t="shared" si="57"/>
        <v>0</v>
      </c>
      <c r="V210" s="178">
        <v>0</v>
      </c>
      <c r="W210" s="178">
        <v>0</v>
      </c>
      <c r="X210" s="178">
        <v>0</v>
      </c>
      <c r="Y210" s="399">
        <v>0</v>
      </c>
      <c r="Z210" s="430">
        <f t="shared" si="58"/>
        <v>0</v>
      </c>
      <c r="AA210" s="178">
        <v>0</v>
      </c>
      <c r="AB210" s="178">
        <v>0</v>
      </c>
      <c r="AC210" s="178">
        <v>0</v>
      </c>
      <c r="AD210" s="178">
        <v>0</v>
      </c>
      <c r="AE210" s="430">
        <f t="shared" si="59"/>
        <v>0</v>
      </c>
      <c r="AF210" s="178">
        <v>0</v>
      </c>
      <c r="AG210" s="178">
        <v>0</v>
      </c>
      <c r="AH210" s="178">
        <v>0</v>
      </c>
      <c r="AI210" s="178">
        <v>0</v>
      </c>
      <c r="AJ210" s="430">
        <f t="shared" si="60"/>
        <v>0</v>
      </c>
      <c r="AK210" s="83">
        <v>0</v>
      </c>
      <c r="AL210" s="83">
        <v>0</v>
      </c>
      <c r="AM210" s="83">
        <v>0</v>
      </c>
      <c r="AN210" s="83">
        <v>0</v>
      </c>
      <c r="AO210" s="257">
        <f t="shared" si="61"/>
        <v>0</v>
      </c>
      <c r="AP210" s="83">
        <v>0</v>
      </c>
      <c r="AQ210" s="83">
        <v>0</v>
      </c>
      <c r="AR210" s="83">
        <v>0</v>
      </c>
      <c r="AS210" s="83">
        <v>0</v>
      </c>
      <c r="AT210" s="257">
        <f t="shared" si="54"/>
        <v>0</v>
      </c>
      <c r="AU210" s="83">
        <v>0</v>
      </c>
      <c r="AV210" s="83">
        <v>0</v>
      </c>
      <c r="AW210" s="83">
        <v>0</v>
      </c>
      <c r="AX210" s="83">
        <v>0</v>
      </c>
      <c r="AY210" s="257">
        <f t="shared" si="55"/>
        <v>0</v>
      </c>
    </row>
    <row r="211" spans="2:51" s="194" customFormat="1" ht="21.75" thickBot="1" x14ac:dyDescent="0.3">
      <c r="B211" s="1015"/>
      <c r="C211" s="1021"/>
      <c r="D211" s="924"/>
      <c r="E211" s="583" t="s">
        <v>620</v>
      </c>
      <c r="F211" s="695">
        <f t="shared" si="63"/>
        <v>0</v>
      </c>
      <c r="G211" s="648">
        <v>0</v>
      </c>
      <c r="H211" s="91">
        <v>0</v>
      </c>
      <c r="I211" s="91">
        <v>0</v>
      </c>
      <c r="J211" s="91">
        <v>0</v>
      </c>
      <c r="K211" s="66">
        <f t="shared" si="62"/>
        <v>0</v>
      </c>
      <c r="L211" s="178">
        <v>0</v>
      </c>
      <c r="M211" s="178">
        <v>0</v>
      </c>
      <c r="N211" s="178">
        <v>0</v>
      </c>
      <c r="O211" s="178">
        <v>0</v>
      </c>
      <c r="P211" s="257">
        <f t="shared" si="56"/>
        <v>0</v>
      </c>
      <c r="Q211" s="178">
        <v>0</v>
      </c>
      <c r="R211" s="178">
        <v>0</v>
      </c>
      <c r="S211" s="178">
        <v>0</v>
      </c>
      <c r="T211" s="178">
        <v>0</v>
      </c>
      <c r="U211" s="257">
        <f t="shared" si="57"/>
        <v>0</v>
      </c>
      <c r="V211" s="178">
        <v>0</v>
      </c>
      <c r="W211" s="178">
        <v>0</v>
      </c>
      <c r="X211" s="178">
        <v>0</v>
      </c>
      <c r="Y211" s="399">
        <v>0</v>
      </c>
      <c r="Z211" s="430">
        <f t="shared" si="58"/>
        <v>0</v>
      </c>
      <c r="AA211" s="178">
        <v>0</v>
      </c>
      <c r="AB211" s="178">
        <v>0</v>
      </c>
      <c r="AC211" s="178">
        <v>0</v>
      </c>
      <c r="AD211" s="178">
        <v>0</v>
      </c>
      <c r="AE211" s="430">
        <f t="shared" si="59"/>
        <v>0</v>
      </c>
      <c r="AF211" s="178">
        <v>0</v>
      </c>
      <c r="AG211" s="178">
        <v>0</v>
      </c>
      <c r="AH211" s="178">
        <v>0</v>
      </c>
      <c r="AI211" s="178">
        <v>0</v>
      </c>
      <c r="AJ211" s="430">
        <f t="shared" si="60"/>
        <v>0</v>
      </c>
      <c r="AK211" s="83">
        <v>0</v>
      </c>
      <c r="AL211" s="83">
        <v>0</v>
      </c>
      <c r="AM211" s="83">
        <v>0</v>
      </c>
      <c r="AN211" s="83">
        <v>0</v>
      </c>
      <c r="AO211" s="257">
        <f t="shared" si="61"/>
        <v>0</v>
      </c>
      <c r="AP211" s="83">
        <v>0</v>
      </c>
      <c r="AQ211" s="83">
        <v>0</v>
      </c>
      <c r="AR211" s="83">
        <v>0</v>
      </c>
      <c r="AS211" s="83">
        <v>0</v>
      </c>
      <c r="AT211" s="257">
        <f t="shared" si="54"/>
        <v>0</v>
      </c>
      <c r="AU211" s="83">
        <v>0</v>
      </c>
      <c r="AV211" s="83">
        <v>0</v>
      </c>
      <c r="AW211" s="83">
        <v>0</v>
      </c>
      <c r="AX211" s="83">
        <v>0</v>
      </c>
      <c r="AY211" s="257">
        <f t="shared" si="55"/>
        <v>0</v>
      </c>
    </row>
    <row r="212" spans="2:51" s="194" customFormat="1" ht="16.5" customHeight="1" thickBot="1" x14ac:dyDescent="0.3">
      <c r="B212" s="1013">
        <v>47</v>
      </c>
      <c r="C212" s="1021"/>
      <c r="D212" s="954" t="s">
        <v>372</v>
      </c>
      <c r="E212" s="710" t="s">
        <v>116</v>
      </c>
      <c r="F212" s="695">
        <f t="shared" si="63"/>
        <v>0</v>
      </c>
      <c r="G212" s="645">
        <v>0</v>
      </c>
      <c r="H212" s="93">
        <v>0</v>
      </c>
      <c r="I212" s="93">
        <v>0</v>
      </c>
      <c r="J212" s="93">
        <v>0</v>
      </c>
      <c r="K212" s="66">
        <f t="shared" si="62"/>
        <v>0</v>
      </c>
      <c r="L212" s="89">
        <v>0</v>
      </c>
      <c r="M212" s="89">
        <v>0</v>
      </c>
      <c r="N212" s="89">
        <v>0</v>
      </c>
      <c r="O212" s="89">
        <v>0</v>
      </c>
      <c r="P212" s="257">
        <f t="shared" si="56"/>
        <v>0</v>
      </c>
      <c r="Q212" s="89">
        <v>0</v>
      </c>
      <c r="R212" s="89">
        <v>0</v>
      </c>
      <c r="S212" s="89">
        <v>0</v>
      </c>
      <c r="T212" s="89">
        <v>0</v>
      </c>
      <c r="U212" s="257">
        <f t="shared" si="57"/>
        <v>0</v>
      </c>
      <c r="V212" s="89">
        <v>0</v>
      </c>
      <c r="W212" s="89">
        <v>0</v>
      </c>
      <c r="X212" s="89">
        <v>0</v>
      </c>
      <c r="Y212" s="403">
        <v>0</v>
      </c>
      <c r="Z212" s="430">
        <f t="shared" si="58"/>
        <v>0</v>
      </c>
      <c r="AA212" s="89">
        <v>0</v>
      </c>
      <c r="AB212" s="89">
        <v>0</v>
      </c>
      <c r="AC212" s="89">
        <v>0</v>
      </c>
      <c r="AD212" s="89">
        <v>0</v>
      </c>
      <c r="AE212" s="430">
        <f t="shared" si="59"/>
        <v>0</v>
      </c>
      <c r="AF212" s="89">
        <v>0</v>
      </c>
      <c r="AG212" s="89">
        <v>0</v>
      </c>
      <c r="AH212" s="89">
        <v>0</v>
      </c>
      <c r="AI212" s="89">
        <v>0</v>
      </c>
      <c r="AJ212" s="430">
        <f t="shared" si="60"/>
        <v>0</v>
      </c>
      <c r="AK212" s="702"/>
      <c r="AL212" s="702"/>
      <c r="AM212" s="702"/>
      <c r="AN212" s="702"/>
      <c r="AO212" s="257">
        <f t="shared" si="61"/>
        <v>0</v>
      </c>
      <c r="AP212" s="702"/>
      <c r="AQ212" s="702"/>
      <c r="AR212" s="702"/>
      <c r="AS212" s="702"/>
      <c r="AT212" s="257">
        <f t="shared" si="54"/>
        <v>0</v>
      </c>
      <c r="AU212" s="702"/>
      <c r="AV212" s="702"/>
      <c r="AW212" s="702"/>
      <c r="AX212" s="702"/>
      <c r="AY212" s="257">
        <f t="shared" si="55"/>
        <v>0</v>
      </c>
    </row>
    <row r="213" spans="2:51" s="194" customFormat="1" ht="16.5" customHeight="1" thickBot="1" x14ac:dyDescent="0.3">
      <c r="B213" s="1014"/>
      <c r="C213" s="1021"/>
      <c r="D213" s="955"/>
      <c r="E213" s="707" t="s">
        <v>203</v>
      </c>
      <c r="F213" s="695">
        <f t="shared" si="63"/>
        <v>0</v>
      </c>
      <c r="G213" s="646">
        <v>0</v>
      </c>
      <c r="H213" s="119">
        <v>0</v>
      </c>
      <c r="I213" s="119">
        <v>0</v>
      </c>
      <c r="J213" s="119">
        <v>0</v>
      </c>
      <c r="K213" s="66">
        <f t="shared" si="62"/>
        <v>0</v>
      </c>
      <c r="L213" s="83">
        <v>0</v>
      </c>
      <c r="M213" s="83">
        <v>0</v>
      </c>
      <c r="N213" s="83">
        <v>0</v>
      </c>
      <c r="O213" s="83">
        <v>0</v>
      </c>
      <c r="P213" s="257">
        <f t="shared" si="56"/>
        <v>0</v>
      </c>
      <c r="Q213" s="83">
        <v>0</v>
      </c>
      <c r="R213" s="83">
        <v>0</v>
      </c>
      <c r="S213" s="83">
        <v>0</v>
      </c>
      <c r="T213" s="83">
        <v>0</v>
      </c>
      <c r="U213" s="257">
        <f t="shared" si="57"/>
        <v>0</v>
      </c>
      <c r="V213" s="83">
        <v>0</v>
      </c>
      <c r="W213" s="83">
        <v>0</v>
      </c>
      <c r="X213" s="83">
        <v>0</v>
      </c>
      <c r="Y213" s="396">
        <v>0</v>
      </c>
      <c r="Z213" s="430">
        <f t="shared" si="58"/>
        <v>0</v>
      </c>
      <c r="AA213" s="83">
        <v>0</v>
      </c>
      <c r="AB213" s="83">
        <v>0</v>
      </c>
      <c r="AC213" s="83">
        <v>0</v>
      </c>
      <c r="AD213" s="83">
        <v>0</v>
      </c>
      <c r="AE213" s="430">
        <f t="shared" si="59"/>
        <v>0</v>
      </c>
      <c r="AF213" s="83">
        <v>0</v>
      </c>
      <c r="AG213" s="83">
        <v>0</v>
      </c>
      <c r="AH213" s="83">
        <v>0</v>
      </c>
      <c r="AI213" s="83">
        <v>0</v>
      </c>
      <c r="AJ213" s="430">
        <f t="shared" si="60"/>
        <v>0</v>
      </c>
      <c r="AK213" s="702"/>
      <c r="AL213" s="702"/>
      <c r="AM213" s="702"/>
      <c r="AN213" s="702"/>
      <c r="AO213" s="257">
        <f t="shared" si="61"/>
        <v>0</v>
      </c>
      <c r="AP213" s="702"/>
      <c r="AQ213" s="702"/>
      <c r="AR213" s="702"/>
      <c r="AS213" s="702"/>
      <c r="AT213" s="257">
        <f t="shared" si="54"/>
        <v>0</v>
      </c>
      <c r="AU213" s="702"/>
      <c r="AV213" s="702"/>
      <c r="AW213" s="702"/>
      <c r="AX213" s="702"/>
      <c r="AY213" s="257">
        <f t="shared" si="55"/>
        <v>0</v>
      </c>
    </row>
    <row r="214" spans="2:51" s="194" customFormat="1" ht="16.5" customHeight="1" thickBot="1" x14ac:dyDescent="0.3">
      <c r="B214" s="1014"/>
      <c r="C214" s="1021"/>
      <c r="D214" s="955"/>
      <c r="E214" s="711" t="s">
        <v>112</v>
      </c>
      <c r="F214" s="695">
        <f t="shared" si="63"/>
        <v>0</v>
      </c>
      <c r="G214" s="646">
        <v>0</v>
      </c>
      <c r="H214" s="119">
        <v>0</v>
      </c>
      <c r="I214" s="119">
        <v>0</v>
      </c>
      <c r="J214" s="119">
        <v>0</v>
      </c>
      <c r="K214" s="66">
        <f t="shared" si="62"/>
        <v>0</v>
      </c>
      <c r="L214" s="100">
        <v>0</v>
      </c>
      <c r="M214" s="100">
        <v>0</v>
      </c>
      <c r="N214" s="100">
        <v>0</v>
      </c>
      <c r="O214" s="100">
        <v>0</v>
      </c>
      <c r="P214" s="257">
        <f t="shared" si="56"/>
        <v>0</v>
      </c>
      <c r="Q214" s="100">
        <v>0</v>
      </c>
      <c r="R214" s="100">
        <v>0</v>
      </c>
      <c r="S214" s="100">
        <v>0</v>
      </c>
      <c r="T214" s="100">
        <v>0</v>
      </c>
      <c r="U214" s="257">
        <f t="shared" si="57"/>
        <v>0</v>
      </c>
      <c r="V214" s="100">
        <v>0</v>
      </c>
      <c r="W214" s="100">
        <v>0</v>
      </c>
      <c r="X214" s="100">
        <v>0</v>
      </c>
      <c r="Y214" s="398">
        <v>0</v>
      </c>
      <c r="Z214" s="430">
        <f t="shared" si="58"/>
        <v>0</v>
      </c>
      <c r="AA214" s="100">
        <v>0</v>
      </c>
      <c r="AB214" s="100">
        <v>0</v>
      </c>
      <c r="AC214" s="100">
        <v>0</v>
      </c>
      <c r="AD214" s="100">
        <v>0</v>
      </c>
      <c r="AE214" s="430">
        <f t="shared" si="59"/>
        <v>0</v>
      </c>
      <c r="AF214" s="100">
        <v>0</v>
      </c>
      <c r="AG214" s="100">
        <v>0</v>
      </c>
      <c r="AH214" s="100">
        <v>0</v>
      </c>
      <c r="AI214" s="100">
        <v>0</v>
      </c>
      <c r="AJ214" s="430">
        <f t="shared" si="60"/>
        <v>0</v>
      </c>
      <c r="AK214" s="702"/>
      <c r="AL214" s="702"/>
      <c r="AM214" s="702"/>
      <c r="AN214" s="702"/>
      <c r="AO214" s="257">
        <f t="shared" si="61"/>
        <v>0</v>
      </c>
      <c r="AP214" s="702"/>
      <c r="AQ214" s="702"/>
      <c r="AR214" s="702"/>
      <c r="AS214" s="702"/>
      <c r="AT214" s="257">
        <f t="shared" si="54"/>
        <v>0</v>
      </c>
      <c r="AU214" s="702"/>
      <c r="AV214" s="702"/>
      <c r="AW214" s="702"/>
      <c r="AX214" s="702"/>
      <c r="AY214" s="257">
        <f t="shared" si="55"/>
        <v>0</v>
      </c>
    </row>
    <row r="215" spans="2:51" s="194" customFormat="1" ht="16.5" customHeight="1" thickBot="1" x14ac:dyDescent="0.3">
      <c r="B215" s="1014"/>
      <c r="C215" s="1021"/>
      <c r="D215" s="955"/>
      <c r="E215" s="584" t="s">
        <v>621</v>
      </c>
      <c r="F215" s="695">
        <f t="shared" si="63"/>
        <v>0</v>
      </c>
      <c r="G215" s="643"/>
      <c r="H215" s="116"/>
      <c r="I215" s="116"/>
      <c r="J215" s="116"/>
      <c r="K215" s="66">
        <f t="shared" si="62"/>
        <v>0</v>
      </c>
      <c r="L215" s="220"/>
      <c r="M215" s="220"/>
      <c r="N215" s="220"/>
      <c r="O215" s="220"/>
      <c r="P215" s="257">
        <f t="shared" si="56"/>
        <v>0</v>
      </c>
      <c r="Q215" s="220"/>
      <c r="R215" s="220"/>
      <c r="S215" s="220"/>
      <c r="T215" s="220"/>
      <c r="U215" s="257">
        <f t="shared" si="57"/>
        <v>0</v>
      </c>
      <c r="V215" s="220"/>
      <c r="W215" s="220"/>
      <c r="X215" s="220"/>
      <c r="Y215" s="358"/>
      <c r="Z215" s="430">
        <f t="shared" si="58"/>
        <v>0</v>
      </c>
      <c r="AA215" s="220"/>
      <c r="AB215" s="220"/>
      <c r="AC215" s="220"/>
      <c r="AD215" s="220"/>
      <c r="AE215" s="430">
        <f t="shared" si="59"/>
        <v>0</v>
      </c>
      <c r="AF215" s="220"/>
      <c r="AG215" s="220"/>
      <c r="AH215" s="220"/>
      <c r="AI215" s="220"/>
      <c r="AJ215" s="430">
        <f t="shared" si="60"/>
        <v>0</v>
      </c>
      <c r="AK215" s="702"/>
      <c r="AL215" s="702"/>
      <c r="AM215" s="702"/>
      <c r="AN215" s="702"/>
      <c r="AO215" s="257">
        <f t="shared" si="61"/>
        <v>0</v>
      </c>
      <c r="AP215" s="702"/>
      <c r="AQ215" s="702"/>
      <c r="AR215" s="702"/>
      <c r="AS215" s="702"/>
      <c r="AT215" s="257">
        <f t="shared" si="54"/>
        <v>0</v>
      </c>
      <c r="AU215" s="702"/>
      <c r="AV215" s="702"/>
      <c r="AW215" s="702"/>
      <c r="AX215" s="702"/>
      <c r="AY215" s="257">
        <f t="shared" si="55"/>
        <v>0</v>
      </c>
    </row>
    <row r="216" spans="2:51" s="194" customFormat="1" ht="21.75" thickBot="1" x14ac:dyDescent="0.3">
      <c r="B216" s="1015"/>
      <c r="C216" s="1021"/>
      <c r="D216" s="956"/>
      <c r="E216" s="584" t="s">
        <v>620</v>
      </c>
      <c r="F216" s="695">
        <f t="shared" si="63"/>
        <v>0</v>
      </c>
      <c r="G216" s="644"/>
      <c r="H216" s="120"/>
      <c r="I216" s="120"/>
      <c r="J216" s="120"/>
      <c r="K216" s="66">
        <f t="shared" si="62"/>
        <v>0</v>
      </c>
      <c r="L216" s="220"/>
      <c r="M216" s="220"/>
      <c r="N216" s="220"/>
      <c r="O216" s="220"/>
      <c r="P216" s="257">
        <f t="shared" si="56"/>
        <v>0</v>
      </c>
      <c r="Q216" s="220"/>
      <c r="R216" s="220"/>
      <c r="S216" s="220"/>
      <c r="T216" s="220"/>
      <c r="U216" s="257">
        <f t="shared" si="57"/>
        <v>0</v>
      </c>
      <c r="V216" s="220"/>
      <c r="W216" s="220"/>
      <c r="X216" s="220"/>
      <c r="Y216" s="358"/>
      <c r="Z216" s="430">
        <f t="shared" si="58"/>
        <v>0</v>
      </c>
      <c r="AA216" s="220"/>
      <c r="AB216" s="220"/>
      <c r="AC216" s="220"/>
      <c r="AD216" s="220"/>
      <c r="AE216" s="430">
        <f t="shared" si="59"/>
        <v>0</v>
      </c>
      <c r="AF216" s="220"/>
      <c r="AG216" s="220"/>
      <c r="AH216" s="220"/>
      <c r="AI216" s="220"/>
      <c r="AJ216" s="430">
        <f t="shared" si="60"/>
        <v>0</v>
      </c>
      <c r="AK216" s="702"/>
      <c r="AL216" s="702"/>
      <c r="AM216" s="702"/>
      <c r="AN216" s="702"/>
      <c r="AO216" s="257">
        <f t="shared" si="61"/>
        <v>0</v>
      </c>
      <c r="AP216" s="702"/>
      <c r="AQ216" s="702"/>
      <c r="AR216" s="702"/>
      <c r="AS216" s="702"/>
      <c r="AT216" s="257">
        <f t="shared" si="54"/>
        <v>0</v>
      </c>
      <c r="AU216" s="702"/>
      <c r="AV216" s="702"/>
      <c r="AW216" s="702"/>
      <c r="AX216" s="702"/>
      <c r="AY216" s="257">
        <f t="shared" si="55"/>
        <v>0</v>
      </c>
    </row>
    <row r="217" spans="2:51" s="194" customFormat="1" ht="16.5" customHeight="1" thickBot="1" x14ac:dyDescent="0.3">
      <c r="B217" s="1013">
        <v>48</v>
      </c>
      <c r="C217" s="1021"/>
      <c r="D217" s="915" t="s">
        <v>463</v>
      </c>
      <c r="E217" s="199" t="s">
        <v>116</v>
      </c>
      <c r="F217" s="695">
        <f t="shared" si="63"/>
        <v>0</v>
      </c>
      <c r="G217" s="645">
        <v>0</v>
      </c>
      <c r="H217" s="93">
        <v>0</v>
      </c>
      <c r="I217" s="93">
        <v>0</v>
      </c>
      <c r="J217" s="93">
        <v>0</v>
      </c>
      <c r="K217" s="66">
        <f t="shared" si="62"/>
        <v>0</v>
      </c>
      <c r="L217" s="85">
        <v>0</v>
      </c>
      <c r="M217" s="85">
        <v>0</v>
      </c>
      <c r="N217" s="85">
        <v>0</v>
      </c>
      <c r="O217" s="85">
        <v>0</v>
      </c>
      <c r="P217" s="257">
        <f t="shared" si="56"/>
        <v>0</v>
      </c>
      <c r="Q217" s="85">
        <v>0</v>
      </c>
      <c r="R217" s="85">
        <v>0</v>
      </c>
      <c r="S217" s="85">
        <v>0</v>
      </c>
      <c r="T217" s="85">
        <v>0</v>
      </c>
      <c r="U217" s="257">
        <f t="shared" si="57"/>
        <v>0</v>
      </c>
      <c r="V217" s="85">
        <v>0</v>
      </c>
      <c r="W217" s="85">
        <v>0</v>
      </c>
      <c r="X217" s="85">
        <v>0</v>
      </c>
      <c r="Y217" s="402">
        <v>0</v>
      </c>
      <c r="Z217" s="430">
        <f t="shared" si="58"/>
        <v>0</v>
      </c>
      <c r="AA217" s="85">
        <v>0</v>
      </c>
      <c r="AB217" s="85">
        <v>0</v>
      </c>
      <c r="AC217" s="85">
        <v>0</v>
      </c>
      <c r="AD217" s="85">
        <v>0</v>
      </c>
      <c r="AE217" s="430">
        <f t="shared" si="59"/>
        <v>0</v>
      </c>
      <c r="AF217" s="85">
        <v>0</v>
      </c>
      <c r="AG217" s="85">
        <v>0</v>
      </c>
      <c r="AH217" s="85">
        <v>0</v>
      </c>
      <c r="AI217" s="85">
        <v>0</v>
      </c>
      <c r="AJ217" s="430">
        <f t="shared" si="60"/>
        <v>0</v>
      </c>
      <c r="AK217" s="83">
        <v>0</v>
      </c>
      <c r="AL217" s="83">
        <v>0</v>
      </c>
      <c r="AM217" s="83">
        <v>0</v>
      </c>
      <c r="AN217" s="83">
        <v>0</v>
      </c>
      <c r="AO217" s="257">
        <f t="shared" si="61"/>
        <v>0</v>
      </c>
      <c r="AP217" s="83">
        <v>0</v>
      </c>
      <c r="AQ217" s="83">
        <v>0</v>
      </c>
      <c r="AR217" s="83">
        <v>0</v>
      </c>
      <c r="AS217" s="83">
        <v>0</v>
      </c>
      <c r="AT217" s="257">
        <f t="shared" si="54"/>
        <v>0</v>
      </c>
      <c r="AU217" s="83">
        <v>0</v>
      </c>
      <c r="AV217" s="83">
        <v>0</v>
      </c>
      <c r="AW217" s="83">
        <v>0</v>
      </c>
      <c r="AX217" s="83">
        <v>0</v>
      </c>
      <c r="AY217" s="257">
        <f t="shared" si="55"/>
        <v>0</v>
      </c>
    </row>
    <row r="218" spans="2:51" s="194" customFormat="1" ht="16.5" customHeight="1" thickBot="1" x14ac:dyDescent="0.3">
      <c r="B218" s="1014"/>
      <c r="C218" s="1021"/>
      <c r="D218" s="923"/>
      <c r="E218" s="200" t="s">
        <v>203</v>
      </c>
      <c r="F218" s="695">
        <f t="shared" si="63"/>
        <v>0</v>
      </c>
      <c r="G218" s="646">
        <v>0</v>
      </c>
      <c r="H218" s="119">
        <v>0</v>
      </c>
      <c r="I218" s="119">
        <v>0</v>
      </c>
      <c r="J218" s="119">
        <v>0</v>
      </c>
      <c r="K218" s="66">
        <f t="shared" si="62"/>
        <v>0</v>
      </c>
      <c r="L218" s="83">
        <v>0</v>
      </c>
      <c r="M218" s="83">
        <v>0</v>
      </c>
      <c r="N218" s="83">
        <v>0</v>
      </c>
      <c r="O218" s="83">
        <v>0</v>
      </c>
      <c r="P218" s="257">
        <f t="shared" si="56"/>
        <v>0</v>
      </c>
      <c r="Q218" s="83">
        <v>0</v>
      </c>
      <c r="R218" s="83">
        <v>0</v>
      </c>
      <c r="S218" s="83">
        <v>0</v>
      </c>
      <c r="T218" s="83">
        <v>0</v>
      </c>
      <c r="U218" s="257">
        <f t="shared" si="57"/>
        <v>0</v>
      </c>
      <c r="V218" s="83">
        <v>0</v>
      </c>
      <c r="W218" s="83">
        <v>0</v>
      </c>
      <c r="X218" s="83">
        <v>0</v>
      </c>
      <c r="Y218" s="396">
        <v>0</v>
      </c>
      <c r="Z218" s="430">
        <f t="shared" si="58"/>
        <v>0</v>
      </c>
      <c r="AA218" s="83">
        <v>0</v>
      </c>
      <c r="AB218" s="83">
        <v>0</v>
      </c>
      <c r="AC218" s="83">
        <v>0</v>
      </c>
      <c r="AD218" s="83">
        <v>0</v>
      </c>
      <c r="AE218" s="430">
        <f t="shared" si="59"/>
        <v>0</v>
      </c>
      <c r="AF218" s="83">
        <v>0</v>
      </c>
      <c r="AG218" s="83">
        <v>0</v>
      </c>
      <c r="AH218" s="83">
        <v>0</v>
      </c>
      <c r="AI218" s="83">
        <v>0</v>
      </c>
      <c r="AJ218" s="430">
        <f t="shared" si="60"/>
        <v>0</v>
      </c>
      <c r="AK218" s="83">
        <v>0</v>
      </c>
      <c r="AL218" s="83">
        <v>0</v>
      </c>
      <c r="AM218" s="83">
        <v>0</v>
      </c>
      <c r="AN218" s="83">
        <v>0</v>
      </c>
      <c r="AO218" s="257">
        <f t="shared" si="61"/>
        <v>0</v>
      </c>
      <c r="AP218" s="83">
        <v>0</v>
      </c>
      <c r="AQ218" s="83">
        <v>0</v>
      </c>
      <c r="AR218" s="83">
        <v>0</v>
      </c>
      <c r="AS218" s="83">
        <v>0</v>
      </c>
      <c r="AT218" s="257">
        <f t="shared" si="54"/>
        <v>0</v>
      </c>
      <c r="AU218" s="83">
        <v>0</v>
      </c>
      <c r="AV218" s="83">
        <v>0</v>
      </c>
      <c r="AW218" s="83">
        <v>0</v>
      </c>
      <c r="AX218" s="83">
        <v>0</v>
      </c>
      <c r="AY218" s="257">
        <f t="shared" si="55"/>
        <v>0</v>
      </c>
    </row>
    <row r="219" spans="2:51" s="194" customFormat="1" ht="16.5" customHeight="1" thickBot="1" x14ac:dyDescent="0.3">
      <c r="B219" s="1015"/>
      <c r="C219" s="1021"/>
      <c r="D219" s="924"/>
      <c r="E219" s="201" t="s">
        <v>112</v>
      </c>
      <c r="F219" s="695">
        <f t="shared" si="63"/>
        <v>0</v>
      </c>
      <c r="G219" s="646">
        <v>0</v>
      </c>
      <c r="H219" s="119">
        <v>0</v>
      </c>
      <c r="I219" s="119">
        <v>0</v>
      </c>
      <c r="J219" s="119">
        <v>0</v>
      </c>
      <c r="K219" s="66">
        <f t="shared" si="62"/>
        <v>0</v>
      </c>
      <c r="L219" s="100">
        <v>0</v>
      </c>
      <c r="M219" s="100">
        <v>0</v>
      </c>
      <c r="N219" s="100">
        <v>0</v>
      </c>
      <c r="O219" s="100">
        <v>0</v>
      </c>
      <c r="P219" s="257">
        <f t="shared" si="56"/>
        <v>0</v>
      </c>
      <c r="Q219" s="100">
        <v>0</v>
      </c>
      <c r="R219" s="100">
        <v>0</v>
      </c>
      <c r="S219" s="100">
        <v>0</v>
      </c>
      <c r="T219" s="100">
        <v>0</v>
      </c>
      <c r="U219" s="257">
        <f t="shared" si="57"/>
        <v>0</v>
      </c>
      <c r="V219" s="100">
        <v>0</v>
      </c>
      <c r="W219" s="100">
        <v>0</v>
      </c>
      <c r="X219" s="100">
        <v>0</v>
      </c>
      <c r="Y219" s="398">
        <v>0</v>
      </c>
      <c r="Z219" s="430">
        <f t="shared" si="58"/>
        <v>0</v>
      </c>
      <c r="AA219" s="100">
        <v>0</v>
      </c>
      <c r="AB219" s="100">
        <v>0</v>
      </c>
      <c r="AC219" s="100">
        <v>0</v>
      </c>
      <c r="AD219" s="100">
        <v>0</v>
      </c>
      <c r="AE219" s="430">
        <f t="shared" si="59"/>
        <v>0</v>
      </c>
      <c r="AF219" s="100">
        <v>0</v>
      </c>
      <c r="AG219" s="100">
        <v>0</v>
      </c>
      <c r="AH219" s="100">
        <v>0</v>
      </c>
      <c r="AI219" s="100">
        <v>0</v>
      </c>
      <c r="AJ219" s="430">
        <f t="shared" si="60"/>
        <v>0</v>
      </c>
      <c r="AK219" s="83">
        <v>0</v>
      </c>
      <c r="AL219" s="83">
        <v>0</v>
      </c>
      <c r="AM219" s="83">
        <v>0</v>
      </c>
      <c r="AN219" s="83">
        <v>0</v>
      </c>
      <c r="AO219" s="257">
        <f t="shared" si="61"/>
        <v>0</v>
      </c>
      <c r="AP219" s="83">
        <v>0</v>
      </c>
      <c r="AQ219" s="83">
        <v>0</v>
      </c>
      <c r="AR219" s="83">
        <v>0</v>
      </c>
      <c r="AS219" s="83">
        <v>0</v>
      </c>
      <c r="AT219" s="257">
        <f t="shared" si="54"/>
        <v>0</v>
      </c>
      <c r="AU219" s="83">
        <v>0</v>
      </c>
      <c r="AV219" s="83">
        <v>0</v>
      </c>
      <c r="AW219" s="83">
        <v>0</v>
      </c>
      <c r="AX219" s="83">
        <v>0</v>
      </c>
      <c r="AY219" s="257">
        <f t="shared" si="55"/>
        <v>0</v>
      </c>
    </row>
    <row r="220" spans="2:51" s="194" customFormat="1" ht="16.5" customHeight="1" x14ac:dyDescent="0.25">
      <c r="B220" s="1013">
        <v>49</v>
      </c>
      <c r="C220" s="1021"/>
      <c r="D220" s="915" t="s">
        <v>373</v>
      </c>
      <c r="E220" s="199" t="s">
        <v>116</v>
      </c>
      <c r="F220" s="695">
        <f t="shared" si="63"/>
        <v>0</v>
      </c>
      <c r="G220" s="642">
        <v>0</v>
      </c>
      <c r="H220" s="90">
        <v>0</v>
      </c>
      <c r="I220" s="90">
        <v>0</v>
      </c>
      <c r="J220" s="90">
        <v>0</v>
      </c>
      <c r="K220" s="66">
        <f t="shared" si="62"/>
        <v>0</v>
      </c>
      <c r="L220" s="87">
        <v>0</v>
      </c>
      <c r="M220" s="87">
        <v>0</v>
      </c>
      <c r="N220" s="87">
        <v>0</v>
      </c>
      <c r="O220" s="87">
        <v>0</v>
      </c>
      <c r="P220" s="257">
        <f t="shared" si="56"/>
        <v>0</v>
      </c>
      <c r="Q220" s="87">
        <v>0</v>
      </c>
      <c r="R220" s="87">
        <v>0</v>
      </c>
      <c r="S220" s="87">
        <v>0</v>
      </c>
      <c r="T220" s="87">
        <v>0</v>
      </c>
      <c r="U220" s="257">
        <f t="shared" si="57"/>
        <v>0</v>
      </c>
      <c r="V220" s="87">
        <v>0</v>
      </c>
      <c r="W220" s="87">
        <v>0</v>
      </c>
      <c r="X220" s="87">
        <v>0</v>
      </c>
      <c r="Y220" s="400">
        <v>0</v>
      </c>
      <c r="Z220" s="430">
        <f t="shared" si="58"/>
        <v>0</v>
      </c>
      <c r="AA220" s="87">
        <v>0</v>
      </c>
      <c r="AB220" s="87">
        <v>0</v>
      </c>
      <c r="AC220" s="87">
        <v>0</v>
      </c>
      <c r="AD220" s="87">
        <v>0</v>
      </c>
      <c r="AE220" s="430">
        <f t="shared" si="59"/>
        <v>0</v>
      </c>
      <c r="AF220" s="87">
        <v>0</v>
      </c>
      <c r="AG220" s="87">
        <v>0</v>
      </c>
      <c r="AH220" s="87">
        <v>0</v>
      </c>
      <c r="AI220" s="87">
        <v>0</v>
      </c>
      <c r="AJ220" s="430">
        <f t="shared" si="60"/>
        <v>0</v>
      </c>
      <c r="AK220" s="83">
        <v>0</v>
      </c>
      <c r="AL220" s="83">
        <v>0</v>
      </c>
      <c r="AM220" s="83">
        <v>0</v>
      </c>
      <c r="AN220" s="83">
        <v>0</v>
      </c>
      <c r="AO220" s="257">
        <f t="shared" si="61"/>
        <v>0</v>
      </c>
      <c r="AP220" s="83">
        <v>0</v>
      </c>
      <c r="AQ220" s="83">
        <v>0</v>
      </c>
      <c r="AR220" s="83">
        <v>0</v>
      </c>
      <c r="AS220" s="83">
        <v>0</v>
      </c>
      <c r="AT220" s="257">
        <f t="shared" si="54"/>
        <v>0</v>
      </c>
      <c r="AU220" s="83">
        <v>0</v>
      </c>
      <c r="AV220" s="83">
        <v>0</v>
      </c>
      <c r="AW220" s="83">
        <v>0</v>
      </c>
      <c r="AX220" s="83">
        <v>0</v>
      </c>
      <c r="AY220" s="257">
        <f t="shared" si="55"/>
        <v>0</v>
      </c>
    </row>
    <row r="221" spans="2:51" s="194" customFormat="1" ht="16.5" customHeight="1" x14ac:dyDescent="0.25">
      <c r="B221" s="1014"/>
      <c r="C221" s="1021"/>
      <c r="D221" s="923"/>
      <c r="E221" s="200" t="s">
        <v>203</v>
      </c>
      <c r="F221" s="695">
        <f t="shared" si="63"/>
        <v>0</v>
      </c>
      <c r="G221" s="648">
        <v>0</v>
      </c>
      <c r="H221" s="91">
        <v>0</v>
      </c>
      <c r="I221" s="91">
        <v>0</v>
      </c>
      <c r="J221" s="91">
        <v>0</v>
      </c>
      <c r="K221" s="66">
        <f t="shared" si="62"/>
        <v>0</v>
      </c>
      <c r="L221" s="83">
        <v>0</v>
      </c>
      <c r="M221" s="83">
        <v>0</v>
      </c>
      <c r="N221" s="83">
        <v>0</v>
      </c>
      <c r="O221" s="83">
        <v>0</v>
      </c>
      <c r="P221" s="257">
        <f t="shared" si="56"/>
        <v>0</v>
      </c>
      <c r="Q221" s="83">
        <v>0</v>
      </c>
      <c r="R221" s="83">
        <v>0</v>
      </c>
      <c r="S221" s="83">
        <v>0</v>
      </c>
      <c r="T221" s="83">
        <v>0</v>
      </c>
      <c r="U221" s="257">
        <f t="shared" si="57"/>
        <v>0</v>
      </c>
      <c r="V221" s="83">
        <v>0</v>
      </c>
      <c r="W221" s="83">
        <v>0</v>
      </c>
      <c r="X221" s="83">
        <v>0</v>
      </c>
      <c r="Y221" s="396">
        <v>0</v>
      </c>
      <c r="Z221" s="430">
        <f t="shared" si="58"/>
        <v>0</v>
      </c>
      <c r="AA221" s="83">
        <v>0</v>
      </c>
      <c r="AB221" s="83">
        <v>0</v>
      </c>
      <c r="AC221" s="83">
        <v>0</v>
      </c>
      <c r="AD221" s="83">
        <v>0</v>
      </c>
      <c r="AE221" s="430">
        <f t="shared" si="59"/>
        <v>0</v>
      </c>
      <c r="AF221" s="83">
        <v>0</v>
      </c>
      <c r="AG221" s="83">
        <v>0</v>
      </c>
      <c r="AH221" s="83">
        <v>0</v>
      </c>
      <c r="AI221" s="83">
        <v>0</v>
      </c>
      <c r="AJ221" s="430">
        <f t="shared" si="60"/>
        <v>0</v>
      </c>
      <c r="AK221" s="83">
        <v>0</v>
      </c>
      <c r="AL221" s="83">
        <v>0</v>
      </c>
      <c r="AM221" s="83">
        <v>0</v>
      </c>
      <c r="AN221" s="83">
        <v>0</v>
      </c>
      <c r="AO221" s="257">
        <f t="shared" si="61"/>
        <v>0</v>
      </c>
      <c r="AP221" s="83">
        <v>0</v>
      </c>
      <c r="AQ221" s="83">
        <v>0</v>
      </c>
      <c r="AR221" s="83">
        <v>0</v>
      </c>
      <c r="AS221" s="83">
        <v>0</v>
      </c>
      <c r="AT221" s="257">
        <f t="shared" si="54"/>
        <v>0</v>
      </c>
      <c r="AU221" s="83">
        <v>0</v>
      </c>
      <c r="AV221" s="83">
        <v>0</v>
      </c>
      <c r="AW221" s="83">
        <v>0</v>
      </c>
      <c r="AX221" s="83">
        <v>0</v>
      </c>
      <c r="AY221" s="257">
        <f t="shared" si="55"/>
        <v>0</v>
      </c>
    </row>
    <row r="222" spans="2:51" s="194" customFormat="1" ht="16.5" customHeight="1" thickBot="1" x14ac:dyDescent="0.3">
      <c r="B222" s="1014"/>
      <c r="C222" s="1021"/>
      <c r="D222" s="923"/>
      <c r="E222" s="201" t="s">
        <v>112</v>
      </c>
      <c r="F222" s="695">
        <f t="shared" si="63"/>
        <v>0</v>
      </c>
      <c r="G222" s="645">
        <v>0</v>
      </c>
      <c r="H222" s="93">
        <v>0</v>
      </c>
      <c r="I222" s="93">
        <v>0</v>
      </c>
      <c r="J222" s="93">
        <v>0</v>
      </c>
      <c r="K222" s="66">
        <f t="shared" si="62"/>
        <v>0</v>
      </c>
      <c r="L222" s="86">
        <v>0</v>
      </c>
      <c r="M222" s="86">
        <v>0</v>
      </c>
      <c r="N222" s="86">
        <v>0</v>
      </c>
      <c r="O222" s="86">
        <v>0</v>
      </c>
      <c r="P222" s="257">
        <f t="shared" si="56"/>
        <v>0</v>
      </c>
      <c r="Q222" s="86">
        <v>0</v>
      </c>
      <c r="R222" s="86">
        <v>0</v>
      </c>
      <c r="S222" s="86">
        <v>0</v>
      </c>
      <c r="T222" s="86">
        <v>0</v>
      </c>
      <c r="U222" s="257">
        <f t="shared" si="57"/>
        <v>0</v>
      </c>
      <c r="V222" s="86">
        <v>0</v>
      </c>
      <c r="W222" s="86">
        <v>0</v>
      </c>
      <c r="X222" s="86">
        <v>0</v>
      </c>
      <c r="Y222" s="397">
        <v>0</v>
      </c>
      <c r="Z222" s="430">
        <f t="shared" si="58"/>
        <v>0</v>
      </c>
      <c r="AA222" s="86">
        <v>0</v>
      </c>
      <c r="AB222" s="86">
        <v>0</v>
      </c>
      <c r="AC222" s="86">
        <v>0</v>
      </c>
      <c r="AD222" s="86">
        <v>0</v>
      </c>
      <c r="AE222" s="430">
        <f t="shared" si="59"/>
        <v>0</v>
      </c>
      <c r="AF222" s="86">
        <v>0</v>
      </c>
      <c r="AG222" s="86">
        <v>0</v>
      </c>
      <c r="AH222" s="86">
        <v>0</v>
      </c>
      <c r="AI222" s="86">
        <v>0</v>
      </c>
      <c r="AJ222" s="430">
        <f t="shared" si="60"/>
        <v>0</v>
      </c>
      <c r="AK222" s="83">
        <v>0</v>
      </c>
      <c r="AL222" s="83">
        <v>0</v>
      </c>
      <c r="AM222" s="83">
        <v>0</v>
      </c>
      <c r="AN222" s="83">
        <v>0</v>
      </c>
      <c r="AO222" s="257">
        <f t="shared" si="61"/>
        <v>0</v>
      </c>
      <c r="AP222" s="83">
        <v>0</v>
      </c>
      <c r="AQ222" s="83">
        <v>0</v>
      </c>
      <c r="AR222" s="83">
        <v>0</v>
      </c>
      <c r="AS222" s="83">
        <v>0</v>
      </c>
      <c r="AT222" s="257">
        <f t="shared" si="54"/>
        <v>0</v>
      </c>
      <c r="AU222" s="83">
        <v>0</v>
      </c>
      <c r="AV222" s="83">
        <v>0</v>
      </c>
      <c r="AW222" s="83">
        <v>0</v>
      </c>
      <c r="AX222" s="83">
        <v>0</v>
      </c>
      <c r="AY222" s="257">
        <f t="shared" si="55"/>
        <v>0</v>
      </c>
    </row>
    <row r="223" spans="2:51" s="194" customFormat="1" ht="16.5" customHeight="1" thickBot="1" x14ac:dyDescent="0.3">
      <c r="B223" s="1014"/>
      <c r="C223" s="1021"/>
      <c r="D223" s="923"/>
      <c r="E223" s="584" t="s">
        <v>621</v>
      </c>
      <c r="F223" s="695">
        <f t="shared" si="63"/>
        <v>0</v>
      </c>
      <c r="G223" s="643"/>
      <c r="H223" s="116"/>
      <c r="I223" s="116"/>
      <c r="J223" s="116"/>
      <c r="K223" s="66">
        <f t="shared" si="62"/>
        <v>0</v>
      </c>
      <c r="L223" s="220"/>
      <c r="M223" s="220"/>
      <c r="N223" s="220"/>
      <c r="O223" s="220"/>
      <c r="P223" s="257">
        <f t="shared" si="56"/>
        <v>0</v>
      </c>
      <c r="Q223" s="220"/>
      <c r="R223" s="220"/>
      <c r="S223" s="220"/>
      <c r="T223" s="220"/>
      <c r="U223" s="257">
        <f t="shared" si="57"/>
        <v>0</v>
      </c>
      <c r="V223" s="220"/>
      <c r="W223" s="220"/>
      <c r="X223" s="220"/>
      <c r="Y223" s="358"/>
      <c r="Z223" s="430">
        <f t="shared" si="58"/>
        <v>0</v>
      </c>
      <c r="AA223" s="220"/>
      <c r="AB223" s="220"/>
      <c r="AC223" s="220"/>
      <c r="AD223" s="220"/>
      <c r="AE223" s="430">
        <f t="shared" si="59"/>
        <v>0</v>
      </c>
      <c r="AF223" s="220"/>
      <c r="AG223" s="220"/>
      <c r="AH223" s="220"/>
      <c r="AI223" s="220"/>
      <c r="AJ223" s="430">
        <f t="shared" si="60"/>
        <v>0</v>
      </c>
      <c r="AK223" s="120"/>
      <c r="AL223" s="120"/>
      <c r="AM223" s="120"/>
      <c r="AN223" s="120"/>
      <c r="AO223" s="257">
        <f t="shared" si="61"/>
        <v>0</v>
      </c>
      <c r="AP223" s="120"/>
      <c r="AQ223" s="120"/>
      <c r="AR223" s="120"/>
      <c r="AS223" s="120"/>
      <c r="AT223" s="257">
        <f t="shared" si="54"/>
        <v>0</v>
      </c>
      <c r="AU223" s="120"/>
      <c r="AV223" s="120"/>
      <c r="AW223" s="120"/>
      <c r="AX223" s="120"/>
      <c r="AY223" s="257">
        <f t="shared" si="55"/>
        <v>0</v>
      </c>
    </row>
    <row r="224" spans="2:51" s="194" customFormat="1" ht="21.75" thickBot="1" x14ac:dyDescent="0.3">
      <c r="B224" s="1015"/>
      <c r="C224" s="1021"/>
      <c r="D224" s="924"/>
      <c r="E224" s="584" t="s">
        <v>620</v>
      </c>
      <c r="F224" s="695">
        <f t="shared" si="63"/>
        <v>0</v>
      </c>
      <c r="G224" s="644"/>
      <c r="H224" s="120"/>
      <c r="I224" s="120"/>
      <c r="J224" s="120"/>
      <c r="K224" s="66">
        <f t="shared" si="62"/>
        <v>0</v>
      </c>
      <c r="L224" s="220"/>
      <c r="M224" s="220"/>
      <c r="N224" s="220"/>
      <c r="O224" s="220"/>
      <c r="P224" s="257">
        <f t="shared" si="56"/>
        <v>0</v>
      </c>
      <c r="Q224" s="220"/>
      <c r="R224" s="220"/>
      <c r="S224" s="220"/>
      <c r="T224" s="220"/>
      <c r="U224" s="257">
        <f t="shared" si="57"/>
        <v>0</v>
      </c>
      <c r="V224" s="220"/>
      <c r="W224" s="220"/>
      <c r="X224" s="220"/>
      <c r="Y224" s="358"/>
      <c r="Z224" s="430">
        <f t="shared" si="58"/>
        <v>0</v>
      </c>
      <c r="AA224" s="220"/>
      <c r="AB224" s="220"/>
      <c r="AC224" s="220"/>
      <c r="AD224" s="220"/>
      <c r="AE224" s="430">
        <f t="shared" si="59"/>
        <v>0</v>
      </c>
      <c r="AF224" s="220"/>
      <c r="AG224" s="220"/>
      <c r="AH224" s="220"/>
      <c r="AI224" s="220"/>
      <c r="AJ224" s="430">
        <f t="shared" si="60"/>
        <v>0</v>
      </c>
      <c r="AK224" s="120"/>
      <c r="AL224" s="120"/>
      <c r="AM224" s="120"/>
      <c r="AN224" s="120"/>
      <c r="AO224" s="257">
        <f t="shared" si="61"/>
        <v>0</v>
      </c>
      <c r="AP224" s="120"/>
      <c r="AQ224" s="120"/>
      <c r="AR224" s="120"/>
      <c r="AS224" s="120"/>
      <c r="AT224" s="257">
        <f t="shared" si="54"/>
        <v>0</v>
      </c>
      <c r="AU224" s="120"/>
      <c r="AV224" s="120"/>
      <c r="AW224" s="120"/>
      <c r="AX224" s="120"/>
      <c r="AY224" s="257">
        <f t="shared" si="55"/>
        <v>0</v>
      </c>
    </row>
    <row r="225" spans="2:51" s="194" customFormat="1" ht="19.5" customHeight="1" thickBot="1" x14ac:dyDescent="0.3">
      <c r="B225" s="1013">
        <v>50</v>
      </c>
      <c r="C225" s="1021"/>
      <c r="D225" s="915" t="s">
        <v>607</v>
      </c>
      <c r="E225" s="199" t="s">
        <v>116</v>
      </c>
      <c r="F225" s="695">
        <f t="shared" si="63"/>
        <v>0</v>
      </c>
      <c r="G225" s="645">
        <v>0</v>
      </c>
      <c r="H225" s="93">
        <v>0</v>
      </c>
      <c r="I225" s="93">
        <v>0</v>
      </c>
      <c r="J225" s="93">
        <v>0</v>
      </c>
      <c r="K225" s="66">
        <f t="shared" si="62"/>
        <v>0</v>
      </c>
      <c r="L225" s="85">
        <v>0</v>
      </c>
      <c r="M225" s="85">
        <v>0</v>
      </c>
      <c r="N225" s="85">
        <v>0</v>
      </c>
      <c r="O225" s="85">
        <v>0</v>
      </c>
      <c r="P225" s="257">
        <f t="shared" si="56"/>
        <v>0</v>
      </c>
      <c r="Q225" s="85">
        <v>0</v>
      </c>
      <c r="R225" s="85">
        <v>0</v>
      </c>
      <c r="S225" s="85">
        <v>0</v>
      </c>
      <c r="T225" s="85">
        <v>0</v>
      </c>
      <c r="U225" s="257">
        <f t="shared" si="57"/>
        <v>0</v>
      </c>
      <c r="V225" s="85">
        <v>0</v>
      </c>
      <c r="W225" s="85">
        <v>0</v>
      </c>
      <c r="X225" s="85">
        <v>0</v>
      </c>
      <c r="Y225" s="402">
        <v>0</v>
      </c>
      <c r="Z225" s="430">
        <f t="shared" si="58"/>
        <v>0</v>
      </c>
      <c r="AA225" s="85">
        <v>0</v>
      </c>
      <c r="AB225" s="85">
        <v>0</v>
      </c>
      <c r="AC225" s="85">
        <v>0</v>
      </c>
      <c r="AD225" s="85">
        <v>0</v>
      </c>
      <c r="AE225" s="430">
        <f t="shared" si="59"/>
        <v>0</v>
      </c>
      <c r="AF225" s="85">
        <v>0</v>
      </c>
      <c r="AG225" s="85">
        <v>0</v>
      </c>
      <c r="AH225" s="85">
        <v>0</v>
      </c>
      <c r="AI225" s="85">
        <v>0</v>
      </c>
      <c r="AJ225" s="430">
        <f t="shared" si="60"/>
        <v>0</v>
      </c>
      <c r="AK225" s="83">
        <v>0</v>
      </c>
      <c r="AL225" s="83">
        <v>0</v>
      </c>
      <c r="AM225" s="83">
        <v>0</v>
      </c>
      <c r="AN225" s="83">
        <v>0</v>
      </c>
      <c r="AO225" s="257">
        <f t="shared" si="61"/>
        <v>0</v>
      </c>
      <c r="AP225" s="83">
        <v>0</v>
      </c>
      <c r="AQ225" s="83">
        <v>0</v>
      </c>
      <c r="AR225" s="83">
        <v>0</v>
      </c>
      <c r="AS225" s="83">
        <v>0</v>
      </c>
      <c r="AT225" s="257">
        <f t="shared" si="54"/>
        <v>0</v>
      </c>
      <c r="AU225" s="83">
        <v>0</v>
      </c>
      <c r="AV225" s="83">
        <v>0</v>
      </c>
      <c r="AW225" s="83">
        <v>0</v>
      </c>
      <c r="AX225" s="83">
        <v>0</v>
      </c>
      <c r="AY225" s="257">
        <f t="shared" si="55"/>
        <v>0</v>
      </c>
    </row>
    <row r="226" spans="2:51" s="194" customFormat="1" ht="18.75" customHeight="1" thickBot="1" x14ac:dyDescent="0.3">
      <c r="B226" s="1014"/>
      <c r="C226" s="1021"/>
      <c r="D226" s="923"/>
      <c r="E226" s="200" t="s">
        <v>203</v>
      </c>
      <c r="F226" s="695">
        <f t="shared" si="63"/>
        <v>0</v>
      </c>
      <c r="G226" s="646">
        <v>0</v>
      </c>
      <c r="H226" s="119">
        <v>0</v>
      </c>
      <c r="I226" s="119">
        <v>0</v>
      </c>
      <c r="J226" s="119">
        <v>0</v>
      </c>
      <c r="K226" s="66">
        <f t="shared" si="62"/>
        <v>0</v>
      </c>
      <c r="L226" s="83">
        <v>0</v>
      </c>
      <c r="M226" s="83">
        <v>0</v>
      </c>
      <c r="N226" s="83">
        <v>0</v>
      </c>
      <c r="O226" s="83">
        <v>0</v>
      </c>
      <c r="P226" s="257">
        <f t="shared" si="56"/>
        <v>0</v>
      </c>
      <c r="Q226" s="83">
        <v>0</v>
      </c>
      <c r="R226" s="83">
        <v>0</v>
      </c>
      <c r="S226" s="83">
        <v>0</v>
      </c>
      <c r="T226" s="83">
        <v>0</v>
      </c>
      <c r="U226" s="257">
        <f t="shared" si="57"/>
        <v>0</v>
      </c>
      <c r="V226" s="83">
        <v>0</v>
      </c>
      <c r="W226" s="83">
        <v>0</v>
      </c>
      <c r="X226" s="83">
        <v>0</v>
      </c>
      <c r="Y226" s="396">
        <v>0</v>
      </c>
      <c r="Z226" s="430">
        <f t="shared" si="58"/>
        <v>0</v>
      </c>
      <c r="AA226" s="83">
        <v>0</v>
      </c>
      <c r="AB226" s="83">
        <v>0</v>
      </c>
      <c r="AC226" s="83">
        <v>0</v>
      </c>
      <c r="AD226" s="83">
        <v>0</v>
      </c>
      <c r="AE226" s="430">
        <f t="shared" si="59"/>
        <v>0</v>
      </c>
      <c r="AF226" s="83">
        <v>0</v>
      </c>
      <c r="AG226" s="83">
        <v>0</v>
      </c>
      <c r="AH226" s="83">
        <v>0</v>
      </c>
      <c r="AI226" s="83">
        <v>0</v>
      </c>
      <c r="AJ226" s="430">
        <f t="shared" si="60"/>
        <v>0</v>
      </c>
      <c r="AK226" s="83">
        <v>0</v>
      </c>
      <c r="AL226" s="83">
        <v>0</v>
      </c>
      <c r="AM226" s="83">
        <v>0</v>
      </c>
      <c r="AN226" s="83">
        <v>0</v>
      </c>
      <c r="AO226" s="257">
        <f t="shared" si="61"/>
        <v>0</v>
      </c>
      <c r="AP226" s="83">
        <v>0</v>
      </c>
      <c r="AQ226" s="83">
        <v>0</v>
      </c>
      <c r="AR226" s="83">
        <v>0</v>
      </c>
      <c r="AS226" s="83">
        <v>0</v>
      </c>
      <c r="AT226" s="257">
        <f t="shared" si="54"/>
        <v>0</v>
      </c>
      <c r="AU226" s="83">
        <v>0</v>
      </c>
      <c r="AV226" s="83">
        <v>0</v>
      </c>
      <c r="AW226" s="83">
        <v>0</v>
      </c>
      <c r="AX226" s="83">
        <v>0</v>
      </c>
      <c r="AY226" s="257">
        <f t="shared" si="55"/>
        <v>0</v>
      </c>
    </row>
    <row r="227" spans="2:51" s="194" customFormat="1" ht="18.75" customHeight="1" thickBot="1" x14ac:dyDescent="0.3">
      <c r="B227" s="1014"/>
      <c r="C227" s="1021"/>
      <c r="D227" s="923"/>
      <c r="E227" s="201" t="s">
        <v>112</v>
      </c>
      <c r="F227" s="695">
        <f t="shared" si="63"/>
        <v>0</v>
      </c>
      <c r="G227" s="646">
        <v>0</v>
      </c>
      <c r="H227" s="119">
        <v>0</v>
      </c>
      <c r="I227" s="119">
        <v>0</v>
      </c>
      <c r="J227" s="119">
        <v>0</v>
      </c>
      <c r="K227" s="66">
        <f t="shared" si="62"/>
        <v>0</v>
      </c>
      <c r="L227" s="100">
        <v>0</v>
      </c>
      <c r="M227" s="100">
        <v>0</v>
      </c>
      <c r="N227" s="100">
        <v>0</v>
      </c>
      <c r="O227" s="100">
        <v>0</v>
      </c>
      <c r="P227" s="257">
        <f t="shared" si="56"/>
        <v>0</v>
      </c>
      <c r="Q227" s="100">
        <v>0</v>
      </c>
      <c r="R227" s="100">
        <v>0</v>
      </c>
      <c r="S227" s="100">
        <v>0</v>
      </c>
      <c r="T227" s="100">
        <v>0</v>
      </c>
      <c r="U227" s="257">
        <f t="shared" si="57"/>
        <v>0</v>
      </c>
      <c r="V227" s="100">
        <v>0</v>
      </c>
      <c r="W227" s="100">
        <v>0</v>
      </c>
      <c r="X227" s="100">
        <v>0</v>
      </c>
      <c r="Y227" s="398">
        <v>0</v>
      </c>
      <c r="Z227" s="430">
        <f t="shared" si="58"/>
        <v>0</v>
      </c>
      <c r="AA227" s="100">
        <v>0</v>
      </c>
      <c r="AB227" s="100">
        <v>0</v>
      </c>
      <c r="AC227" s="100">
        <v>0</v>
      </c>
      <c r="AD227" s="100">
        <v>0</v>
      </c>
      <c r="AE227" s="430">
        <f t="shared" si="59"/>
        <v>0</v>
      </c>
      <c r="AF227" s="100">
        <v>0</v>
      </c>
      <c r="AG227" s="100">
        <v>0</v>
      </c>
      <c r="AH227" s="100">
        <v>0</v>
      </c>
      <c r="AI227" s="100">
        <v>0</v>
      </c>
      <c r="AJ227" s="430">
        <f t="shared" si="60"/>
        <v>0</v>
      </c>
      <c r="AK227" s="83">
        <v>0</v>
      </c>
      <c r="AL227" s="83">
        <v>0</v>
      </c>
      <c r="AM227" s="83">
        <v>0</v>
      </c>
      <c r="AN227" s="83">
        <v>0</v>
      </c>
      <c r="AO227" s="257">
        <f t="shared" si="61"/>
        <v>0</v>
      </c>
      <c r="AP227" s="83">
        <v>0</v>
      </c>
      <c r="AQ227" s="83">
        <v>0</v>
      </c>
      <c r="AR227" s="83">
        <v>0</v>
      </c>
      <c r="AS227" s="83">
        <v>0</v>
      </c>
      <c r="AT227" s="257">
        <f t="shared" si="54"/>
        <v>0</v>
      </c>
      <c r="AU227" s="83">
        <v>0</v>
      </c>
      <c r="AV227" s="83">
        <v>0</v>
      </c>
      <c r="AW227" s="83">
        <v>0</v>
      </c>
      <c r="AX227" s="83">
        <v>0</v>
      </c>
      <c r="AY227" s="257">
        <f t="shared" si="55"/>
        <v>0</v>
      </c>
    </row>
    <row r="228" spans="2:51" s="194" customFormat="1" ht="18.75" customHeight="1" thickBot="1" x14ac:dyDescent="0.3">
      <c r="B228" s="1014"/>
      <c r="C228" s="1021"/>
      <c r="D228" s="923"/>
      <c r="E228" s="584" t="s">
        <v>621</v>
      </c>
      <c r="F228" s="695">
        <f t="shared" si="63"/>
        <v>0</v>
      </c>
      <c r="G228" s="643"/>
      <c r="H228" s="116"/>
      <c r="I228" s="116"/>
      <c r="J228" s="116"/>
      <c r="K228" s="66">
        <f t="shared" si="62"/>
        <v>0</v>
      </c>
      <c r="L228" s="220"/>
      <c r="M228" s="220"/>
      <c r="N228" s="220"/>
      <c r="O228" s="220"/>
      <c r="P228" s="257">
        <f t="shared" si="56"/>
        <v>0</v>
      </c>
      <c r="Q228" s="220"/>
      <c r="R228" s="220"/>
      <c r="S228" s="220"/>
      <c r="T228" s="220"/>
      <c r="U228" s="257">
        <f t="shared" si="57"/>
        <v>0</v>
      </c>
      <c r="V228" s="220"/>
      <c r="W228" s="220"/>
      <c r="X228" s="220"/>
      <c r="Y228" s="358"/>
      <c r="Z228" s="430">
        <f t="shared" si="58"/>
        <v>0</v>
      </c>
      <c r="AA228" s="220"/>
      <c r="AB228" s="220"/>
      <c r="AC228" s="220"/>
      <c r="AD228" s="220"/>
      <c r="AE228" s="430">
        <f t="shared" si="59"/>
        <v>0</v>
      </c>
      <c r="AF228" s="220"/>
      <c r="AG228" s="220"/>
      <c r="AH228" s="220"/>
      <c r="AI228" s="220"/>
      <c r="AJ228" s="430">
        <f t="shared" si="60"/>
        <v>0</v>
      </c>
      <c r="AK228" s="120"/>
      <c r="AL228" s="120"/>
      <c r="AM228" s="120"/>
      <c r="AN228" s="120"/>
      <c r="AO228" s="257">
        <f t="shared" si="61"/>
        <v>0</v>
      </c>
      <c r="AP228" s="120"/>
      <c r="AQ228" s="120"/>
      <c r="AR228" s="120"/>
      <c r="AS228" s="120"/>
      <c r="AT228" s="257">
        <f t="shared" si="54"/>
        <v>0</v>
      </c>
      <c r="AU228" s="120"/>
      <c r="AV228" s="120"/>
      <c r="AW228" s="120"/>
      <c r="AX228" s="120"/>
      <c r="AY228" s="257">
        <f t="shared" si="55"/>
        <v>0</v>
      </c>
    </row>
    <row r="229" spans="2:51" s="194" customFormat="1" ht="21.75" thickBot="1" x14ac:dyDescent="0.3">
      <c r="B229" s="1015"/>
      <c r="C229" s="1021"/>
      <c r="D229" s="924"/>
      <c r="E229" s="584" t="s">
        <v>620</v>
      </c>
      <c r="F229" s="695">
        <f t="shared" si="63"/>
        <v>0</v>
      </c>
      <c r="G229" s="644"/>
      <c r="H229" s="120"/>
      <c r="I229" s="120"/>
      <c r="J229" s="120"/>
      <c r="K229" s="66">
        <f t="shared" si="62"/>
        <v>0</v>
      </c>
      <c r="L229" s="220"/>
      <c r="M229" s="220"/>
      <c r="N229" s="220"/>
      <c r="O229" s="220"/>
      <c r="P229" s="257">
        <f t="shared" si="56"/>
        <v>0</v>
      </c>
      <c r="Q229" s="220"/>
      <c r="R229" s="220"/>
      <c r="S229" s="220"/>
      <c r="T229" s="220"/>
      <c r="U229" s="257">
        <f t="shared" si="57"/>
        <v>0</v>
      </c>
      <c r="V229" s="220"/>
      <c r="W229" s="220"/>
      <c r="X229" s="220"/>
      <c r="Y229" s="358"/>
      <c r="Z229" s="430">
        <f t="shared" si="58"/>
        <v>0</v>
      </c>
      <c r="AA229" s="220"/>
      <c r="AB229" s="220"/>
      <c r="AC229" s="220"/>
      <c r="AD229" s="220"/>
      <c r="AE229" s="430">
        <f t="shared" si="59"/>
        <v>0</v>
      </c>
      <c r="AF229" s="220"/>
      <c r="AG229" s="220"/>
      <c r="AH229" s="220"/>
      <c r="AI229" s="220"/>
      <c r="AJ229" s="430">
        <f t="shared" si="60"/>
        <v>0</v>
      </c>
      <c r="AK229" s="120"/>
      <c r="AL229" s="120"/>
      <c r="AM229" s="120"/>
      <c r="AN229" s="120"/>
      <c r="AO229" s="257">
        <f t="shared" si="61"/>
        <v>0</v>
      </c>
      <c r="AP229" s="120"/>
      <c r="AQ229" s="120"/>
      <c r="AR229" s="120"/>
      <c r="AS229" s="120"/>
      <c r="AT229" s="257">
        <f t="shared" si="54"/>
        <v>0</v>
      </c>
      <c r="AU229" s="120"/>
      <c r="AV229" s="120"/>
      <c r="AW229" s="120"/>
      <c r="AX229" s="120"/>
      <c r="AY229" s="257">
        <f t="shared" si="55"/>
        <v>0</v>
      </c>
    </row>
    <row r="230" spans="2:51" s="194" customFormat="1" ht="16.5" customHeight="1" thickBot="1" x14ac:dyDescent="0.3">
      <c r="B230" s="1013">
        <v>51</v>
      </c>
      <c r="C230" s="1021"/>
      <c r="D230" s="915" t="s">
        <v>374</v>
      </c>
      <c r="E230" s="199" t="s">
        <v>116</v>
      </c>
      <c r="F230" s="695">
        <f t="shared" si="63"/>
        <v>385</v>
      </c>
      <c r="G230" s="645">
        <v>69</v>
      </c>
      <c r="H230" s="93">
        <v>1</v>
      </c>
      <c r="I230" s="93">
        <v>14</v>
      </c>
      <c r="J230" s="93">
        <v>4</v>
      </c>
      <c r="K230" s="66">
        <f t="shared" si="62"/>
        <v>88</v>
      </c>
      <c r="L230" s="85">
        <v>59</v>
      </c>
      <c r="M230" s="85">
        <v>0</v>
      </c>
      <c r="N230" s="85">
        <v>13</v>
      </c>
      <c r="O230" s="85">
        <v>2</v>
      </c>
      <c r="P230" s="257">
        <f t="shared" si="56"/>
        <v>74</v>
      </c>
      <c r="Q230" s="85">
        <v>72</v>
      </c>
      <c r="R230" s="85">
        <v>0</v>
      </c>
      <c r="S230" s="85">
        <v>5</v>
      </c>
      <c r="T230" s="85">
        <v>7</v>
      </c>
      <c r="U230" s="257">
        <f t="shared" si="57"/>
        <v>84</v>
      </c>
      <c r="V230" s="85">
        <v>0</v>
      </c>
      <c r="W230" s="85">
        <v>8</v>
      </c>
      <c r="X230" s="85">
        <v>1</v>
      </c>
      <c r="Y230" s="402">
        <v>30</v>
      </c>
      <c r="Z230" s="430">
        <f t="shared" si="58"/>
        <v>39</v>
      </c>
      <c r="AA230" s="85">
        <v>0</v>
      </c>
      <c r="AB230" s="85">
        <v>0</v>
      </c>
      <c r="AC230" s="85">
        <v>1</v>
      </c>
      <c r="AD230" s="85">
        <v>10</v>
      </c>
      <c r="AE230" s="430">
        <f t="shared" si="59"/>
        <v>11</v>
      </c>
      <c r="AF230" s="85">
        <v>0</v>
      </c>
      <c r="AG230" s="85">
        <v>11</v>
      </c>
      <c r="AH230" s="85">
        <v>0</v>
      </c>
      <c r="AI230" s="85">
        <v>21</v>
      </c>
      <c r="AJ230" s="430">
        <f t="shared" si="60"/>
        <v>32</v>
      </c>
      <c r="AK230" s="83">
        <v>2</v>
      </c>
      <c r="AL230" s="83">
        <v>5</v>
      </c>
      <c r="AM230" s="83">
        <v>1</v>
      </c>
      <c r="AN230" s="83">
        <v>18</v>
      </c>
      <c r="AO230" s="257">
        <f t="shared" si="61"/>
        <v>26</v>
      </c>
      <c r="AP230" s="83">
        <v>1</v>
      </c>
      <c r="AQ230" s="83">
        <v>2</v>
      </c>
      <c r="AR230" s="83">
        <v>4</v>
      </c>
      <c r="AS230" s="83">
        <v>14</v>
      </c>
      <c r="AT230" s="257">
        <f t="shared" si="54"/>
        <v>21</v>
      </c>
      <c r="AU230" s="83">
        <v>0</v>
      </c>
      <c r="AV230" s="83">
        <v>1</v>
      </c>
      <c r="AW230" s="83">
        <v>0</v>
      </c>
      <c r="AX230" s="83">
        <v>9</v>
      </c>
      <c r="AY230" s="257">
        <f t="shared" si="55"/>
        <v>10</v>
      </c>
    </row>
    <row r="231" spans="2:51" s="194" customFormat="1" ht="16.5" customHeight="1" thickBot="1" x14ac:dyDescent="0.3">
      <c r="B231" s="1014"/>
      <c r="C231" s="1021"/>
      <c r="D231" s="923"/>
      <c r="E231" s="200" t="s">
        <v>203</v>
      </c>
      <c r="F231" s="695">
        <f t="shared" si="63"/>
        <v>0</v>
      </c>
      <c r="G231" s="646">
        <v>0</v>
      </c>
      <c r="H231" s="119">
        <v>0</v>
      </c>
      <c r="I231" s="119">
        <v>0</v>
      </c>
      <c r="J231" s="119">
        <v>0</v>
      </c>
      <c r="K231" s="66">
        <f t="shared" si="62"/>
        <v>0</v>
      </c>
      <c r="L231" s="83">
        <v>0</v>
      </c>
      <c r="M231" s="83">
        <v>0</v>
      </c>
      <c r="N231" s="83">
        <v>0</v>
      </c>
      <c r="O231" s="83">
        <v>0</v>
      </c>
      <c r="P231" s="257">
        <f t="shared" si="56"/>
        <v>0</v>
      </c>
      <c r="Q231" s="83">
        <v>0</v>
      </c>
      <c r="R231" s="83">
        <v>0</v>
      </c>
      <c r="S231" s="83">
        <v>0</v>
      </c>
      <c r="T231" s="83">
        <v>0</v>
      </c>
      <c r="U231" s="257">
        <f t="shared" si="57"/>
        <v>0</v>
      </c>
      <c r="V231" s="83">
        <v>0</v>
      </c>
      <c r="W231" s="83">
        <v>0</v>
      </c>
      <c r="X231" s="83">
        <v>0</v>
      </c>
      <c r="Y231" s="396">
        <v>0</v>
      </c>
      <c r="Z231" s="430">
        <f t="shared" si="58"/>
        <v>0</v>
      </c>
      <c r="AA231" s="83">
        <v>0</v>
      </c>
      <c r="AB231" s="83">
        <v>0</v>
      </c>
      <c r="AC231" s="83">
        <v>0</v>
      </c>
      <c r="AD231" s="83">
        <v>0</v>
      </c>
      <c r="AE231" s="430">
        <f t="shared" si="59"/>
        <v>0</v>
      </c>
      <c r="AF231" s="83">
        <v>0</v>
      </c>
      <c r="AG231" s="83">
        <v>0</v>
      </c>
      <c r="AH231" s="83">
        <v>0</v>
      </c>
      <c r="AI231" s="83">
        <v>0</v>
      </c>
      <c r="AJ231" s="430">
        <f t="shared" si="60"/>
        <v>0</v>
      </c>
      <c r="AK231" s="83">
        <v>0</v>
      </c>
      <c r="AL231" s="83">
        <v>0</v>
      </c>
      <c r="AM231" s="83">
        <v>0</v>
      </c>
      <c r="AN231" s="83">
        <v>0</v>
      </c>
      <c r="AO231" s="257">
        <f t="shared" si="61"/>
        <v>0</v>
      </c>
      <c r="AP231" s="83">
        <v>0</v>
      </c>
      <c r="AQ231" s="83">
        <v>0</v>
      </c>
      <c r="AR231" s="83">
        <v>0</v>
      </c>
      <c r="AS231" s="83">
        <v>0</v>
      </c>
      <c r="AT231" s="257">
        <f t="shared" si="54"/>
        <v>0</v>
      </c>
      <c r="AU231" s="83">
        <v>0</v>
      </c>
      <c r="AV231" s="83">
        <v>0</v>
      </c>
      <c r="AW231" s="83">
        <v>0</v>
      </c>
      <c r="AX231" s="83">
        <v>0</v>
      </c>
      <c r="AY231" s="257">
        <f t="shared" si="55"/>
        <v>0</v>
      </c>
    </row>
    <row r="232" spans="2:51" s="194" customFormat="1" ht="16.5" customHeight="1" thickBot="1" x14ac:dyDescent="0.3">
      <c r="B232" s="1014"/>
      <c r="C232" s="1021"/>
      <c r="D232" s="923"/>
      <c r="E232" s="201" t="s">
        <v>112</v>
      </c>
      <c r="F232" s="695">
        <f t="shared" si="63"/>
        <v>186</v>
      </c>
      <c r="G232" s="646">
        <v>60</v>
      </c>
      <c r="H232" s="119">
        <v>1</v>
      </c>
      <c r="I232" s="119">
        <v>10</v>
      </c>
      <c r="J232" s="119">
        <v>4</v>
      </c>
      <c r="K232" s="66">
        <f t="shared" si="62"/>
        <v>75</v>
      </c>
      <c r="L232" s="100">
        <v>4</v>
      </c>
      <c r="M232" s="100">
        <v>0</v>
      </c>
      <c r="N232" s="100">
        <v>12</v>
      </c>
      <c r="O232" s="100">
        <v>1</v>
      </c>
      <c r="P232" s="257">
        <f t="shared" si="56"/>
        <v>17</v>
      </c>
      <c r="Q232" s="100">
        <v>16</v>
      </c>
      <c r="R232" s="100">
        <v>1</v>
      </c>
      <c r="S232" s="100">
        <v>4</v>
      </c>
      <c r="T232" s="100">
        <v>2</v>
      </c>
      <c r="U232" s="257">
        <f t="shared" si="57"/>
        <v>23</v>
      </c>
      <c r="V232" s="100">
        <v>0</v>
      </c>
      <c r="W232" s="100">
        <v>3</v>
      </c>
      <c r="X232" s="100">
        <v>0</v>
      </c>
      <c r="Y232" s="398">
        <v>13</v>
      </c>
      <c r="Z232" s="430">
        <f t="shared" si="58"/>
        <v>16</v>
      </c>
      <c r="AA232" s="100">
        <v>0</v>
      </c>
      <c r="AB232" s="100">
        <v>2</v>
      </c>
      <c r="AC232" s="100">
        <v>0</v>
      </c>
      <c r="AD232" s="100">
        <v>7</v>
      </c>
      <c r="AE232" s="430">
        <f t="shared" si="59"/>
        <v>9</v>
      </c>
      <c r="AF232" s="100">
        <v>0</v>
      </c>
      <c r="AG232" s="100">
        <v>8</v>
      </c>
      <c r="AH232" s="100">
        <v>0</v>
      </c>
      <c r="AI232" s="100">
        <v>5</v>
      </c>
      <c r="AJ232" s="430">
        <f t="shared" si="60"/>
        <v>13</v>
      </c>
      <c r="AK232" s="83">
        <v>0</v>
      </c>
      <c r="AL232" s="83">
        <v>6</v>
      </c>
      <c r="AM232" s="83">
        <v>1</v>
      </c>
      <c r="AN232" s="83">
        <v>5</v>
      </c>
      <c r="AO232" s="257">
        <f t="shared" si="61"/>
        <v>12</v>
      </c>
      <c r="AP232" s="83">
        <v>0</v>
      </c>
      <c r="AQ232" s="83">
        <v>3</v>
      </c>
      <c r="AR232" s="83">
        <v>0</v>
      </c>
      <c r="AS232" s="83">
        <v>7</v>
      </c>
      <c r="AT232" s="257">
        <f t="shared" si="54"/>
        <v>10</v>
      </c>
      <c r="AU232" s="83">
        <v>0</v>
      </c>
      <c r="AV232" s="83">
        <v>4</v>
      </c>
      <c r="AW232" s="83">
        <v>2</v>
      </c>
      <c r="AX232" s="83">
        <v>5</v>
      </c>
      <c r="AY232" s="257">
        <f t="shared" si="55"/>
        <v>11</v>
      </c>
    </row>
    <row r="233" spans="2:51" s="194" customFormat="1" ht="16.5" customHeight="1" thickBot="1" x14ac:dyDescent="0.3">
      <c r="B233" s="1014"/>
      <c r="C233" s="1021"/>
      <c r="D233" s="923"/>
      <c r="E233" s="584" t="s">
        <v>621</v>
      </c>
      <c r="F233" s="695">
        <f t="shared" si="63"/>
        <v>0</v>
      </c>
      <c r="G233" s="643"/>
      <c r="H233" s="116"/>
      <c r="I233" s="116"/>
      <c r="J233" s="116"/>
      <c r="K233" s="66">
        <f t="shared" si="62"/>
        <v>0</v>
      </c>
      <c r="L233" s="220"/>
      <c r="M233" s="220"/>
      <c r="N233" s="220"/>
      <c r="O233" s="220"/>
      <c r="P233" s="257">
        <f t="shared" si="56"/>
        <v>0</v>
      </c>
      <c r="Q233" s="220"/>
      <c r="R233" s="220"/>
      <c r="S233" s="220"/>
      <c r="T233" s="220"/>
      <c r="U233" s="257">
        <f t="shared" si="57"/>
        <v>0</v>
      </c>
      <c r="V233" s="220"/>
      <c r="W233" s="220"/>
      <c r="X233" s="220"/>
      <c r="Y233" s="358"/>
      <c r="Z233" s="430">
        <f t="shared" si="58"/>
        <v>0</v>
      </c>
      <c r="AA233" s="220"/>
      <c r="AB233" s="220"/>
      <c r="AC233" s="220"/>
      <c r="AD233" s="220"/>
      <c r="AE233" s="430">
        <f t="shared" si="59"/>
        <v>0</v>
      </c>
      <c r="AF233" s="220"/>
      <c r="AG233" s="220"/>
      <c r="AH233" s="220"/>
      <c r="AI233" s="220"/>
      <c r="AJ233" s="430">
        <f t="shared" si="60"/>
        <v>0</v>
      </c>
      <c r="AK233" s="120"/>
      <c r="AL233" s="120"/>
      <c r="AM233" s="120"/>
      <c r="AN233" s="120"/>
      <c r="AO233" s="257">
        <f t="shared" si="61"/>
        <v>0</v>
      </c>
      <c r="AP233" s="120"/>
      <c r="AQ233" s="120"/>
      <c r="AR233" s="120"/>
      <c r="AS233" s="120"/>
      <c r="AT233" s="257">
        <f t="shared" si="54"/>
        <v>0</v>
      </c>
      <c r="AU233" s="120"/>
      <c r="AV233" s="120"/>
      <c r="AW233" s="120"/>
      <c r="AX233" s="120"/>
      <c r="AY233" s="257">
        <f t="shared" si="55"/>
        <v>0</v>
      </c>
    </row>
    <row r="234" spans="2:51" s="194" customFormat="1" ht="21.75" thickBot="1" x14ac:dyDescent="0.3">
      <c r="B234" s="1015"/>
      <c r="C234" s="1021"/>
      <c r="D234" s="924"/>
      <c r="E234" s="584" t="s">
        <v>620</v>
      </c>
      <c r="F234" s="695">
        <f t="shared" si="63"/>
        <v>0</v>
      </c>
      <c r="G234" s="644"/>
      <c r="H234" s="120"/>
      <c r="I234" s="120"/>
      <c r="J234" s="120"/>
      <c r="K234" s="66">
        <f t="shared" si="62"/>
        <v>0</v>
      </c>
      <c r="L234" s="220"/>
      <c r="M234" s="220"/>
      <c r="N234" s="220"/>
      <c r="O234" s="220"/>
      <c r="P234" s="257">
        <f t="shared" si="56"/>
        <v>0</v>
      </c>
      <c r="Q234" s="220"/>
      <c r="R234" s="220"/>
      <c r="S234" s="220"/>
      <c r="T234" s="220"/>
      <c r="U234" s="257">
        <f t="shared" si="57"/>
        <v>0</v>
      </c>
      <c r="V234" s="220"/>
      <c r="W234" s="220"/>
      <c r="X234" s="220"/>
      <c r="Y234" s="358"/>
      <c r="Z234" s="430">
        <f t="shared" si="58"/>
        <v>0</v>
      </c>
      <c r="AA234" s="220"/>
      <c r="AB234" s="220"/>
      <c r="AC234" s="220"/>
      <c r="AD234" s="220"/>
      <c r="AE234" s="430">
        <f t="shared" si="59"/>
        <v>0</v>
      </c>
      <c r="AF234" s="220"/>
      <c r="AG234" s="220"/>
      <c r="AH234" s="220"/>
      <c r="AI234" s="220"/>
      <c r="AJ234" s="430">
        <f t="shared" si="60"/>
        <v>0</v>
      </c>
      <c r="AK234" s="120"/>
      <c r="AL234" s="120"/>
      <c r="AM234" s="120"/>
      <c r="AN234" s="120"/>
      <c r="AO234" s="257">
        <f t="shared" si="61"/>
        <v>0</v>
      </c>
      <c r="AP234" s="120"/>
      <c r="AQ234" s="120"/>
      <c r="AR234" s="120"/>
      <c r="AS234" s="120"/>
      <c r="AT234" s="257">
        <f t="shared" si="54"/>
        <v>0</v>
      </c>
      <c r="AU234" s="120"/>
      <c r="AV234" s="120"/>
      <c r="AW234" s="120"/>
      <c r="AX234" s="120"/>
      <c r="AY234" s="257">
        <f t="shared" si="55"/>
        <v>0</v>
      </c>
    </row>
    <row r="235" spans="2:51" s="194" customFormat="1" ht="16.5" customHeight="1" thickBot="1" x14ac:dyDescent="0.3">
      <c r="B235" s="1013">
        <v>52</v>
      </c>
      <c r="C235" s="1021"/>
      <c r="D235" s="954" t="s">
        <v>505</v>
      </c>
      <c r="E235" s="710" t="s">
        <v>116</v>
      </c>
      <c r="F235" s="695">
        <f t="shared" si="63"/>
        <v>0</v>
      </c>
      <c r="G235" s="645">
        <v>0</v>
      </c>
      <c r="H235" s="93">
        <v>0</v>
      </c>
      <c r="I235" s="93">
        <v>0</v>
      </c>
      <c r="J235" s="93">
        <v>0</v>
      </c>
      <c r="K235" s="66">
        <f t="shared" si="62"/>
        <v>0</v>
      </c>
      <c r="L235" s="85">
        <v>0</v>
      </c>
      <c r="M235" s="85">
        <v>0</v>
      </c>
      <c r="N235" s="85">
        <v>0</v>
      </c>
      <c r="O235" s="85">
        <v>0</v>
      </c>
      <c r="P235" s="257">
        <f t="shared" si="56"/>
        <v>0</v>
      </c>
      <c r="Q235" s="85">
        <v>0</v>
      </c>
      <c r="R235" s="85">
        <v>0</v>
      </c>
      <c r="S235" s="85">
        <v>0</v>
      </c>
      <c r="T235" s="85">
        <v>0</v>
      </c>
      <c r="U235" s="257">
        <f t="shared" si="57"/>
        <v>0</v>
      </c>
      <c r="V235" s="85">
        <v>0</v>
      </c>
      <c r="W235" s="85">
        <v>0</v>
      </c>
      <c r="X235" s="85">
        <v>0</v>
      </c>
      <c r="Y235" s="402">
        <v>0</v>
      </c>
      <c r="Z235" s="430">
        <f t="shared" si="58"/>
        <v>0</v>
      </c>
      <c r="AA235" s="85">
        <v>0</v>
      </c>
      <c r="AB235" s="85">
        <v>0</v>
      </c>
      <c r="AC235" s="85">
        <v>0</v>
      </c>
      <c r="AD235" s="85">
        <v>0</v>
      </c>
      <c r="AE235" s="430">
        <f t="shared" si="59"/>
        <v>0</v>
      </c>
      <c r="AF235" s="85">
        <v>0</v>
      </c>
      <c r="AG235" s="85">
        <v>0</v>
      </c>
      <c r="AH235" s="85">
        <v>0</v>
      </c>
      <c r="AI235" s="85">
        <v>0</v>
      </c>
      <c r="AJ235" s="430">
        <f t="shared" si="60"/>
        <v>0</v>
      </c>
      <c r="AK235" s="702"/>
      <c r="AL235" s="702"/>
      <c r="AM235" s="702"/>
      <c r="AN235" s="702"/>
      <c r="AO235" s="257">
        <f t="shared" si="61"/>
        <v>0</v>
      </c>
      <c r="AP235" s="702"/>
      <c r="AQ235" s="702"/>
      <c r="AR235" s="702"/>
      <c r="AS235" s="702"/>
      <c r="AT235" s="257">
        <f t="shared" si="54"/>
        <v>0</v>
      </c>
      <c r="AU235" s="702"/>
      <c r="AV235" s="702"/>
      <c r="AW235" s="702"/>
      <c r="AX235" s="702"/>
      <c r="AY235" s="257">
        <f t="shared" si="55"/>
        <v>0</v>
      </c>
    </row>
    <row r="236" spans="2:51" s="194" customFormat="1" ht="16.5" customHeight="1" thickBot="1" x14ac:dyDescent="0.3">
      <c r="B236" s="1014"/>
      <c r="C236" s="1021"/>
      <c r="D236" s="955"/>
      <c r="E236" s="707" t="s">
        <v>203</v>
      </c>
      <c r="F236" s="695">
        <f t="shared" si="63"/>
        <v>0</v>
      </c>
      <c r="G236" s="646">
        <v>0</v>
      </c>
      <c r="H236" s="119">
        <v>0</v>
      </c>
      <c r="I236" s="119">
        <v>0</v>
      </c>
      <c r="J236" s="119">
        <v>0</v>
      </c>
      <c r="K236" s="66">
        <f t="shared" si="62"/>
        <v>0</v>
      </c>
      <c r="L236" s="83">
        <v>0</v>
      </c>
      <c r="M236" s="83">
        <v>0</v>
      </c>
      <c r="N236" s="83">
        <v>0</v>
      </c>
      <c r="O236" s="83">
        <v>0</v>
      </c>
      <c r="P236" s="257">
        <f t="shared" si="56"/>
        <v>0</v>
      </c>
      <c r="Q236" s="83">
        <v>0</v>
      </c>
      <c r="R236" s="83">
        <v>0</v>
      </c>
      <c r="S236" s="83">
        <v>0</v>
      </c>
      <c r="T236" s="83">
        <v>0</v>
      </c>
      <c r="U236" s="257">
        <f t="shared" si="57"/>
        <v>0</v>
      </c>
      <c r="V236" s="83">
        <v>0</v>
      </c>
      <c r="W236" s="83">
        <v>0</v>
      </c>
      <c r="X236" s="83">
        <v>0</v>
      </c>
      <c r="Y236" s="396">
        <v>0</v>
      </c>
      <c r="Z236" s="430">
        <f t="shared" si="58"/>
        <v>0</v>
      </c>
      <c r="AA236" s="83">
        <v>0</v>
      </c>
      <c r="AB236" s="83">
        <v>0</v>
      </c>
      <c r="AC236" s="83">
        <v>0</v>
      </c>
      <c r="AD236" s="83">
        <v>0</v>
      </c>
      <c r="AE236" s="430">
        <f t="shared" si="59"/>
        <v>0</v>
      </c>
      <c r="AF236" s="83">
        <v>0</v>
      </c>
      <c r="AG236" s="83">
        <v>0</v>
      </c>
      <c r="AH236" s="83">
        <v>0</v>
      </c>
      <c r="AI236" s="83">
        <v>0</v>
      </c>
      <c r="AJ236" s="430">
        <f t="shared" si="60"/>
        <v>0</v>
      </c>
      <c r="AK236" s="702"/>
      <c r="AL236" s="702"/>
      <c r="AM236" s="702"/>
      <c r="AN236" s="702"/>
      <c r="AO236" s="257">
        <f t="shared" si="61"/>
        <v>0</v>
      </c>
      <c r="AP236" s="702"/>
      <c r="AQ236" s="702"/>
      <c r="AR236" s="702"/>
      <c r="AS236" s="702"/>
      <c r="AT236" s="257">
        <f t="shared" si="54"/>
        <v>0</v>
      </c>
      <c r="AU236" s="702"/>
      <c r="AV236" s="702"/>
      <c r="AW236" s="702"/>
      <c r="AX236" s="702"/>
      <c r="AY236" s="257">
        <f t="shared" si="55"/>
        <v>0</v>
      </c>
    </row>
    <row r="237" spans="2:51" s="194" customFormat="1" ht="16.5" customHeight="1" thickBot="1" x14ac:dyDescent="0.3">
      <c r="B237" s="1014"/>
      <c r="C237" s="1021"/>
      <c r="D237" s="955"/>
      <c r="E237" s="711" t="s">
        <v>112</v>
      </c>
      <c r="F237" s="695">
        <f t="shared" si="63"/>
        <v>0</v>
      </c>
      <c r="G237" s="646">
        <v>0</v>
      </c>
      <c r="H237" s="119">
        <v>0</v>
      </c>
      <c r="I237" s="119">
        <v>0</v>
      </c>
      <c r="J237" s="119">
        <v>0</v>
      </c>
      <c r="K237" s="66">
        <f t="shared" si="62"/>
        <v>0</v>
      </c>
      <c r="L237" s="100">
        <v>0</v>
      </c>
      <c r="M237" s="100">
        <v>0</v>
      </c>
      <c r="N237" s="100">
        <v>0</v>
      </c>
      <c r="O237" s="100">
        <v>0</v>
      </c>
      <c r="P237" s="257">
        <f t="shared" si="56"/>
        <v>0</v>
      </c>
      <c r="Q237" s="100">
        <v>0</v>
      </c>
      <c r="R237" s="100">
        <v>0</v>
      </c>
      <c r="S237" s="100">
        <v>0</v>
      </c>
      <c r="T237" s="100">
        <v>0</v>
      </c>
      <c r="U237" s="257">
        <f t="shared" si="57"/>
        <v>0</v>
      </c>
      <c r="V237" s="100">
        <v>0</v>
      </c>
      <c r="W237" s="100">
        <v>0</v>
      </c>
      <c r="X237" s="100">
        <v>0</v>
      </c>
      <c r="Y237" s="398">
        <v>0</v>
      </c>
      <c r="Z237" s="430">
        <f t="shared" si="58"/>
        <v>0</v>
      </c>
      <c r="AA237" s="100">
        <v>0</v>
      </c>
      <c r="AB237" s="100">
        <v>0</v>
      </c>
      <c r="AC237" s="100">
        <v>0</v>
      </c>
      <c r="AD237" s="100">
        <v>0</v>
      </c>
      <c r="AE237" s="430">
        <f t="shared" si="59"/>
        <v>0</v>
      </c>
      <c r="AF237" s="100">
        <v>0</v>
      </c>
      <c r="AG237" s="100">
        <v>0</v>
      </c>
      <c r="AH237" s="100">
        <v>0</v>
      </c>
      <c r="AI237" s="100">
        <v>0</v>
      </c>
      <c r="AJ237" s="430">
        <f t="shared" si="60"/>
        <v>0</v>
      </c>
      <c r="AK237" s="702"/>
      <c r="AL237" s="702"/>
      <c r="AM237" s="702"/>
      <c r="AN237" s="702"/>
      <c r="AO237" s="257">
        <f t="shared" si="61"/>
        <v>0</v>
      </c>
      <c r="AP237" s="702"/>
      <c r="AQ237" s="702"/>
      <c r="AR237" s="702"/>
      <c r="AS237" s="702"/>
      <c r="AT237" s="257">
        <f t="shared" si="54"/>
        <v>0</v>
      </c>
      <c r="AU237" s="702"/>
      <c r="AV237" s="702"/>
      <c r="AW237" s="702"/>
      <c r="AX237" s="702"/>
      <c r="AY237" s="257">
        <f t="shared" si="55"/>
        <v>0</v>
      </c>
    </row>
    <row r="238" spans="2:51" s="194" customFormat="1" ht="16.5" customHeight="1" thickBot="1" x14ac:dyDescent="0.3">
      <c r="B238" s="1014"/>
      <c r="C238" s="1021"/>
      <c r="D238" s="955"/>
      <c r="E238" s="584" t="s">
        <v>621</v>
      </c>
      <c r="F238" s="695">
        <f t="shared" si="63"/>
        <v>0</v>
      </c>
      <c r="G238" s="643"/>
      <c r="H238" s="116"/>
      <c r="I238" s="116"/>
      <c r="J238" s="116"/>
      <c r="K238" s="66">
        <f t="shared" si="62"/>
        <v>0</v>
      </c>
      <c r="L238" s="220"/>
      <c r="M238" s="220"/>
      <c r="N238" s="220"/>
      <c r="O238" s="220"/>
      <c r="P238" s="257">
        <f t="shared" si="56"/>
        <v>0</v>
      </c>
      <c r="Q238" s="220"/>
      <c r="R238" s="220"/>
      <c r="S238" s="220"/>
      <c r="T238" s="220"/>
      <c r="U238" s="257">
        <f t="shared" si="57"/>
        <v>0</v>
      </c>
      <c r="V238" s="220"/>
      <c r="W238" s="220"/>
      <c r="X238" s="220"/>
      <c r="Y238" s="358"/>
      <c r="Z238" s="430">
        <f t="shared" si="58"/>
        <v>0</v>
      </c>
      <c r="AA238" s="220"/>
      <c r="AB238" s="220"/>
      <c r="AC238" s="220"/>
      <c r="AD238" s="220"/>
      <c r="AE238" s="430">
        <f t="shared" si="59"/>
        <v>0</v>
      </c>
      <c r="AF238" s="220"/>
      <c r="AG238" s="220"/>
      <c r="AH238" s="220"/>
      <c r="AI238" s="220"/>
      <c r="AJ238" s="430">
        <f t="shared" si="60"/>
        <v>0</v>
      </c>
      <c r="AK238" s="702"/>
      <c r="AL238" s="702"/>
      <c r="AM238" s="702"/>
      <c r="AN238" s="702"/>
      <c r="AO238" s="257">
        <f t="shared" si="61"/>
        <v>0</v>
      </c>
      <c r="AP238" s="702"/>
      <c r="AQ238" s="702"/>
      <c r="AR238" s="702"/>
      <c r="AS238" s="702"/>
      <c r="AT238" s="257">
        <f t="shared" si="54"/>
        <v>0</v>
      </c>
      <c r="AU238" s="702"/>
      <c r="AV238" s="702"/>
      <c r="AW238" s="702"/>
      <c r="AX238" s="702"/>
      <c r="AY238" s="257">
        <f t="shared" si="55"/>
        <v>0</v>
      </c>
    </row>
    <row r="239" spans="2:51" s="194" customFormat="1" ht="21.75" thickBot="1" x14ac:dyDescent="0.3">
      <c r="B239" s="1015"/>
      <c r="C239" s="1021"/>
      <c r="D239" s="956"/>
      <c r="E239" s="584" t="s">
        <v>620</v>
      </c>
      <c r="F239" s="695">
        <f t="shared" si="63"/>
        <v>0</v>
      </c>
      <c r="G239" s="644"/>
      <c r="H239" s="120"/>
      <c r="I239" s="120"/>
      <c r="J239" s="120"/>
      <c r="K239" s="66">
        <f t="shared" si="62"/>
        <v>0</v>
      </c>
      <c r="L239" s="220"/>
      <c r="M239" s="220"/>
      <c r="N239" s="220"/>
      <c r="O239" s="220"/>
      <c r="P239" s="257">
        <f t="shared" si="56"/>
        <v>0</v>
      </c>
      <c r="Q239" s="220"/>
      <c r="R239" s="220"/>
      <c r="S239" s="220"/>
      <c r="T239" s="220"/>
      <c r="U239" s="257">
        <f t="shared" si="57"/>
        <v>0</v>
      </c>
      <c r="V239" s="220"/>
      <c r="W239" s="220"/>
      <c r="X239" s="220"/>
      <c r="Y239" s="358"/>
      <c r="Z239" s="430">
        <f t="shared" si="58"/>
        <v>0</v>
      </c>
      <c r="AA239" s="220"/>
      <c r="AB239" s="220"/>
      <c r="AC239" s="220"/>
      <c r="AD239" s="220"/>
      <c r="AE239" s="430">
        <f t="shared" si="59"/>
        <v>0</v>
      </c>
      <c r="AF239" s="220"/>
      <c r="AG239" s="220"/>
      <c r="AH239" s="220"/>
      <c r="AI239" s="220"/>
      <c r="AJ239" s="430">
        <f t="shared" si="60"/>
        <v>0</v>
      </c>
      <c r="AK239" s="702"/>
      <c r="AL239" s="702"/>
      <c r="AM239" s="702"/>
      <c r="AN239" s="702"/>
      <c r="AO239" s="257">
        <f t="shared" si="61"/>
        <v>0</v>
      </c>
      <c r="AP239" s="702"/>
      <c r="AQ239" s="702"/>
      <c r="AR239" s="702"/>
      <c r="AS239" s="702"/>
      <c r="AT239" s="257">
        <f t="shared" si="54"/>
        <v>0</v>
      </c>
      <c r="AU239" s="702"/>
      <c r="AV239" s="702"/>
      <c r="AW239" s="702"/>
      <c r="AX239" s="702"/>
      <c r="AY239" s="257">
        <f t="shared" si="55"/>
        <v>0</v>
      </c>
    </row>
    <row r="240" spans="2:51" s="194" customFormat="1" ht="16.5" customHeight="1" thickBot="1" x14ac:dyDescent="0.3">
      <c r="B240" s="1013">
        <v>53</v>
      </c>
      <c r="C240" s="1021"/>
      <c r="D240" s="939" t="s">
        <v>375</v>
      </c>
      <c r="E240" s="199" t="s">
        <v>116</v>
      </c>
      <c r="F240" s="695">
        <f t="shared" si="63"/>
        <v>7</v>
      </c>
      <c r="G240" s="645">
        <v>1</v>
      </c>
      <c r="H240" s="93">
        <v>0</v>
      </c>
      <c r="I240" s="93">
        <v>0</v>
      </c>
      <c r="J240" s="93">
        <v>0</v>
      </c>
      <c r="K240" s="66">
        <f t="shared" si="62"/>
        <v>1</v>
      </c>
      <c r="L240" s="85">
        <v>0</v>
      </c>
      <c r="M240" s="85">
        <v>0</v>
      </c>
      <c r="N240" s="85">
        <v>0</v>
      </c>
      <c r="O240" s="85">
        <v>0</v>
      </c>
      <c r="P240" s="257">
        <f t="shared" si="56"/>
        <v>0</v>
      </c>
      <c r="Q240" s="85">
        <v>3</v>
      </c>
      <c r="R240" s="85">
        <v>0</v>
      </c>
      <c r="S240" s="85">
        <v>0</v>
      </c>
      <c r="T240" s="85">
        <v>0</v>
      </c>
      <c r="U240" s="257">
        <f t="shared" si="57"/>
        <v>3</v>
      </c>
      <c r="V240" s="85">
        <v>0</v>
      </c>
      <c r="W240" s="85">
        <v>0</v>
      </c>
      <c r="X240" s="85">
        <v>0</v>
      </c>
      <c r="Y240" s="402">
        <v>0</v>
      </c>
      <c r="Z240" s="430">
        <f t="shared" si="58"/>
        <v>0</v>
      </c>
      <c r="AA240" s="85">
        <v>0</v>
      </c>
      <c r="AB240" s="85">
        <v>0</v>
      </c>
      <c r="AC240" s="85">
        <v>0</v>
      </c>
      <c r="AD240" s="85">
        <v>2</v>
      </c>
      <c r="AE240" s="430">
        <f t="shared" si="59"/>
        <v>2</v>
      </c>
      <c r="AF240" s="85">
        <v>0</v>
      </c>
      <c r="AG240" s="85">
        <v>0</v>
      </c>
      <c r="AH240" s="85">
        <v>0</v>
      </c>
      <c r="AI240" s="85">
        <v>1</v>
      </c>
      <c r="AJ240" s="430">
        <f t="shared" si="60"/>
        <v>1</v>
      </c>
      <c r="AK240" s="83">
        <v>0</v>
      </c>
      <c r="AL240" s="83">
        <v>0</v>
      </c>
      <c r="AM240" s="83">
        <v>0</v>
      </c>
      <c r="AN240" s="83">
        <v>0</v>
      </c>
      <c r="AO240" s="257">
        <f t="shared" si="61"/>
        <v>0</v>
      </c>
      <c r="AP240" s="83">
        <v>0</v>
      </c>
      <c r="AQ240" s="83">
        <v>0</v>
      </c>
      <c r="AR240" s="83">
        <v>0</v>
      </c>
      <c r="AS240" s="83">
        <v>0</v>
      </c>
      <c r="AT240" s="257">
        <f t="shared" si="54"/>
        <v>0</v>
      </c>
      <c r="AU240" s="83">
        <v>0</v>
      </c>
      <c r="AV240" s="83">
        <v>0</v>
      </c>
      <c r="AW240" s="83">
        <v>0</v>
      </c>
      <c r="AX240" s="83">
        <v>0</v>
      </c>
      <c r="AY240" s="257">
        <f t="shared" si="55"/>
        <v>0</v>
      </c>
    </row>
    <row r="241" spans="2:51" s="194" customFormat="1" ht="16.5" customHeight="1" thickBot="1" x14ac:dyDescent="0.3">
      <c r="B241" s="1014"/>
      <c r="C241" s="1021"/>
      <c r="D241" s="940"/>
      <c r="E241" s="200" t="s">
        <v>203</v>
      </c>
      <c r="F241" s="695">
        <f t="shared" si="63"/>
        <v>0</v>
      </c>
      <c r="G241" s="646">
        <v>0</v>
      </c>
      <c r="H241" s="119">
        <v>0</v>
      </c>
      <c r="I241" s="119">
        <v>0</v>
      </c>
      <c r="J241" s="119">
        <v>0</v>
      </c>
      <c r="K241" s="66">
        <f t="shared" si="62"/>
        <v>0</v>
      </c>
      <c r="L241" s="83">
        <v>0</v>
      </c>
      <c r="M241" s="83">
        <v>0</v>
      </c>
      <c r="N241" s="83">
        <v>0</v>
      </c>
      <c r="O241" s="83">
        <v>0</v>
      </c>
      <c r="P241" s="257">
        <f t="shared" si="56"/>
        <v>0</v>
      </c>
      <c r="Q241" s="83">
        <v>0</v>
      </c>
      <c r="R241" s="83">
        <v>0</v>
      </c>
      <c r="S241" s="83">
        <v>0</v>
      </c>
      <c r="T241" s="83">
        <v>0</v>
      </c>
      <c r="U241" s="257">
        <f t="shared" si="57"/>
        <v>0</v>
      </c>
      <c r="V241" s="83">
        <v>0</v>
      </c>
      <c r="W241" s="83">
        <v>0</v>
      </c>
      <c r="X241" s="83">
        <v>0</v>
      </c>
      <c r="Y241" s="396">
        <v>0</v>
      </c>
      <c r="Z241" s="430">
        <f t="shared" si="58"/>
        <v>0</v>
      </c>
      <c r="AA241" s="83">
        <v>0</v>
      </c>
      <c r="AB241" s="83">
        <v>0</v>
      </c>
      <c r="AC241" s="83">
        <v>0</v>
      </c>
      <c r="AD241" s="83">
        <v>0</v>
      </c>
      <c r="AE241" s="430">
        <f t="shared" si="59"/>
        <v>0</v>
      </c>
      <c r="AF241" s="83">
        <v>0</v>
      </c>
      <c r="AG241" s="83">
        <v>0</v>
      </c>
      <c r="AH241" s="83">
        <v>0</v>
      </c>
      <c r="AI241" s="83">
        <v>0</v>
      </c>
      <c r="AJ241" s="430">
        <f t="shared" si="60"/>
        <v>0</v>
      </c>
      <c r="AK241" s="83">
        <v>0</v>
      </c>
      <c r="AL241" s="83">
        <v>0</v>
      </c>
      <c r="AM241" s="83">
        <v>0</v>
      </c>
      <c r="AN241" s="83">
        <v>0</v>
      </c>
      <c r="AO241" s="257">
        <f t="shared" si="61"/>
        <v>0</v>
      </c>
      <c r="AP241" s="83">
        <v>0</v>
      </c>
      <c r="AQ241" s="83">
        <v>0</v>
      </c>
      <c r="AR241" s="83">
        <v>0</v>
      </c>
      <c r="AS241" s="83">
        <v>0</v>
      </c>
      <c r="AT241" s="257">
        <f t="shared" si="54"/>
        <v>0</v>
      </c>
      <c r="AU241" s="83">
        <v>0</v>
      </c>
      <c r="AV241" s="83">
        <v>0</v>
      </c>
      <c r="AW241" s="83">
        <v>0</v>
      </c>
      <c r="AX241" s="83">
        <v>0</v>
      </c>
      <c r="AY241" s="257">
        <f t="shared" si="55"/>
        <v>0</v>
      </c>
    </row>
    <row r="242" spans="2:51" s="194" customFormat="1" ht="16.5" customHeight="1" thickBot="1" x14ac:dyDescent="0.3">
      <c r="B242" s="1014"/>
      <c r="C242" s="1021"/>
      <c r="D242" s="940"/>
      <c r="E242" s="201" t="s">
        <v>112</v>
      </c>
      <c r="F242" s="695">
        <f t="shared" si="63"/>
        <v>1</v>
      </c>
      <c r="G242" s="646">
        <v>0</v>
      </c>
      <c r="H242" s="119">
        <v>0</v>
      </c>
      <c r="I242" s="119">
        <v>0</v>
      </c>
      <c r="J242" s="119">
        <v>0</v>
      </c>
      <c r="K242" s="66">
        <f t="shared" si="62"/>
        <v>0</v>
      </c>
      <c r="L242" s="100">
        <v>0</v>
      </c>
      <c r="M242" s="100">
        <v>0</v>
      </c>
      <c r="N242" s="100">
        <v>1</v>
      </c>
      <c r="O242" s="100">
        <v>0</v>
      </c>
      <c r="P242" s="257">
        <f t="shared" si="56"/>
        <v>1</v>
      </c>
      <c r="Q242" s="100">
        <v>0</v>
      </c>
      <c r="R242" s="100">
        <v>0</v>
      </c>
      <c r="S242" s="100">
        <v>0</v>
      </c>
      <c r="T242" s="100">
        <v>0</v>
      </c>
      <c r="U242" s="257">
        <f t="shared" si="57"/>
        <v>0</v>
      </c>
      <c r="V242" s="100">
        <v>0</v>
      </c>
      <c r="W242" s="100">
        <v>0</v>
      </c>
      <c r="X242" s="100">
        <v>0</v>
      </c>
      <c r="Y242" s="398">
        <v>0</v>
      </c>
      <c r="Z242" s="430">
        <f t="shared" si="58"/>
        <v>0</v>
      </c>
      <c r="AA242" s="100">
        <v>0</v>
      </c>
      <c r="AB242" s="100">
        <v>0</v>
      </c>
      <c r="AC242" s="100">
        <v>0</v>
      </c>
      <c r="AD242" s="100">
        <v>0</v>
      </c>
      <c r="AE242" s="430">
        <f t="shared" si="59"/>
        <v>0</v>
      </c>
      <c r="AF242" s="100">
        <v>0</v>
      </c>
      <c r="AG242" s="100">
        <v>0</v>
      </c>
      <c r="AH242" s="100">
        <v>0</v>
      </c>
      <c r="AI242" s="100">
        <v>0</v>
      </c>
      <c r="AJ242" s="430">
        <f t="shared" si="60"/>
        <v>0</v>
      </c>
      <c r="AK242" s="83">
        <v>0</v>
      </c>
      <c r="AL242" s="83">
        <v>0</v>
      </c>
      <c r="AM242" s="83">
        <v>0</v>
      </c>
      <c r="AN242" s="83">
        <v>0</v>
      </c>
      <c r="AO242" s="257">
        <f t="shared" si="61"/>
        <v>0</v>
      </c>
      <c r="AP242" s="83">
        <v>0</v>
      </c>
      <c r="AQ242" s="83">
        <v>0</v>
      </c>
      <c r="AR242" s="83">
        <v>0</v>
      </c>
      <c r="AS242" s="83">
        <v>0</v>
      </c>
      <c r="AT242" s="257">
        <f t="shared" si="54"/>
        <v>0</v>
      </c>
      <c r="AU242" s="83">
        <v>0</v>
      </c>
      <c r="AV242" s="83">
        <v>0</v>
      </c>
      <c r="AW242" s="83">
        <v>0</v>
      </c>
      <c r="AX242" s="83">
        <v>0</v>
      </c>
      <c r="AY242" s="257">
        <f t="shared" si="55"/>
        <v>0</v>
      </c>
    </row>
    <row r="243" spans="2:51" s="194" customFormat="1" ht="16.5" customHeight="1" thickBot="1" x14ac:dyDescent="0.3">
      <c r="B243" s="1014"/>
      <c r="C243" s="1021"/>
      <c r="D243" s="940"/>
      <c r="E243" s="584" t="s">
        <v>621</v>
      </c>
      <c r="F243" s="695">
        <f t="shared" si="63"/>
        <v>0</v>
      </c>
      <c r="G243" s="643"/>
      <c r="H243" s="116"/>
      <c r="I243" s="116"/>
      <c r="J243" s="116"/>
      <c r="K243" s="66">
        <f t="shared" si="62"/>
        <v>0</v>
      </c>
      <c r="L243" s="220"/>
      <c r="M243" s="220"/>
      <c r="N243" s="220"/>
      <c r="O243" s="220"/>
      <c r="P243" s="257">
        <f t="shared" si="56"/>
        <v>0</v>
      </c>
      <c r="Q243" s="220"/>
      <c r="R243" s="220"/>
      <c r="S243" s="220"/>
      <c r="T243" s="220"/>
      <c r="U243" s="257">
        <f t="shared" si="57"/>
        <v>0</v>
      </c>
      <c r="V243" s="220"/>
      <c r="W243" s="220"/>
      <c r="X243" s="220"/>
      <c r="Y243" s="358"/>
      <c r="Z243" s="430">
        <f t="shared" si="58"/>
        <v>0</v>
      </c>
      <c r="AA243" s="220"/>
      <c r="AB243" s="220"/>
      <c r="AC243" s="220"/>
      <c r="AD243" s="220"/>
      <c r="AE243" s="430">
        <f t="shared" si="59"/>
        <v>0</v>
      </c>
      <c r="AF243" s="220"/>
      <c r="AG243" s="220"/>
      <c r="AH243" s="220"/>
      <c r="AI243" s="220"/>
      <c r="AJ243" s="430">
        <f t="shared" si="60"/>
        <v>0</v>
      </c>
      <c r="AK243" s="120"/>
      <c r="AL243" s="120"/>
      <c r="AM243" s="120"/>
      <c r="AN243" s="120"/>
      <c r="AO243" s="257">
        <f t="shared" si="61"/>
        <v>0</v>
      </c>
      <c r="AP243" s="120"/>
      <c r="AQ243" s="120"/>
      <c r="AR243" s="120"/>
      <c r="AS243" s="120"/>
      <c r="AT243" s="257">
        <f t="shared" si="54"/>
        <v>0</v>
      </c>
      <c r="AU243" s="120"/>
      <c r="AV243" s="120"/>
      <c r="AW243" s="120"/>
      <c r="AX243" s="120"/>
      <c r="AY243" s="257">
        <f t="shared" si="55"/>
        <v>0</v>
      </c>
    </row>
    <row r="244" spans="2:51" s="194" customFormat="1" ht="21.75" thickBot="1" x14ac:dyDescent="0.3">
      <c r="B244" s="1015"/>
      <c r="C244" s="1021"/>
      <c r="D244" s="941"/>
      <c r="E244" s="583" t="s">
        <v>620</v>
      </c>
      <c r="F244" s="695">
        <f t="shared" si="63"/>
        <v>0</v>
      </c>
      <c r="G244" s="644"/>
      <c r="H244" s="120"/>
      <c r="I244" s="120"/>
      <c r="J244" s="120"/>
      <c r="K244" s="66">
        <f t="shared" si="62"/>
        <v>0</v>
      </c>
      <c r="L244" s="220"/>
      <c r="M244" s="220"/>
      <c r="N244" s="220"/>
      <c r="O244" s="220"/>
      <c r="P244" s="257">
        <f t="shared" si="56"/>
        <v>0</v>
      </c>
      <c r="Q244" s="220"/>
      <c r="R244" s="220"/>
      <c r="S244" s="220"/>
      <c r="T244" s="220"/>
      <c r="U244" s="257">
        <f t="shared" si="57"/>
        <v>0</v>
      </c>
      <c r="V244" s="220"/>
      <c r="W244" s="220"/>
      <c r="X244" s="220"/>
      <c r="Y244" s="358"/>
      <c r="Z244" s="430">
        <f t="shared" si="58"/>
        <v>0</v>
      </c>
      <c r="AA244" s="220"/>
      <c r="AB244" s="220"/>
      <c r="AC244" s="220"/>
      <c r="AD244" s="220"/>
      <c r="AE244" s="430">
        <f t="shared" si="59"/>
        <v>0</v>
      </c>
      <c r="AF244" s="220"/>
      <c r="AG244" s="220"/>
      <c r="AH244" s="220"/>
      <c r="AI244" s="220"/>
      <c r="AJ244" s="430">
        <f t="shared" si="60"/>
        <v>0</v>
      </c>
      <c r="AK244" s="84">
        <v>0</v>
      </c>
      <c r="AL244" s="84">
        <v>0</v>
      </c>
      <c r="AM244" s="84">
        <v>0</v>
      </c>
      <c r="AN244" s="84">
        <v>0</v>
      </c>
      <c r="AO244" s="257">
        <f t="shared" si="61"/>
        <v>0</v>
      </c>
      <c r="AP244" s="83">
        <v>0</v>
      </c>
      <c r="AQ244" s="83">
        <v>0</v>
      </c>
      <c r="AR244" s="83">
        <v>0</v>
      </c>
      <c r="AS244" s="83">
        <v>0</v>
      </c>
      <c r="AT244" s="257">
        <f t="shared" si="54"/>
        <v>0</v>
      </c>
      <c r="AU244" s="84">
        <v>0</v>
      </c>
      <c r="AV244" s="84">
        <v>0</v>
      </c>
      <c r="AW244" s="84">
        <v>0</v>
      </c>
      <c r="AX244" s="84">
        <v>0</v>
      </c>
      <c r="AY244" s="257">
        <f t="shared" si="55"/>
        <v>0</v>
      </c>
    </row>
    <row r="245" spans="2:51" s="194" customFormat="1" ht="16.5" customHeight="1" thickBot="1" x14ac:dyDescent="0.3">
      <c r="B245" s="1013">
        <v>54</v>
      </c>
      <c r="C245" s="1021"/>
      <c r="D245" s="954" t="s">
        <v>376</v>
      </c>
      <c r="E245" s="710" t="s">
        <v>116</v>
      </c>
      <c r="F245" s="695">
        <f t="shared" si="63"/>
        <v>0</v>
      </c>
      <c r="G245" s="645">
        <v>0</v>
      </c>
      <c r="H245" s="93">
        <v>0</v>
      </c>
      <c r="I245" s="93">
        <v>0</v>
      </c>
      <c r="J245" s="93">
        <v>0</v>
      </c>
      <c r="K245" s="66">
        <f t="shared" si="62"/>
        <v>0</v>
      </c>
      <c r="L245" s="85">
        <v>0</v>
      </c>
      <c r="M245" s="85">
        <v>0</v>
      </c>
      <c r="N245" s="85">
        <v>0</v>
      </c>
      <c r="O245" s="85">
        <v>0</v>
      </c>
      <c r="P245" s="257">
        <f t="shared" si="56"/>
        <v>0</v>
      </c>
      <c r="Q245" s="85">
        <v>0</v>
      </c>
      <c r="R245" s="85">
        <v>0</v>
      </c>
      <c r="S245" s="85">
        <v>0</v>
      </c>
      <c r="T245" s="85">
        <v>0</v>
      </c>
      <c r="U245" s="257">
        <f t="shared" si="57"/>
        <v>0</v>
      </c>
      <c r="V245" s="85">
        <v>0</v>
      </c>
      <c r="W245" s="85">
        <v>0</v>
      </c>
      <c r="X245" s="85">
        <v>0</v>
      </c>
      <c r="Y245" s="402">
        <v>0</v>
      </c>
      <c r="Z245" s="430">
        <f t="shared" si="58"/>
        <v>0</v>
      </c>
      <c r="AA245" s="85">
        <v>0</v>
      </c>
      <c r="AB245" s="85">
        <v>0</v>
      </c>
      <c r="AC245" s="85">
        <v>0</v>
      </c>
      <c r="AD245" s="85">
        <v>0</v>
      </c>
      <c r="AE245" s="430">
        <f t="shared" si="59"/>
        <v>0</v>
      </c>
      <c r="AF245" s="85">
        <v>0</v>
      </c>
      <c r="AG245" s="85">
        <v>0</v>
      </c>
      <c r="AH245" s="85">
        <v>0</v>
      </c>
      <c r="AI245" s="85">
        <v>0</v>
      </c>
      <c r="AJ245" s="430">
        <f t="shared" si="60"/>
        <v>0</v>
      </c>
      <c r="AK245" s="702"/>
      <c r="AL245" s="702"/>
      <c r="AM245" s="702"/>
      <c r="AN245" s="702"/>
      <c r="AO245" s="257">
        <f t="shared" si="61"/>
        <v>0</v>
      </c>
      <c r="AP245" s="702"/>
      <c r="AQ245" s="702"/>
      <c r="AR245" s="702"/>
      <c r="AS245" s="702"/>
      <c r="AT245" s="257">
        <f t="shared" si="54"/>
        <v>0</v>
      </c>
      <c r="AU245" s="702"/>
      <c r="AV245" s="702"/>
      <c r="AW245" s="702"/>
      <c r="AX245" s="702"/>
      <c r="AY245" s="257">
        <f t="shared" si="55"/>
        <v>0</v>
      </c>
    </row>
    <row r="246" spans="2:51" s="194" customFormat="1" ht="16.5" customHeight="1" thickBot="1" x14ac:dyDescent="0.3">
      <c r="B246" s="1014"/>
      <c r="C246" s="1021"/>
      <c r="D246" s="955"/>
      <c r="E246" s="707" t="s">
        <v>203</v>
      </c>
      <c r="F246" s="695">
        <f t="shared" si="63"/>
        <v>0</v>
      </c>
      <c r="G246" s="646">
        <v>0</v>
      </c>
      <c r="H246" s="119">
        <v>0</v>
      </c>
      <c r="I246" s="119">
        <v>0</v>
      </c>
      <c r="J246" s="119">
        <v>0</v>
      </c>
      <c r="K246" s="66">
        <f t="shared" si="62"/>
        <v>0</v>
      </c>
      <c r="L246" s="83">
        <v>0</v>
      </c>
      <c r="M246" s="83">
        <v>0</v>
      </c>
      <c r="N246" s="83">
        <v>0</v>
      </c>
      <c r="O246" s="83">
        <v>0</v>
      </c>
      <c r="P246" s="257">
        <f t="shared" si="56"/>
        <v>0</v>
      </c>
      <c r="Q246" s="83">
        <v>0</v>
      </c>
      <c r="R246" s="83">
        <v>0</v>
      </c>
      <c r="S246" s="83">
        <v>0</v>
      </c>
      <c r="T246" s="83">
        <v>0</v>
      </c>
      <c r="U246" s="257">
        <f t="shared" si="57"/>
        <v>0</v>
      </c>
      <c r="V246" s="83">
        <v>0</v>
      </c>
      <c r="W246" s="83">
        <v>0</v>
      </c>
      <c r="X246" s="83">
        <v>0</v>
      </c>
      <c r="Y246" s="396">
        <v>0</v>
      </c>
      <c r="Z246" s="430">
        <f t="shared" si="58"/>
        <v>0</v>
      </c>
      <c r="AA246" s="83">
        <v>0</v>
      </c>
      <c r="AB246" s="83">
        <v>0</v>
      </c>
      <c r="AC246" s="83">
        <v>0</v>
      </c>
      <c r="AD246" s="83">
        <v>0</v>
      </c>
      <c r="AE246" s="430">
        <f t="shared" si="59"/>
        <v>0</v>
      </c>
      <c r="AF246" s="83">
        <v>0</v>
      </c>
      <c r="AG246" s="83">
        <v>0</v>
      </c>
      <c r="AH246" s="83">
        <v>0</v>
      </c>
      <c r="AI246" s="83">
        <v>0</v>
      </c>
      <c r="AJ246" s="430">
        <f t="shared" si="60"/>
        <v>0</v>
      </c>
      <c r="AK246" s="702"/>
      <c r="AL246" s="702"/>
      <c r="AM246" s="702"/>
      <c r="AN246" s="702"/>
      <c r="AO246" s="257">
        <f t="shared" si="61"/>
        <v>0</v>
      </c>
      <c r="AP246" s="702"/>
      <c r="AQ246" s="702"/>
      <c r="AR246" s="702"/>
      <c r="AS246" s="702"/>
      <c r="AT246" s="257">
        <f t="shared" si="54"/>
        <v>0</v>
      </c>
      <c r="AU246" s="702"/>
      <c r="AV246" s="702"/>
      <c r="AW246" s="702"/>
      <c r="AX246" s="702"/>
      <c r="AY246" s="257">
        <f t="shared" si="55"/>
        <v>0</v>
      </c>
    </row>
    <row r="247" spans="2:51" s="194" customFormat="1" ht="16.5" customHeight="1" thickBot="1" x14ac:dyDescent="0.3">
      <c r="B247" s="1014"/>
      <c r="C247" s="1021"/>
      <c r="D247" s="955"/>
      <c r="E247" s="711" t="s">
        <v>112</v>
      </c>
      <c r="F247" s="695">
        <f t="shared" si="63"/>
        <v>0</v>
      </c>
      <c r="G247" s="646">
        <v>0</v>
      </c>
      <c r="H247" s="119">
        <v>0</v>
      </c>
      <c r="I247" s="119">
        <v>0</v>
      </c>
      <c r="J247" s="119">
        <v>0</v>
      </c>
      <c r="K247" s="66">
        <f t="shared" si="62"/>
        <v>0</v>
      </c>
      <c r="L247" s="100">
        <v>0</v>
      </c>
      <c r="M247" s="100">
        <v>0</v>
      </c>
      <c r="N247" s="100">
        <v>0</v>
      </c>
      <c r="O247" s="100">
        <v>0</v>
      </c>
      <c r="P247" s="257">
        <f t="shared" si="56"/>
        <v>0</v>
      </c>
      <c r="Q247" s="100">
        <v>0</v>
      </c>
      <c r="R247" s="100">
        <v>0</v>
      </c>
      <c r="S247" s="100">
        <v>0</v>
      </c>
      <c r="T247" s="100">
        <v>0</v>
      </c>
      <c r="U247" s="257">
        <f t="shared" si="57"/>
        <v>0</v>
      </c>
      <c r="V247" s="100">
        <v>0</v>
      </c>
      <c r="W247" s="100">
        <v>0</v>
      </c>
      <c r="X247" s="100">
        <v>0</v>
      </c>
      <c r="Y247" s="398">
        <v>0</v>
      </c>
      <c r="Z247" s="430">
        <f t="shared" si="58"/>
        <v>0</v>
      </c>
      <c r="AA247" s="100">
        <v>0</v>
      </c>
      <c r="AB247" s="100">
        <v>0</v>
      </c>
      <c r="AC247" s="100">
        <v>0</v>
      </c>
      <c r="AD247" s="100">
        <v>0</v>
      </c>
      <c r="AE247" s="430">
        <f t="shared" si="59"/>
        <v>0</v>
      </c>
      <c r="AF247" s="100">
        <v>0</v>
      </c>
      <c r="AG247" s="100">
        <v>0</v>
      </c>
      <c r="AH247" s="100">
        <v>0</v>
      </c>
      <c r="AI247" s="100">
        <v>0</v>
      </c>
      <c r="AJ247" s="430">
        <f t="shared" si="60"/>
        <v>0</v>
      </c>
      <c r="AK247" s="702"/>
      <c r="AL247" s="702"/>
      <c r="AM247" s="702"/>
      <c r="AN247" s="702"/>
      <c r="AO247" s="257">
        <f t="shared" si="61"/>
        <v>0</v>
      </c>
      <c r="AP247" s="702"/>
      <c r="AQ247" s="702"/>
      <c r="AR247" s="702"/>
      <c r="AS247" s="702"/>
      <c r="AT247" s="257">
        <f t="shared" si="54"/>
        <v>0</v>
      </c>
      <c r="AU247" s="702"/>
      <c r="AV247" s="702"/>
      <c r="AW247" s="702"/>
      <c r="AX247" s="702"/>
      <c r="AY247" s="257">
        <f t="shared" si="55"/>
        <v>0</v>
      </c>
    </row>
    <row r="248" spans="2:51" s="194" customFormat="1" ht="16.5" customHeight="1" thickBot="1" x14ac:dyDescent="0.3">
      <c r="B248" s="1014"/>
      <c r="C248" s="1021"/>
      <c r="D248" s="955"/>
      <c r="E248" s="584" t="s">
        <v>621</v>
      </c>
      <c r="F248" s="695">
        <f t="shared" si="63"/>
        <v>0</v>
      </c>
      <c r="G248" s="643"/>
      <c r="H248" s="116"/>
      <c r="I248" s="116"/>
      <c r="J248" s="116"/>
      <c r="K248" s="66">
        <f t="shared" si="62"/>
        <v>0</v>
      </c>
      <c r="L248" s="220"/>
      <c r="M248" s="220"/>
      <c r="N248" s="220"/>
      <c r="O248" s="220"/>
      <c r="P248" s="257">
        <f t="shared" si="56"/>
        <v>0</v>
      </c>
      <c r="Q248" s="220"/>
      <c r="R248" s="220"/>
      <c r="S248" s="220"/>
      <c r="T248" s="220"/>
      <c r="U248" s="257">
        <f t="shared" si="57"/>
        <v>0</v>
      </c>
      <c r="V248" s="220"/>
      <c r="W248" s="220"/>
      <c r="X248" s="220"/>
      <c r="Y248" s="358"/>
      <c r="Z248" s="430">
        <f t="shared" si="58"/>
        <v>0</v>
      </c>
      <c r="AA248" s="220"/>
      <c r="AB248" s="220"/>
      <c r="AC248" s="220"/>
      <c r="AD248" s="220"/>
      <c r="AE248" s="430">
        <f t="shared" si="59"/>
        <v>0</v>
      </c>
      <c r="AF248" s="220"/>
      <c r="AG248" s="220"/>
      <c r="AH248" s="220"/>
      <c r="AI248" s="220"/>
      <c r="AJ248" s="430">
        <f t="shared" si="60"/>
        <v>0</v>
      </c>
      <c r="AK248" s="702"/>
      <c r="AL248" s="702"/>
      <c r="AM248" s="702"/>
      <c r="AN248" s="702"/>
      <c r="AO248" s="257">
        <f t="shared" si="61"/>
        <v>0</v>
      </c>
      <c r="AP248" s="702"/>
      <c r="AQ248" s="702"/>
      <c r="AR248" s="702"/>
      <c r="AS248" s="702"/>
      <c r="AT248" s="257">
        <f t="shared" si="54"/>
        <v>0</v>
      </c>
      <c r="AU248" s="702"/>
      <c r="AV248" s="702"/>
      <c r="AW248" s="702"/>
      <c r="AX248" s="702"/>
      <c r="AY248" s="257">
        <f t="shared" si="55"/>
        <v>0</v>
      </c>
    </row>
    <row r="249" spans="2:51" s="194" customFormat="1" ht="21.75" thickBot="1" x14ac:dyDescent="0.3">
      <c r="B249" s="1015"/>
      <c r="C249" s="1021"/>
      <c r="D249" s="956"/>
      <c r="E249" s="584" t="s">
        <v>620</v>
      </c>
      <c r="F249" s="695">
        <f t="shared" si="63"/>
        <v>0</v>
      </c>
      <c r="G249" s="644"/>
      <c r="H249" s="120"/>
      <c r="I249" s="120"/>
      <c r="J249" s="120"/>
      <c r="K249" s="66">
        <f t="shared" si="62"/>
        <v>0</v>
      </c>
      <c r="L249" s="220"/>
      <c r="M249" s="220"/>
      <c r="N249" s="220"/>
      <c r="O249" s="220"/>
      <c r="P249" s="257">
        <f t="shared" si="56"/>
        <v>0</v>
      </c>
      <c r="Q249" s="220"/>
      <c r="R249" s="220"/>
      <c r="S249" s="220"/>
      <c r="T249" s="220"/>
      <c r="U249" s="257">
        <f t="shared" si="57"/>
        <v>0</v>
      </c>
      <c r="V249" s="220"/>
      <c r="W249" s="220"/>
      <c r="X249" s="220"/>
      <c r="Y249" s="358"/>
      <c r="Z249" s="430">
        <f t="shared" si="58"/>
        <v>0</v>
      </c>
      <c r="AA249" s="220"/>
      <c r="AB249" s="220"/>
      <c r="AC249" s="220"/>
      <c r="AD249" s="220"/>
      <c r="AE249" s="430">
        <f t="shared" si="59"/>
        <v>0</v>
      </c>
      <c r="AF249" s="220"/>
      <c r="AG249" s="220"/>
      <c r="AH249" s="220"/>
      <c r="AI249" s="220"/>
      <c r="AJ249" s="430">
        <f t="shared" si="60"/>
        <v>0</v>
      </c>
      <c r="AK249" s="702"/>
      <c r="AL249" s="702"/>
      <c r="AM249" s="702"/>
      <c r="AN249" s="702"/>
      <c r="AO249" s="257">
        <f t="shared" si="61"/>
        <v>0</v>
      </c>
      <c r="AP249" s="702"/>
      <c r="AQ249" s="702"/>
      <c r="AR249" s="702"/>
      <c r="AS249" s="702"/>
      <c r="AT249" s="257">
        <f t="shared" si="54"/>
        <v>0</v>
      </c>
      <c r="AU249" s="702"/>
      <c r="AV249" s="702"/>
      <c r="AW249" s="702"/>
      <c r="AX249" s="702"/>
      <c r="AY249" s="257">
        <f t="shared" si="55"/>
        <v>0</v>
      </c>
    </row>
    <row r="250" spans="2:51" s="194" customFormat="1" ht="16.5" customHeight="1" thickBot="1" x14ac:dyDescent="0.3">
      <c r="B250" s="1013">
        <v>55</v>
      </c>
      <c r="C250" s="1021"/>
      <c r="D250" s="954" t="s">
        <v>677</v>
      </c>
      <c r="E250" s="710" t="s">
        <v>116</v>
      </c>
      <c r="F250" s="695">
        <f t="shared" si="63"/>
        <v>0</v>
      </c>
      <c r="G250" s="645">
        <v>0</v>
      </c>
      <c r="H250" s="93">
        <v>0</v>
      </c>
      <c r="I250" s="93">
        <v>0</v>
      </c>
      <c r="J250" s="93">
        <v>0</v>
      </c>
      <c r="K250" s="66">
        <f t="shared" si="62"/>
        <v>0</v>
      </c>
      <c r="L250" s="85">
        <v>0</v>
      </c>
      <c r="M250" s="85">
        <v>0</v>
      </c>
      <c r="N250" s="85">
        <v>0</v>
      </c>
      <c r="O250" s="85">
        <v>0</v>
      </c>
      <c r="P250" s="257">
        <f t="shared" si="56"/>
        <v>0</v>
      </c>
      <c r="Q250" s="85">
        <v>0</v>
      </c>
      <c r="R250" s="85">
        <v>0</v>
      </c>
      <c r="S250" s="85">
        <v>0</v>
      </c>
      <c r="T250" s="85">
        <v>0</v>
      </c>
      <c r="U250" s="257">
        <f t="shared" si="57"/>
        <v>0</v>
      </c>
      <c r="V250" s="85">
        <v>0</v>
      </c>
      <c r="W250" s="85">
        <v>0</v>
      </c>
      <c r="X250" s="85">
        <v>0</v>
      </c>
      <c r="Y250" s="402">
        <v>0</v>
      </c>
      <c r="Z250" s="430">
        <f t="shared" si="58"/>
        <v>0</v>
      </c>
      <c r="AA250" s="85">
        <v>0</v>
      </c>
      <c r="AB250" s="85">
        <v>0</v>
      </c>
      <c r="AC250" s="85">
        <v>0</v>
      </c>
      <c r="AD250" s="85">
        <v>0</v>
      </c>
      <c r="AE250" s="430">
        <f t="shared" si="59"/>
        <v>0</v>
      </c>
      <c r="AF250" s="85">
        <v>0</v>
      </c>
      <c r="AG250" s="85">
        <v>0</v>
      </c>
      <c r="AH250" s="85">
        <v>0</v>
      </c>
      <c r="AI250" s="85">
        <v>0</v>
      </c>
      <c r="AJ250" s="430">
        <f t="shared" si="60"/>
        <v>0</v>
      </c>
      <c r="AK250" s="702"/>
      <c r="AL250" s="702"/>
      <c r="AM250" s="702"/>
      <c r="AN250" s="702"/>
      <c r="AO250" s="257">
        <f t="shared" si="61"/>
        <v>0</v>
      </c>
      <c r="AP250" s="702"/>
      <c r="AQ250" s="702"/>
      <c r="AR250" s="702"/>
      <c r="AS250" s="702"/>
      <c r="AT250" s="257">
        <f t="shared" si="54"/>
        <v>0</v>
      </c>
      <c r="AU250" s="702"/>
      <c r="AV250" s="702"/>
      <c r="AW250" s="702"/>
      <c r="AX250" s="702"/>
      <c r="AY250" s="257">
        <f t="shared" si="55"/>
        <v>0</v>
      </c>
    </row>
    <row r="251" spans="2:51" s="194" customFormat="1" ht="16.5" customHeight="1" thickBot="1" x14ac:dyDescent="0.3">
      <c r="B251" s="1014"/>
      <c r="C251" s="1021"/>
      <c r="D251" s="955"/>
      <c r="E251" s="707" t="s">
        <v>203</v>
      </c>
      <c r="F251" s="695">
        <f t="shared" si="63"/>
        <v>0</v>
      </c>
      <c r="G251" s="646">
        <v>0</v>
      </c>
      <c r="H251" s="119">
        <v>0</v>
      </c>
      <c r="I251" s="119">
        <v>0</v>
      </c>
      <c r="J251" s="119">
        <v>0</v>
      </c>
      <c r="K251" s="66">
        <f t="shared" si="62"/>
        <v>0</v>
      </c>
      <c r="L251" s="83">
        <v>0</v>
      </c>
      <c r="M251" s="83">
        <v>0</v>
      </c>
      <c r="N251" s="83">
        <v>0</v>
      </c>
      <c r="O251" s="83">
        <v>0</v>
      </c>
      <c r="P251" s="257">
        <f t="shared" si="56"/>
        <v>0</v>
      </c>
      <c r="Q251" s="83">
        <v>0</v>
      </c>
      <c r="R251" s="83">
        <v>0</v>
      </c>
      <c r="S251" s="83">
        <v>0</v>
      </c>
      <c r="T251" s="83">
        <v>0</v>
      </c>
      <c r="U251" s="257">
        <f t="shared" si="57"/>
        <v>0</v>
      </c>
      <c r="V251" s="83">
        <v>0</v>
      </c>
      <c r="W251" s="83">
        <v>0</v>
      </c>
      <c r="X251" s="83">
        <v>0</v>
      </c>
      <c r="Y251" s="396">
        <v>0</v>
      </c>
      <c r="Z251" s="430">
        <f t="shared" si="58"/>
        <v>0</v>
      </c>
      <c r="AA251" s="83">
        <v>0</v>
      </c>
      <c r="AB251" s="83">
        <v>0</v>
      </c>
      <c r="AC251" s="83">
        <v>0</v>
      </c>
      <c r="AD251" s="83">
        <v>0</v>
      </c>
      <c r="AE251" s="430">
        <f t="shared" si="59"/>
        <v>0</v>
      </c>
      <c r="AF251" s="83">
        <v>0</v>
      </c>
      <c r="AG251" s="83">
        <v>0</v>
      </c>
      <c r="AH251" s="83">
        <v>0</v>
      </c>
      <c r="AI251" s="83">
        <v>0</v>
      </c>
      <c r="AJ251" s="430">
        <f t="shared" si="60"/>
        <v>0</v>
      </c>
      <c r="AK251" s="702"/>
      <c r="AL251" s="702"/>
      <c r="AM251" s="702"/>
      <c r="AN251" s="702"/>
      <c r="AO251" s="257">
        <f t="shared" si="61"/>
        <v>0</v>
      </c>
      <c r="AP251" s="702"/>
      <c r="AQ251" s="702"/>
      <c r="AR251" s="702"/>
      <c r="AS251" s="702"/>
      <c r="AT251" s="257">
        <f t="shared" si="54"/>
        <v>0</v>
      </c>
      <c r="AU251" s="702"/>
      <c r="AV251" s="702"/>
      <c r="AW251" s="702"/>
      <c r="AX251" s="702"/>
      <c r="AY251" s="257">
        <f t="shared" si="55"/>
        <v>0</v>
      </c>
    </row>
    <row r="252" spans="2:51" s="194" customFormat="1" ht="16.5" customHeight="1" thickBot="1" x14ac:dyDescent="0.3">
      <c r="B252" s="1014"/>
      <c r="C252" s="1021"/>
      <c r="D252" s="955"/>
      <c r="E252" s="711" t="s">
        <v>112</v>
      </c>
      <c r="F252" s="695">
        <f t="shared" si="63"/>
        <v>0</v>
      </c>
      <c r="G252" s="646">
        <v>0</v>
      </c>
      <c r="H252" s="119">
        <v>0</v>
      </c>
      <c r="I252" s="119">
        <v>0</v>
      </c>
      <c r="J252" s="119">
        <v>0</v>
      </c>
      <c r="K252" s="66">
        <f t="shared" si="62"/>
        <v>0</v>
      </c>
      <c r="L252" s="100">
        <v>0</v>
      </c>
      <c r="M252" s="100">
        <v>0</v>
      </c>
      <c r="N252" s="100">
        <v>0</v>
      </c>
      <c r="O252" s="100">
        <v>0</v>
      </c>
      <c r="P252" s="257">
        <f t="shared" si="56"/>
        <v>0</v>
      </c>
      <c r="Q252" s="100">
        <v>0</v>
      </c>
      <c r="R252" s="100">
        <v>0</v>
      </c>
      <c r="S252" s="100">
        <v>0</v>
      </c>
      <c r="T252" s="100">
        <v>0</v>
      </c>
      <c r="U252" s="257">
        <f t="shared" si="57"/>
        <v>0</v>
      </c>
      <c r="V252" s="100">
        <v>0</v>
      </c>
      <c r="W252" s="100">
        <v>0</v>
      </c>
      <c r="X252" s="100">
        <v>0</v>
      </c>
      <c r="Y252" s="398">
        <v>0</v>
      </c>
      <c r="Z252" s="430">
        <f t="shared" si="58"/>
        <v>0</v>
      </c>
      <c r="AA252" s="100">
        <v>0</v>
      </c>
      <c r="AB252" s="100">
        <v>0</v>
      </c>
      <c r="AC252" s="100">
        <v>0</v>
      </c>
      <c r="AD252" s="100">
        <v>0</v>
      </c>
      <c r="AE252" s="430">
        <f t="shared" si="59"/>
        <v>0</v>
      </c>
      <c r="AF252" s="100">
        <v>0</v>
      </c>
      <c r="AG252" s="100">
        <v>0</v>
      </c>
      <c r="AH252" s="100">
        <v>0</v>
      </c>
      <c r="AI252" s="100">
        <v>0</v>
      </c>
      <c r="AJ252" s="430">
        <f t="shared" si="60"/>
        <v>0</v>
      </c>
      <c r="AK252" s="702"/>
      <c r="AL252" s="702"/>
      <c r="AM252" s="702"/>
      <c r="AN252" s="702"/>
      <c r="AO252" s="257">
        <f t="shared" si="61"/>
        <v>0</v>
      </c>
      <c r="AP252" s="702"/>
      <c r="AQ252" s="702"/>
      <c r="AR252" s="702"/>
      <c r="AS252" s="702"/>
      <c r="AT252" s="257">
        <f t="shared" si="54"/>
        <v>0</v>
      </c>
      <c r="AU252" s="702"/>
      <c r="AV252" s="702"/>
      <c r="AW252" s="702"/>
      <c r="AX252" s="702"/>
      <c r="AY252" s="257">
        <f t="shared" si="55"/>
        <v>0</v>
      </c>
    </row>
    <row r="253" spans="2:51" s="194" customFormat="1" ht="16.5" customHeight="1" thickBot="1" x14ac:dyDescent="0.3">
      <c r="B253" s="1014"/>
      <c r="C253" s="1021"/>
      <c r="D253" s="955"/>
      <c r="E253" s="584" t="s">
        <v>621</v>
      </c>
      <c r="F253" s="695">
        <f t="shared" si="63"/>
        <v>0</v>
      </c>
      <c r="G253" s="643"/>
      <c r="H253" s="116"/>
      <c r="I253" s="116"/>
      <c r="J253" s="116"/>
      <c r="K253" s="66">
        <f t="shared" si="62"/>
        <v>0</v>
      </c>
      <c r="L253" s="220"/>
      <c r="M253" s="220"/>
      <c r="N253" s="220"/>
      <c r="O253" s="220"/>
      <c r="P253" s="257">
        <f t="shared" si="56"/>
        <v>0</v>
      </c>
      <c r="Q253" s="220"/>
      <c r="R253" s="220"/>
      <c r="S253" s="220"/>
      <c r="T253" s="220"/>
      <c r="U253" s="257">
        <f t="shared" si="57"/>
        <v>0</v>
      </c>
      <c r="V253" s="220"/>
      <c r="W253" s="220"/>
      <c r="X253" s="220"/>
      <c r="Y253" s="358"/>
      <c r="Z253" s="430">
        <f t="shared" si="58"/>
        <v>0</v>
      </c>
      <c r="AA253" s="220"/>
      <c r="AB253" s="220"/>
      <c r="AC253" s="220"/>
      <c r="AD253" s="220"/>
      <c r="AE253" s="430">
        <f t="shared" si="59"/>
        <v>0</v>
      </c>
      <c r="AF253" s="220"/>
      <c r="AG253" s="220"/>
      <c r="AH253" s="220"/>
      <c r="AI253" s="220"/>
      <c r="AJ253" s="430">
        <f t="shared" si="60"/>
        <v>0</v>
      </c>
      <c r="AK253" s="702"/>
      <c r="AL253" s="702"/>
      <c r="AM253" s="702"/>
      <c r="AN253" s="702"/>
      <c r="AO253" s="257">
        <f t="shared" si="61"/>
        <v>0</v>
      </c>
      <c r="AP253" s="702"/>
      <c r="AQ253" s="702"/>
      <c r="AR253" s="702"/>
      <c r="AS253" s="702"/>
      <c r="AT253" s="257">
        <f t="shared" si="54"/>
        <v>0</v>
      </c>
      <c r="AU253" s="702"/>
      <c r="AV253" s="702"/>
      <c r="AW253" s="702"/>
      <c r="AX253" s="702"/>
      <c r="AY253" s="257">
        <f t="shared" si="55"/>
        <v>0</v>
      </c>
    </row>
    <row r="254" spans="2:51" s="194" customFormat="1" ht="21.75" thickBot="1" x14ac:dyDescent="0.3">
      <c r="B254" s="1015"/>
      <c r="C254" s="1021"/>
      <c r="D254" s="956"/>
      <c r="E254" s="584" t="s">
        <v>620</v>
      </c>
      <c r="F254" s="695">
        <f t="shared" si="63"/>
        <v>0</v>
      </c>
      <c r="G254" s="644"/>
      <c r="H254" s="120"/>
      <c r="I254" s="120"/>
      <c r="J254" s="120"/>
      <c r="K254" s="66">
        <f t="shared" si="62"/>
        <v>0</v>
      </c>
      <c r="L254" s="220"/>
      <c r="M254" s="220"/>
      <c r="N254" s="220"/>
      <c r="O254" s="220"/>
      <c r="P254" s="257">
        <f t="shared" si="56"/>
        <v>0</v>
      </c>
      <c r="Q254" s="220"/>
      <c r="R254" s="220"/>
      <c r="S254" s="220"/>
      <c r="T254" s="220"/>
      <c r="U254" s="257">
        <f t="shared" si="57"/>
        <v>0</v>
      </c>
      <c r="V254" s="220"/>
      <c r="W254" s="220"/>
      <c r="X254" s="220"/>
      <c r="Y254" s="358"/>
      <c r="Z254" s="430">
        <f t="shared" si="58"/>
        <v>0</v>
      </c>
      <c r="AA254" s="220"/>
      <c r="AB254" s="220"/>
      <c r="AC254" s="220"/>
      <c r="AD254" s="220"/>
      <c r="AE254" s="430">
        <f t="shared" si="59"/>
        <v>0</v>
      </c>
      <c r="AF254" s="220"/>
      <c r="AG254" s="220"/>
      <c r="AH254" s="220"/>
      <c r="AI254" s="220"/>
      <c r="AJ254" s="430">
        <f t="shared" si="60"/>
        <v>0</v>
      </c>
      <c r="AK254" s="702"/>
      <c r="AL254" s="702"/>
      <c r="AM254" s="702"/>
      <c r="AN254" s="702"/>
      <c r="AO254" s="257">
        <f t="shared" si="61"/>
        <v>0</v>
      </c>
      <c r="AP254" s="702"/>
      <c r="AQ254" s="702"/>
      <c r="AR254" s="702"/>
      <c r="AS254" s="702"/>
      <c r="AT254" s="257">
        <f t="shared" si="54"/>
        <v>0</v>
      </c>
      <c r="AU254" s="702"/>
      <c r="AV254" s="702"/>
      <c r="AW254" s="702"/>
      <c r="AX254" s="702"/>
      <c r="AY254" s="257">
        <f t="shared" si="55"/>
        <v>0</v>
      </c>
    </row>
    <row r="255" spans="2:51" s="194" customFormat="1" ht="16.5" customHeight="1" thickBot="1" x14ac:dyDescent="0.3">
      <c r="B255" s="1013">
        <v>56</v>
      </c>
      <c r="C255" s="1021"/>
      <c r="D255" s="954" t="s">
        <v>395</v>
      </c>
      <c r="E255" s="710" t="s">
        <v>116</v>
      </c>
      <c r="F255" s="695">
        <f t="shared" si="63"/>
        <v>0</v>
      </c>
      <c r="G255" s="645">
        <v>0</v>
      </c>
      <c r="H255" s="93">
        <v>0</v>
      </c>
      <c r="I255" s="93">
        <v>0</v>
      </c>
      <c r="J255" s="93">
        <v>0</v>
      </c>
      <c r="K255" s="66">
        <f t="shared" si="62"/>
        <v>0</v>
      </c>
      <c r="L255" s="85">
        <v>0</v>
      </c>
      <c r="M255" s="85">
        <v>0</v>
      </c>
      <c r="N255" s="85">
        <v>0</v>
      </c>
      <c r="O255" s="85">
        <v>0</v>
      </c>
      <c r="P255" s="257">
        <f t="shared" si="56"/>
        <v>0</v>
      </c>
      <c r="Q255" s="85">
        <v>0</v>
      </c>
      <c r="R255" s="85">
        <v>0</v>
      </c>
      <c r="S255" s="85">
        <v>0</v>
      </c>
      <c r="T255" s="85">
        <v>0</v>
      </c>
      <c r="U255" s="257">
        <f t="shared" si="57"/>
        <v>0</v>
      </c>
      <c r="V255" s="85">
        <v>0</v>
      </c>
      <c r="W255" s="85">
        <v>0</v>
      </c>
      <c r="X255" s="85">
        <v>0</v>
      </c>
      <c r="Y255" s="402">
        <v>0</v>
      </c>
      <c r="Z255" s="430">
        <f t="shared" si="58"/>
        <v>0</v>
      </c>
      <c r="AA255" s="85">
        <v>0</v>
      </c>
      <c r="AB255" s="85">
        <v>0</v>
      </c>
      <c r="AC255" s="85">
        <v>0</v>
      </c>
      <c r="AD255" s="85">
        <v>0</v>
      </c>
      <c r="AE255" s="430">
        <f t="shared" si="59"/>
        <v>0</v>
      </c>
      <c r="AF255" s="85">
        <v>0</v>
      </c>
      <c r="AG255" s="85">
        <v>0</v>
      </c>
      <c r="AH255" s="85">
        <v>0</v>
      </c>
      <c r="AI255" s="85">
        <v>0</v>
      </c>
      <c r="AJ255" s="430">
        <f t="shared" si="60"/>
        <v>0</v>
      </c>
      <c r="AK255" s="702"/>
      <c r="AL255" s="702"/>
      <c r="AM255" s="702"/>
      <c r="AN255" s="702"/>
      <c r="AO255" s="257">
        <f t="shared" si="61"/>
        <v>0</v>
      </c>
      <c r="AP255" s="702"/>
      <c r="AQ255" s="702"/>
      <c r="AR255" s="702"/>
      <c r="AS255" s="702"/>
      <c r="AT255" s="257">
        <f t="shared" si="54"/>
        <v>0</v>
      </c>
      <c r="AU255" s="702"/>
      <c r="AV255" s="702"/>
      <c r="AW255" s="702"/>
      <c r="AX255" s="702"/>
      <c r="AY255" s="257">
        <f t="shared" si="55"/>
        <v>0</v>
      </c>
    </row>
    <row r="256" spans="2:51" s="194" customFormat="1" ht="16.5" customHeight="1" thickBot="1" x14ac:dyDescent="0.3">
      <c r="B256" s="1014"/>
      <c r="C256" s="1021"/>
      <c r="D256" s="955"/>
      <c r="E256" s="707" t="s">
        <v>203</v>
      </c>
      <c r="F256" s="695">
        <f t="shared" si="63"/>
        <v>0</v>
      </c>
      <c r="G256" s="646">
        <v>0</v>
      </c>
      <c r="H256" s="119">
        <v>0</v>
      </c>
      <c r="I256" s="119">
        <v>0</v>
      </c>
      <c r="J256" s="119">
        <v>0</v>
      </c>
      <c r="K256" s="66">
        <f t="shared" si="62"/>
        <v>0</v>
      </c>
      <c r="L256" s="83">
        <v>0</v>
      </c>
      <c r="M256" s="83">
        <v>0</v>
      </c>
      <c r="N256" s="83">
        <v>0</v>
      </c>
      <c r="O256" s="83">
        <v>0</v>
      </c>
      <c r="P256" s="257">
        <f t="shared" si="56"/>
        <v>0</v>
      </c>
      <c r="Q256" s="83">
        <v>0</v>
      </c>
      <c r="R256" s="83">
        <v>0</v>
      </c>
      <c r="S256" s="83">
        <v>0</v>
      </c>
      <c r="T256" s="83">
        <v>0</v>
      </c>
      <c r="U256" s="257">
        <f t="shared" si="57"/>
        <v>0</v>
      </c>
      <c r="V256" s="83">
        <v>0</v>
      </c>
      <c r="W256" s="83">
        <v>0</v>
      </c>
      <c r="X256" s="83">
        <v>0</v>
      </c>
      <c r="Y256" s="396">
        <v>0</v>
      </c>
      <c r="Z256" s="430">
        <f t="shared" si="58"/>
        <v>0</v>
      </c>
      <c r="AA256" s="83">
        <v>0</v>
      </c>
      <c r="AB256" s="83">
        <v>0</v>
      </c>
      <c r="AC256" s="83">
        <v>0</v>
      </c>
      <c r="AD256" s="83">
        <v>0</v>
      </c>
      <c r="AE256" s="430">
        <f t="shared" si="59"/>
        <v>0</v>
      </c>
      <c r="AF256" s="83">
        <v>0</v>
      </c>
      <c r="AG256" s="83">
        <v>0</v>
      </c>
      <c r="AH256" s="83">
        <v>0</v>
      </c>
      <c r="AI256" s="83">
        <v>0</v>
      </c>
      <c r="AJ256" s="430">
        <f t="shared" si="60"/>
        <v>0</v>
      </c>
      <c r="AK256" s="702"/>
      <c r="AL256" s="702"/>
      <c r="AM256" s="702"/>
      <c r="AN256" s="702"/>
      <c r="AO256" s="257">
        <f t="shared" si="61"/>
        <v>0</v>
      </c>
      <c r="AP256" s="702"/>
      <c r="AQ256" s="702"/>
      <c r="AR256" s="702"/>
      <c r="AS256" s="702"/>
      <c r="AT256" s="257">
        <f t="shared" si="54"/>
        <v>0</v>
      </c>
      <c r="AU256" s="702"/>
      <c r="AV256" s="702"/>
      <c r="AW256" s="702"/>
      <c r="AX256" s="702"/>
      <c r="AY256" s="257">
        <f t="shared" si="55"/>
        <v>0</v>
      </c>
    </row>
    <row r="257" spans="2:51" s="194" customFormat="1" ht="16.5" customHeight="1" thickBot="1" x14ac:dyDescent="0.3">
      <c r="B257" s="1014"/>
      <c r="C257" s="1021"/>
      <c r="D257" s="955"/>
      <c r="E257" s="711" t="s">
        <v>112</v>
      </c>
      <c r="F257" s="695">
        <f t="shared" si="63"/>
        <v>0</v>
      </c>
      <c r="G257" s="646">
        <v>0</v>
      </c>
      <c r="H257" s="119">
        <v>0</v>
      </c>
      <c r="I257" s="119">
        <v>0</v>
      </c>
      <c r="J257" s="119">
        <v>0</v>
      </c>
      <c r="K257" s="66">
        <f t="shared" si="62"/>
        <v>0</v>
      </c>
      <c r="L257" s="100">
        <v>0</v>
      </c>
      <c r="M257" s="100">
        <v>0</v>
      </c>
      <c r="N257" s="100">
        <v>0</v>
      </c>
      <c r="O257" s="100">
        <v>0</v>
      </c>
      <c r="P257" s="257">
        <f t="shared" si="56"/>
        <v>0</v>
      </c>
      <c r="Q257" s="100">
        <v>0</v>
      </c>
      <c r="R257" s="100">
        <v>0</v>
      </c>
      <c r="S257" s="100">
        <v>0</v>
      </c>
      <c r="T257" s="100">
        <v>0</v>
      </c>
      <c r="U257" s="257">
        <f t="shared" si="57"/>
        <v>0</v>
      </c>
      <c r="V257" s="100">
        <v>0</v>
      </c>
      <c r="W257" s="100">
        <v>0</v>
      </c>
      <c r="X257" s="100">
        <v>0</v>
      </c>
      <c r="Y257" s="398">
        <v>0</v>
      </c>
      <c r="Z257" s="430">
        <f t="shared" si="58"/>
        <v>0</v>
      </c>
      <c r="AA257" s="100">
        <v>0</v>
      </c>
      <c r="AB257" s="100">
        <v>0</v>
      </c>
      <c r="AC257" s="100">
        <v>0</v>
      </c>
      <c r="AD257" s="100">
        <v>0</v>
      </c>
      <c r="AE257" s="430">
        <f t="shared" si="59"/>
        <v>0</v>
      </c>
      <c r="AF257" s="100">
        <v>0</v>
      </c>
      <c r="AG257" s="100">
        <v>0</v>
      </c>
      <c r="AH257" s="100">
        <v>0</v>
      </c>
      <c r="AI257" s="100">
        <v>0</v>
      </c>
      <c r="AJ257" s="430">
        <f t="shared" si="60"/>
        <v>0</v>
      </c>
      <c r="AK257" s="702"/>
      <c r="AL257" s="702"/>
      <c r="AM257" s="702"/>
      <c r="AN257" s="702"/>
      <c r="AO257" s="257">
        <f t="shared" si="61"/>
        <v>0</v>
      </c>
      <c r="AP257" s="702"/>
      <c r="AQ257" s="702"/>
      <c r="AR257" s="702"/>
      <c r="AS257" s="702"/>
      <c r="AT257" s="257">
        <f t="shared" si="54"/>
        <v>0</v>
      </c>
      <c r="AU257" s="702"/>
      <c r="AV257" s="702"/>
      <c r="AW257" s="702"/>
      <c r="AX257" s="702"/>
      <c r="AY257" s="257">
        <f t="shared" si="55"/>
        <v>0</v>
      </c>
    </row>
    <row r="258" spans="2:51" s="194" customFormat="1" ht="16.5" customHeight="1" thickBot="1" x14ac:dyDescent="0.3">
      <c r="B258" s="1014"/>
      <c r="C258" s="1021"/>
      <c r="D258" s="955"/>
      <c r="E258" s="584" t="s">
        <v>621</v>
      </c>
      <c r="F258" s="695">
        <f t="shared" si="63"/>
        <v>0</v>
      </c>
      <c r="G258" s="643"/>
      <c r="H258" s="116"/>
      <c r="I258" s="116"/>
      <c r="J258" s="116"/>
      <c r="K258" s="66">
        <f t="shared" si="62"/>
        <v>0</v>
      </c>
      <c r="L258" s="220"/>
      <c r="M258" s="220"/>
      <c r="N258" s="220"/>
      <c r="O258" s="220"/>
      <c r="P258" s="257">
        <f t="shared" si="56"/>
        <v>0</v>
      </c>
      <c r="Q258" s="220"/>
      <c r="R258" s="220"/>
      <c r="S258" s="220"/>
      <c r="T258" s="220"/>
      <c r="U258" s="257">
        <f t="shared" si="57"/>
        <v>0</v>
      </c>
      <c r="V258" s="220"/>
      <c r="W258" s="220"/>
      <c r="X258" s="220"/>
      <c r="Y258" s="358"/>
      <c r="Z258" s="430">
        <f t="shared" si="58"/>
        <v>0</v>
      </c>
      <c r="AA258" s="220"/>
      <c r="AB258" s="220"/>
      <c r="AC258" s="220"/>
      <c r="AD258" s="220"/>
      <c r="AE258" s="430">
        <f t="shared" si="59"/>
        <v>0</v>
      </c>
      <c r="AF258" s="220"/>
      <c r="AG258" s="220"/>
      <c r="AH258" s="220"/>
      <c r="AI258" s="220"/>
      <c r="AJ258" s="430">
        <f t="shared" si="60"/>
        <v>0</v>
      </c>
      <c r="AK258" s="702"/>
      <c r="AL258" s="702"/>
      <c r="AM258" s="702"/>
      <c r="AN258" s="702"/>
      <c r="AO258" s="257">
        <f t="shared" si="61"/>
        <v>0</v>
      </c>
      <c r="AP258" s="702"/>
      <c r="AQ258" s="702"/>
      <c r="AR258" s="702"/>
      <c r="AS258" s="702"/>
      <c r="AT258" s="257">
        <f t="shared" si="54"/>
        <v>0</v>
      </c>
      <c r="AU258" s="702"/>
      <c r="AV258" s="702"/>
      <c r="AW258" s="702"/>
      <c r="AX258" s="702"/>
      <c r="AY258" s="257">
        <f t="shared" si="55"/>
        <v>0</v>
      </c>
    </row>
    <row r="259" spans="2:51" s="194" customFormat="1" ht="21.75" thickBot="1" x14ac:dyDescent="0.3">
      <c r="B259" s="1015"/>
      <c r="C259" s="1021"/>
      <c r="D259" s="956"/>
      <c r="E259" s="584" t="s">
        <v>620</v>
      </c>
      <c r="F259" s="695">
        <f t="shared" si="63"/>
        <v>0</v>
      </c>
      <c r="G259" s="644"/>
      <c r="H259" s="120"/>
      <c r="I259" s="120"/>
      <c r="J259" s="120"/>
      <c r="K259" s="66">
        <f t="shared" si="62"/>
        <v>0</v>
      </c>
      <c r="L259" s="220"/>
      <c r="M259" s="220"/>
      <c r="N259" s="220"/>
      <c r="O259" s="220"/>
      <c r="P259" s="257">
        <f t="shared" si="56"/>
        <v>0</v>
      </c>
      <c r="Q259" s="220"/>
      <c r="R259" s="220"/>
      <c r="S259" s="220"/>
      <c r="T259" s="220"/>
      <c r="U259" s="257">
        <f t="shared" si="57"/>
        <v>0</v>
      </c>
      <c r="V259" s="220"/>
      <c r="W259" s="220"/>
      <c r="X259" s="220"/>
      <c r="Y259" s="358"/>
      <c r="Z259" s="430">
        <f t="shared" si="58"/>
        <v>0</v>
      </c>
      <c r="AA259" s="220"/>
      <c r="AB259" s="220"/>
      <c r="AC259" s="220"/>
      <c r="AD259" s="220"/>
      <c r="AE259" s="430">
        <f t="shared" si="59"/>
        <v>0</v>
      </c>
      <c r="AF259" s="220"/>
      <c r="AG259" s="220"/>
      <c r="AH259" s="220"/>
      <c r="AI259" s="220"/>
      <c r="AJ259" s="430">
        <f t="shared" si="60"/>
        <v>0</v>
      </c>
      <c r="AK259" s="703"/>
      <c r="AL259" s="703"/>
      <c r="AM259" s="703"/>
      <c r="AN259" s="703"/>
      <c r="AO259" s="257">
        <f t="shared" si="61"/>
        <v>0</v>
      </c>
      <c r="AP259" s="702"/>
      <c r="AQ259" s="702"/>
      <c r="AR259" s="702"/>
      <c r="AS259" s="702"/>
      <c r="AT259" s="257">
        <f t="shared" si="54"/>
        <v>0</v>
      </c>
      <c r="AU259" s="702"/>
      <c r="AV259" s="702"/>
      <c r="AW259" s="702"/>
      <c r="AX259" s="702"/>
      <c r="AY259" s="257">
        <f t="shared" si="55"/>
        <v>0</v>
      </c>
    </row>
    <row r="260" spans="2:51" s="194" customFormat="1" ht="16.5" customHeight="1" thickBot="1" x14ac:dyDescent="0.3">
      <c r="B260" s="1013">
        <v>58</v>
      </c>
      <c r="C260" s="1021"/>
      <c r="D260" s="939" t="s">
        <v>678</v>
      </c>
      <c r="E260" s="199" t="s">
        <v>116</v>
      </c>
      <c r="F260" s="695">
        <f t="shared" si="63"/>
        <v>82</v>
      </c>
      <c r="G260" s="645">
        <v>4</v>
      </c>
      <c r="H260" s="93">
        <v>1</v>
      </c>
      <c r="I260" s="93">
        <v>0</v>
      </c>
      <c r="J260" s="93">
        <v>0</v>
      </c>
      <c r="K260" s="66">
        <f t="shared" si="62"/>
        <v>5</v>
      </c>
      <c r="L260" s="85">
        <v>6</v>
      </c>
      <c r="M260" s="85">
        <v>0</v>
      </c>
      <c r="N260" s="85">
        <v>0</v>
      </c>
      <c r="O260" s="85">
        <v>0</v>
      </c>
      <c r="P260" s="257">
        <f t="shared" si="56"/>
        <v>6</v>
      </c>
      <c r="Q260" s="85">
        <v>10</v>
      </c>
      <c r="R260" s="85">
        <v>0</v>
      </c>
      <c r="S260" s="85">
        <v>0</v>
      </c>
      <c r="T260" s="85">
        <v>0</v>
      </c>
      <c r="U260" s="257">
        <f t="shared" si="57"/>
        <v>10</v>
      </c>
      <c r="V260" s="85">
        <v>0</v>
      </c>
      <c r="W260" s="85">
        <v>1</v>
      </c>
      <c r="X260" s="85">
        <v>0</v>
      </c>
      <c r="Y260" s="402">
        <v>11</v>
      </c>
      <c r="Z260" s="430">
        <f t="shared" si="58"/>
        <v>12</v>
      </c>
      <c r="AA260" s="85">
        <v>0</v>
      </c>
      <c r="AB260" s="85">
        <v>0</v>
      </c>
      <c r="AC260" s="85">
        <v>0</v>
      </c>
      <c r="AD260" s="85">
        <v>13</v>
      </c>
      <c r="AE260" s="430">
        <f t="shared" si="59"/>
        <v>13</v>
      </c>
      <c r="AF260" s="85">
        <v>0</v>
      </c>
      <c r="AG260" s="85">
        <v>0</v>
      </c>
      <c r="AH260" s="85">
        <v>0</v>
      </c>
      <c r="AI260" s="85">
        <v>12</v>
      </c>
      <c r="AJ260" s="430">
        <f t="shared" si="60"/>
        <v>12</v>
      </c>
      <c r="AK260" s="91">
        <v>0</v>
      </c>
      <c r="AL260" s="91">
        <v>0</v>
      </c>
      <c r="AM260" s="91">
        <v>0</v>
      </c>
      <c r="AN260" s="91">
        <v>10</v>
      </c>
      <c r="AO260" s="257">
        <f t="shared" si="61"/>
        <v>10</v>
      </c>
      <c r="AP260" s="83">
        <v>0</v>
      </c>
      <c r="AQ260" s="83">
        <v>1</v>
      </c>
      <c r="AR260" s="83">
        <v>0</v>
      </c>
      <c r="AS260" s="83">
        <v>9</v>
      </c>
      <c r="AT260" s="257">
        <f t="shared" si="54"/>
        <v>10</v>
      </c>
      <c r="AU260" s="83">
        <v>0</v>
      </c>
      <c r="AV260" s="83">
        <v>0</v>
      </c>
      <c r="AW260" s="83">
        <v>0</v>
      </c>
      <c r="AX260" s="83">
        <v>4</v>
      </c>
      <c r="AY260" s="257">
        <f t="shared" si="55"/>
        <v>4</v>
      </c>
    </row>
    <row r="261" spans="2:51" s="194" customFormat="1" ht="16.5" customHeight="1" thickBot="1" x14ac:dyDescent="0.3">
      <c r="B261" s="1014"/>
      <c r="C261" s="1021"/>
      <c r="D261" s="940"/>
      <c r="E261" s="585" t="s">
        <v>203</v>
      </c>
      <c r="F261" s="695">
        <f t="shared" si="63"/>
        <v>0</v>
      </c>
      <c r="G261" s="646">
        <v>0</v>
      </c>
      <c r="H261" s="119">
        <v>0</v>
      </c>
      <c r="I261" s="119">
        <v>0</v>
      </c>
      <c r="J261" s="119">
        <v>0</v>
      </c>
      <c r="K261" s="66">
        <f t="shared" si="62"/>
        <v>0</v>
      </c>
      <c r="L261" s="83">
        <v>0</v>
      </c>
      <c r="M261" s="83">
        <v>0</v>
      </c>
      <c r="N261" s="83">
        <v>0</v>
      </c>
      <c r="O261" s="83">
        <v>0</v>
      </c>
      <c r="P261" s="257">
        <f t="shared" si="56"/>
        <v>0</v>
      </c>
      <c r="Q261" s="83">
        <v>0</v>
      </c>
      <c r="R261" s="83">
        <v>0</v>
      </c>
      <c r="S261" s="83">
        <v>0</v>
      </c>
      <c r="T261" s="83">
        <v>0</v>
      </c>
      <c r="U261" s="257">
        <f t="shared" si="57"/>
        <v>0</v>
      </c>
      <c r="V261" s="83">
        <v>0</v>
      </c>
      <c r="W261" s="83">
        <v>0</v>
      </c>
      <c r="X261" s="83">
        <v>0</v>
      </c>
      <c r="Y261" s="396">
        <v>0</v>
      </c>
      <c r="Z261" s="430">
        <f t="shared" si="58"/>
        <v>0</v>
      </c>
      <c r="AA261" s="83">
        <v>0</v>
      </c>
      <c r="AB261" s="83">
        <v>0</v>
      </c>
      <c r="AC261" s="83">
        <v>0</v>
      </c>
      <c r="AD261" s="83">
        <v>0</v>
      </c>
      <c r="AE261" s="430">
        <f t="shared" si="59"/>
        <v>0</v>
      </c>
      <c r="AF261" s="83">
        <v>0</v>
      </c>
      <c r="AG261" s="83">
        <v>0</v>
      </c>
      <c r="AH261" s="83">
        <v>0</v>
      </c>
      <c r="AI261" s="83">
        <v>0</v>
      </c>
      <c r="AJ261" s="430">
        <f t="shared" si="60"/>
        <v>0</v>
      </c>
      <c r="AK261" s="87">
        <v>0</v>
      </c>
      <c r="AL261" s="87">
        <v>0</v>
      </c>
      <c r="AM261" s="87">
        <v>0</v>
      </c>
      <c r="AN261" s="87">
        <v>0</v>
      </c>
      <c r="AO261" s="257">
        <f t="shared" si="61"/>
        <v>0</v>
      </c>
      <c r="AP261" s="83">
        <v>0</v>
      </c>
      <c r="AQ261" s="83">
        <v>0</v>
      </c>
      <c r="AR261" s="83">
        <v>0</v>
      </c>
      <c r="AS261" s="83">
        <v>0</v>
      </c>
      <c r="AT261" s="257">
        <f t="shared" si="54"/>
        <v>0</v>
      </c>
      <c r="AU261" s="83">
        <v>0</v>
      </c>
      <c r="AV261" s="83">
        <v>0</v>
      </c>
      <c r="AW261" s="83">
        <v>0</v>
      </c>
      <c r="AX261" s="83">
        <v>0</v>
      </c>
      <c r="AY261" s="257">
        <f t="shared" si="55"/>
        <v>0</v>
      </c>
    </row>
    <row r="262" spans="2:51" s="194" customFormat="1" ht="16.5" customHeight="1" thickBot="1" x14ac:dyDescent="0.3">
      <c r="B262" s="1015"/>
      <c r="C262" s="1021"/>
      <c r="D262" s="941"/>
      <c r="E262" s="586" t="s">
        <v>112</v>
      </c>
      <c r="F262" s="695">
        <f t="shared" si="63"/>
        <v>9</v>
      </c>
      <c r="G262" s="646">
        <v>0</v>
      </c>
      <c r="H262" s="119">
        <v>0</v>
      </c>
      <c r="I262" s="119">
        <v>0</v>
      </c>
      <c r="J262" s="119">
        <v>0</v>
      </c>
      <c r="K262" s="66">
        <f t="shared" si="62"/>
        <v>0</v>
      </c>
      <c r="L262" s="100">
        <v>0</v>
      </c>
      <c r="M262" s="100">
        <v>0</v>
      </c>
      <c r="N262" s="100">
        <v>0</v>
      </c>
      <c r="O262" s="100">
        <v>0</v>
      </c>
      <c r="P262" s="257">
        <f t="shared" si="56"/>
        <v>0</v>
      </c>
      <c r="Q262" s="100">
        <v>0</v>
      </c>
      <c r="R262" s="100">
        <v>0</v>
      </c>
      <c r="S262" s="100">
        <v>0</v>
      </c>
      <c r="T262" s="100">
        <v>0</v>
      </c>
      <c r="U262" s="257">
        <f t="shared" si="57"/>
        <v>0</v>
      </c>
      <c r="V262" s="100">
        <v>0</v>
      </c>
      <c r="W262" s="100">
        <v>0</v>
      </c>
      <c r="X262" s="100">
        <v>0</v>
      </c>
      <c r="Y262" s="398">
        <v>0</v>
      </c>
      <c r="Z262" s="430">
        <f t="shared" si="58"/>
        <v>0</v>
      </c>
      <c r="AA262" s="100">
        <v>0</v>
      </c>
      <c r="AB262" s="100">
        <v>0</v>
      </c>
      <c r="AC262" s="100">
        <v>0</v>
      </c>
      <c r="AD262" s="100">
        <v>3</v>
      </c>
      <c r="AE262" s="430">
        <f t="shared" si="59"/>
        <v>3</v>
      </c>
      <c r="AF262" s="100">
        <v>0</v>
      </c>
      <c r="AG262" s="100">
        <v>0</v>
      </c>
      <c r="AH262" s="100">
        <v>0</v>
      </c>
      <c r="AI262" s="100">
        <v>1</v>
      </c>
      <c r="AJ262" s="430">
        <f t="shared" si="60"/>
        <v>1</v>
      </c>
      <c r="AK262" s="83">
        <v>0</v>
      </c>
      <c r="AL262" s="83">
        <v>0</v>
      </c>
      <c r="AM262" s="83">
        <v>0</v>
      </c>
      <c r="AN262" s="83">
        <v>0</v>
      </c>
      <c r="AO262" s="257">
        <f t="shared" si="61"/>
        <v>0</v>
      </c>
      <c r="AP262" s="83">
        <v>0</v>
      </c>
      <c r="AQ262" s="83">
        <v>0</v>
      </c>
      <c r="AR262" s="83">
        <v>0</v>
      </c>
      <c r="AS262" s="83">
        <v>2</v>
      </c>
      <c r="AT262" s="257">
        <f t="shared" si="54"/>
        <v>2</v>
      </c>
      <c r="AU262" s="83">
        <v>0</v>
      </c>
      <c r="AV262" s="83">
        <v>0</v>
      </c>
      <c r="AW262" s="83">
        <v>0</v>
      </c>
      <c r="AX262" s="83">
        <v>3</v>
      </c>
      <c r="AY262" s="257">
        <f t="shared" si="55"/>
        <v>3</v>
      </c>
    </row>
    <row r="263" spans="2:51" s="194" customFormat="1" ht="16.5" customHeight="1" thickBot="1" x14ac:dyDescent="0.3">
      <c r="B263" s="1013">
        <v>60</v>
      </c>
      <c r="C263" s="1021"/>
      <c r="D263" s="939" t="s">
        <v>679</v>
      </c>
      <c r="E263" s="710" t="s">
        <v>116</v>
      </c>
      <c r="F263" s="695">
        <f t="shared" si="63"/>
        <v>0</v>
      </c>
      <c r="G263" s="645">
        <v>0</v>
      </c>
      <c r="H263" s="93">
        <v>0</v>
      </c>
      <c r="I263" s="93">
        <v>0</v>
      </c>
      <c r="J263" s="93">
        <v>0</v>
      </c>
      <c r="K263" s="66">
        <f t="shared" si="62"/>
        <v>0</v>
      </c>
      <c r="L263" s="85">
        <v>0</v>
      </c>
      <c r="M263" s="85">
        <v>0</v>
      </c>
      <c r="N263" s="85">
        <v>0</v>
      </c>
      <c r="O263" s="85">
        <v>0</v>
      </c>
      <c r="P263" s="257">
        <f t="shared" si="56"/>
        <v>0</v>
      </c>
      <c r="Q263" s="85">
        <v>0</v>
      </c>
      <c r="R263" s="85">
        <v>0</v>
      </c>
      <c r="S263" s="85">
        <v>0</v>
      </c>
      <c r="T263" s="85">
        <v>0</v>
      </c>
      <c r="U263" s="257">
        <f t="shared" si="57"/>
        <v>0</v>
      </c>
      <c r="V263" s="85">
        <v>0</v>
      </c>
      <c r="W263" s="85">
        <v>0</v>
      </c>
      <c r="X263" s="85">
        <v>0</v>
      </c>
      <c r="Y263" s="402">
        <v>0</v>
      </c>
      <c r="Z263" s="430">
        <f t="shared" si="58"/>
        <v>0</v>
      </c>
      <c r="AA263" s="85">
        <v>0</v>
      </c>
      <c r="AB263" s="85">
        <v>0</v>
      </c>
      <c r="AC263" s="85">
        <v>0</v>
      </c>
      <c r="AD263" s="85">
        <v>0</v>
      </c>
      <c r="AE263" s="430">
        <f t="shared" si="59"/>
        <v>0</v>
      </c>
      <c r="AF263" s="85">
        <v>0</v>
      </c>
      <c r="AG263" s="85">
        <v>0</v>
      </c>
      <c r="AH263" s="85">
        <v>0</v>
      </c>
      <c r="AI263" s="85">
        <v>0</v>
      </c>
      <c r="AJ263" s="430">
        <f t="shared" si="60"/>
        <v>0</v>
      </c>
      <c r="AK263" s="120"/>
      <c r="AL263" s="120"/>
      <c r="AM263" s="120"/>
      <c r="AN263" s="120"/>
      <c r="AO263" s="257">
        <f t="shared" si="61"/>
        <v>0</v>
      </c>
      <c r="AP263" s="120"/>
      <c r="AQ263" s="120"/>
      <c r="AR263" s="120"/>
      <c r="AS263" s="120"/>
      <c r="AT263" s="257">
        <f t="shared" si="54"/>
        <v>0</v>
      </c>
      <c r="AU263" s="120"/>
      <c r="AV263" s="120"/>
      <c r="AW263" s="120"/>
      <c r="AX263" s="120"/>
      <c r="AY263" s="257">
        <f t="shared" si="55"/>
        <v>0</v>
      </c>
    </row>
    <row r="264" spans="2:51" s="194" customFormat="1" ht="16.5" customHeight="1" thickBot="1" x14ac:dyDescent="0.3">
      <c r="B264" s="1014"/>
      <c r="C264" s="1021"/>
      <c r="D264" s="940"/>
      <c r="E264" s="707" t="s">
        <v>203</v>
      </c>
      <c r="F264" s="695">
        <f t="shared" si="63"/>
        <v>0</v>
      </c>
      <c r="G264" s="651">
        <v>0</v>
      </c>
      <c r="H264" s="118">
        <v>0</v>
      </c>
      <c r="I264" s="118">
        <v>0</v>
      </c>
      <c r="J264" s="118">
        <v>0</v>
      </c>
      <c r="K264" s="66">
        <f t="shared" si="62"/>
        <v>0</v>
      </c>
      <c r="L264" s="83">
        <v>0</v>
      </c>
      <c r="M264" s="83">
        <v>0</v>
      </c>
      <c r="N264" s="83">
        <v>0</v>
      </c>
      <c r="O264" s="83">
        <v>0</v>
      </c>
      <c r="P264" s="257">
        <f t="shared" si="56"/>
        <v>0</v>
      </c>
      <c r="Q264" s="83">
        <v>0</v>
      </c>
      <c r="R264" s="83">
        <v>0</v>
      </c>
      <c r="S264" s="83">
        <v>0</v>
      </c>
      <c r="T264" s="83">
        <v>0</v>
      </c>
      <c r="U264" s="257">
        <f t="shared" si="57"/>
        <v>0</v>
      </c>
      <c r="V264" s="83">
        <v>0</v>
      </c>
      <c r="W264" s="83">
        <v>0</v>
      </c>
      <c r="X264" s="83">
        <v>0</v>
      </c>
      <c r="Y264" s="396">
        <v>0</v>
      </c>
      <c r="Z264" s="430">
        <f t="shared" si="58"/>
        <v>0</v>
      </c>
      <c r="AA264" s="83">
        <v>0</v>
      </c>
      <c r="AB264" s="83">
        <v>0</v>
      </c>
      <c r="AC264" s="83">
        <v>0</v>
      </c>
      <c r="AD264" s="83">
        <v>0</v>
      </c>
      <c r="AE264" s="430">
        <f t="shared" si="59"/>
        <v>0</v>
      </c>
      <c r="AF264" s="83">
        <v>0</v>
      </c>
      <c r="AG264" s="83">
        <v>0</v>
      </c>
      <c r="AH264" s="83">
        <v>0</v>
      </c>
      <c r="AI264" s="83">
        <v>0</v>
      </c>
      <c r="AJ264" s="430">
        <f t="shared" si="60"/>
        <v>0</v>
      </c>
      <c r="AK264" s="120"/>
      <c r="AL264" s="120"/>
      <c r="AM264" s="120"/>
      <c r="AN264" s="120"/>
      <c r="AO264" s="257">
        <f t="shared" si="61"/>
        <v>0</v>
      </c>
      <c r="AP264" s="120"/>
      <c r="AQ264" s="120"/>
      <c r="AR264" s="120"/>
      <c r="AS264" s="120"/>
      <c r="AT264" s="257">
        <f t="shared" si="54"/>
        <v>0</v>
      </c>
      <c r="AU264" s="120"/>
      <c r="AV264" s="120"/>
      <c r="AW264" s="120"/>
      <c r="AX264" s="120"/>
      <c r="AY264" s="257">
        <f t="shared" si="55"/>
        <v>0</v>
      </c>
    </row>
    <row r="265" spans="2:51" s="194" customFormat="1" ht="16.5" customHeight="1" thickBot="1" x14ac:dyDescent="0.3">
      <c r="B265" s="1014"/>
      <c r="C265" s="1021"/>
      <c r="D265" s="940"/>
      <c r="E265" s="586" t="s">
        <v>112</v>
      </c>
      <c r="F265" s="695">
        <f t="shared" si="63"/>
        <v>1</v>
      </c>
      <c r="G265" s="651">
        <v>0</v>
      </c>
      <c r="H265" s="118">
        <v>0</v>
      </c>
      <c r="I265" s="118">
        <v>0</v>
      </c>
      <c r="J265" s="118">
        <v>0</v>
      </c>
      <c r="K265" s="66">
        <f t="shared" si="62"/>
        <v>0</v>
      </c>
      <c r="L265" s="100">
        <v>0</v>
      </c>
      <c r="M265" s="100">
        <v>0</v>
      </c>
      <c r="N265" s="100">
        <v>0</v>
      </c>
      <c r="O265" s="100">
        <v>0</v>
      </c>
      <c r="P265" s="257">
        <f t="shared" si="56"/>
        <v>0</v>
      </c>
      <c r="Q265" s="100">
        <v>0</v>
      </c>
      <c r="R265" s="100">
        <v>0</v>
      </c>
      <c r="S265" s="100">
        <v>0</v>
      </c>
      <c r="T265" s="100">
        <v>0</v>
      </c>
      <c r="U265" s="257">
        <f t="shared" si="57"/>
        <v>0</v>
      </c>
      <c r="V265" s="100">
        <v>0</v>
      </c>
      <c r="W265" s="100">
        <v>0</v>
      </c>
      <c r="X265" s="100">
        <v>0</v>
      </c>
      <c r="Y265" s="398">
        <v>0</v>
      </c>
      <c r="Z265" s="430">
        <f t="shared" si="58"/>
        <v>0</v>
      </c>
      <c r="AA265" s="100">
        <v>0</v>
      </c>
      <c r="AB265" s="100">
        <v>0</v>
      </c>
      <c r="AC265" s="100">
        <v>0</v>
      </c>
      <c r="AD265" s="100">
        <v>1</v>
      </c>
      <c r="AE265" s="430">
        <f t="shared" si="59"/>
        <v>1</v>
      </c>
      <c r="AF265" s="100">
        <v>0</v>
      </c>
      <c r="AG265" s="100">
        <v>0</v>
      </c>
      <c r="AH265" s="100">
        <v>0</v>
      </c>
      <c r="AI265" s="100">
        <v>0</v>
      </c>
      <c r="AJ265" s="430">
        <f t="shared" si="60"/>
        <v>0</v>
      </c>
      <c r="AK265" s="83">
        <v>0</v>
      </c>
      <c r="AL265" s="83">
        <v>0</v>
      </c>
      <c r="AM265" s="83">
        <v>0</v>
      </c>
      <c r="AN265" s="83">
        <v>0</v>
      </c>
      <c r="AO265" s="257">
        <f t="shared" si="61"/>
        <v>0</v>
      </c>
      <c r="AP265" s="83">
        <v>0</v>
      </c>
      <c r="AQ265" s="83">
        <v>0</v>
      </c>
      <c r="AR265" s="83">
        <v>0</v>
      </c>
      <c r="AS265" s="83">
        <v>0</v>
      </c>
      <c r="AT265" s="257">
        <f t="shared" si="54"/>
        <v>0</v>
      </c>
      <c r="AU265" s="83">
        <v>0</v>
      </c>
      <c r="AV265" s="83">
        <v>0</v>
      </c>
      <c r="AW265" s="83">
        <v>0</v>
      </c>
      <c r="AX265" s="83">
        <v>0</v>
      </c>
      <c r="AY265" s="257">
        <f t="shared" si="55"/>
        <v>0</v>
      </c>
    </row>
    <row r="266" spans="2:51" s="194" customFormat="1" ht="16.5" customHeight="1" thickBot="1" x14ac:dyDescent="0.3">
      <c r="B266" s="1014"/>
      <c r="C266" s="1021"/>
      <c r="D266" s="940"/>
      <c r="E266" s="583" t="s">
        <v>621</v>
      </c>
      <c r="F266" s="695">
        <f t="shared" si="63"/>
        <v>23</v>
      </c>
      <c r="G266" s="642">
        <v>1</v>
      </c>
      <c r="H266" s="90">
        <v>0</v>
      </c>
      <c r="I266" s="90">
        <v>0</v>
      </c>
      <c r="J266" s="90">
        <v>0</v>
      </c>
      <c r="K266" s="66">
        <f t="shared" si="62"/>
        <v>1</v>
      </c>
      <c r="L266" s="178">
        <v>4</v>
      </c>
      <c r="M266" s="178">
        <v>0</v>
      </c>
      <c r="N266" s="178">
        <v>0</v>
      </c>
      <c r="O266" s="178">
        <v>0</v>
      </c>
      <c r="P266" s="257">
        <f t="shared" si="56"/>
        <v>4</v>
      </c>
      <c r="Q266" s="178">
        <v>4</v>
      </c>
      <c r="R266" s="178">
        <v>0</v>
      </c>
      <c r="S266" s="178">
        <v>1</v>
      </c>
      <c r="T266" s="178">
        <v>0</v>
      </c>
      <c r="U266" s="257">
        <f t="shared" si="57"/>
        <v>5</v>
      </c>
      <c r="V266" s="178">
        <v>0</v>
      </c>
      <c r="W266" s="178">
        <v>0</v>
      </c>
      <c r="X266" s="178">
        <v>0</v>
      </c>
      <c r="Y266" s="399">
        <v>4</v>
      </c>
      <c r="Z266" s="430">
        <f t="shared" si="58"/>
        <v>4</v>
      </c>
      <c r="AA266" s="178">
        <v>0</v>
      </c>
      <c r="AB266" s="178">
        <v>0</v>
      </c>
      <c r="AC266" s="178">
        <v>0</v>
      </c>
      <c r="AD266" s="178">
        <v>1</v>
      </c>
      <c r="AE266" s="430">
        <f t="shared" si="59"/>
        <v>1</v>
      </c>
      <c r="AF266" s="178">
        <v>0</v>
      </c>
      <c r="AG266" s="178">
        <v>0</v>
      </c>
      <c r="AH266" s="178">
        <v>0</v>
      </c>
      <c r="AI266" s="178">
        <v>3</v>
      </c>
      <c r="AJ266" s="430">
        <f t="shared" si="60"/>
        <v>3</v>
      </c>
      <c r="AK266" s="83">
        <v>0</v>
      </c>
      <c r="AL266" s="83">
        <v>2</v>
      </c>
      <c r="AM266" s="83">
        <v>0</v>
      </c>
      <c r="AN266" s="83">
        <v>1</v>
      </c>
      <c r="AO266" s="257">
        <f t="shared" si="61"/>
        <v>3</v>
      </c>
      <c r="AP266" s="83">
        <v>0</v>
      </c>
      <c r="AQ266" s="83">
        <v>0</v>
      </c>
      <c r="AR266" s="83">
        <v>0</v>
      </c>
      <c r="AS266" s="83">
        <v>1</v>
      </c>
      <c r="AT266" s="257">
        <f t="shared" ref="AT266:AT329" si="64">AP266+AQ266+AR266+AS266</f>
        <v>1</v>
      </c>
      <c r="AU266" s="83">
        <v>0</v>
      </c>
      <c r="AV266" s="83">
        <v>0</v>
      </c>
      <c r="AW266" s="83">
        <v>0</v>
      </c>
      <c r="AX266" s="83">
        <v>1</v>
      </c>
      <c r="AY266" s="257">
        <f t="shared" ref="AY266:AY329" si="65">AU266+AV266+AW266+AX266</f>
        <v>1</v>
      </c>
    </row>
    <row r="267" spans="2:51" s="194" customFormat="1" ht="16.5" customHeight="1" thickBot="1" x14ac:dyDescent="0.3">
      <c r="B267" s="1015"/>
      <c r="C267" s="1021"/>
      <c r="D267" s="941"/>
      <c r="E267" s="706" t="s">
        <v>620</v>
      </c>
      <c r="F267" s="695">
        <f t="shared" si="63"/>
        <v>2</v>
      </c>
      <c r="G267" s="642">
        <v>1</v>
      </c>
      <c r="H267" s="90">
        <v>0</v>
      </c>
      <c r="I267" s="90">
        <v>0</v>
      </c>
      <c r="J267" s="90">
        <v>0</v>
      </c>
      <c r="K267" s="66">
        <f t="shared" si="62"/>
        <v>1</v>
      </c>
      <c r="L267" s="178">
        <v>1</v>
      </c>
      <c r="M267" s="178">
        <v>0</v>
      </c>
      <c r="N267" s="178">
        <v>0</v>
      </c>
      <c r="O267" s="178">
        <v>0</v>
      </c>
      <c r="P267" s="257">
        <f t="shared" ref="P267:P335" si="66">L267+M267+N267+O267</f>
        <v>1</v>
      </c>
      <c r="Q267" s="178">
        <v>0</v>
      </c>
      <c r="R267" s="178">
        <v>0</v>
      </c>
      <c r="S267" s="178">
        <v>0</v>
      </c>
      <c r="T267" s="178">
        <v>0</v>
      </c>
      <c r="U267" s="257">
        <f t="shared" ref="U267:U335" si="67">Q267+R267+S267+T267</f>
        <v>0</v>
      </c>
      <c r="V267" s="178">
        <v>0</v>
      </c>
      <c r="W267" s="178">
        <v>0</v>
      </c>
      <c r="X267" s="178">
        <v>0</v>
      </c>
      <c r="Y267" s="399">
        <v>0</v>
      </c>
      <c r="Z267" s="430">
        <f t="shared" ref="Z267:Z335" si="68">V267+W267+X267+Y267</f>
        <v>0</v>
      </c>
      <c r="AA267" s="178">
        <v>0</v>
      </c>
      <c r="AB267" s="178">
        <v>0</v>
      </c>
      <c r="AC267" s="178">
        <v>0</v>
      </c>
      <c r="AD267" s="178">
        <v>0</v>
      </c>
      <c r="AE267" s="430">
        <f t="shared" ref="AE267:AE335" si="69">AA267+AB267+AC267+AD267</f>
        <v>0</v>
      </c>
      <c r="AF267" s="178">
        <v>0</v>
      </c>
      <c r="AG267" s="178">
        <v>0</v>
      </c>
      <c r="AH267" s="178">
        <v>0</v>
      </c>
      <c r="AI267" s="178">
        <v>0</v>
      </c>
      <c r="AJ267" s="430">
        <f t="shared" ref="AJ267:AJ335" si="70">AF267+AG267+AH267+AI267</f>
        <v>0</v>
      </c>
      <c r="AK267" s="120"/>
      <c r="AL267" s="120"/>
      <c r="AM267" s="120"/>
      <c r="AN267" s="120"/>
      <c r="AO267" s="257">
        <f t="shared" ref="AO267:AO335" si="71">AK267+AL267+AM267+AN267</f>
        <v>0</v>
      </c>
      <c r="AP267" s="120"/>
      <c r="AQ267" s="120"/>
      <c r="AR267" s="120"/>
      <c r="AS267" s="120"/>
      <c r="AT267" s="257">
        <f t="shared" si="64"/>
        <v>0</v>
      </c>
      <c r="AU267" s="120"/>
      <c r="AV267" s="120"/>
      <c r="AW267" s="120"/>
      <c r="AX267" s="120"/>
      <c r="AY267" s="257">
        <f t="shared" si="65"/>
        <v>0</v>
      </c>
    </row>
    <row r="268" spans="2:51" s="194" customFormat="1" ht="16.5" customHeight="1" thickBot="1" x14ac:dyDescent="0.3">
      <c r="B268" s="1013">
        <v>61</v>
      </c>
      <c r="C268" s="1021"/>
      <c r="D268" s="939" t="s">
        <v>662</v>
      </c>
      <c r="E268" s="199" t="s">
        <v>116</v>
      </c>
      <c r="F268" s="695">
        <f t="shared" si="63"/>
        <v>4</v>
      </c>
      <c r="G268" s="647">
        <v>1</v>
      </c>
      <c r="H268" s="94">
        <v>0</v>
      </c>
      <c r="I268" s="94">
        <v>0</v>
      </c>
      <c r="J268" s="94">
        <v>0</v>
      </c>
      <c r="K268" s="66">
        <f t="shared" ref="K268:K336" si="72">G268+H268+I268+J268</f>
        <v>1</v>
      </c>
      <c r="L268" s="89">
        <v>1</v>
      </c>
      <c r="M268" s="89">
        <v>0</v>
      </c>
      <c r="N268" s="89">
        <v>0</v>
      </c>
      <c r="O268" s="89">
        <v>0</v>
      </c>
      <c r="P268" s="257">
        <f t="shared" si="66"/>
        <v>1</v>
      </c>
      <c r="Q268" s="89">
        <v>0</v>
      </c>
      <c r="R268" s="89">
        <v>0</v>
      </c>
      <c r="S268" s="89">
        <v>0</v>
      </c>
      <c r="T268" s="89">
        <v>1</v>
      </c>
      <c r="U268" s="257">
        <f t="shared" si="67"/>
        <v>1</v>
      </c>
      <c r="V268" s="89">
        <v>0</v>
      </c>
      <c r="W268" s="89">
        <v>0</v>
      </c>
      <c r="X268" s="89">
        <v>0</v>
      </c>
      <c r="Y268" s="403">
        <v>0</v>
      </c>
      <c r="Z268" s="430">
        <f t="shared" si="68"/>
        <v>0</v>
      </c>
      <c r="AA268" s="89">
        <v>0</v>
      </c>
      <c r="AB268" s="89">
        <v>0</v>
      </c>
      <c r="AC268" s="89">
        <v>0</v>
      </c>
      <c r="AD268" s="89">
        <v>1</v>
      </c>
      <c r="AE268" s="430">
        <f t="shared" si="69"/>
        <v>1</v>
      </c>
      <c r="AF268" s="89">
        <v>0</v>
      </c>
      <c r="AG268" s="89">
        <v>0</v>
      </c>
      <c r="AH268" s="89">
        <v>0</v>
      </c>
      <c r="AI268" s="89">
        <v>0</v>
      </c>
      <c r="AJ268" s="430">
        <f t="shared" si="70"/>
        <v>0</v>
      </c>
      <c r="AK268" s="83">
        <v>0</v>
      </c>
      <c r="AL268" s="83">
        <v>0</v>
      </c>
      <c r="AM268" s="83">
        <v>0</v>
      </c>
      <c r="AN268" s="83">
        <v>0</v>
      </c>
      <c r="AO268" s="257">
        <f t="shared" si="71"/>
        <v>0</v>
      </c>
      <c r="AP268" s="83">
        <v>0</v>
      </c>
      <c r="AQ268" s="83">
        <v>0</v>
      </c>
      <c r="AR268" s="83">
        <v>0</v>
      </c>
      <c r="AS268" s="83">
        <v>0</v>
      </c>
      <c r="AT268" s="257">
        <f t="shared" si="64"/>
        <v>0</v>
      </c>
      <c r="AU268" s="83">
        <v>0</v>
      </c>
      <c r="AV268" s="83">
        <v>0</v>
      </c>
      <c r="AW268" s="83">
        <v>0</v>
      </c>
      <c r="AX268" s="83">
        <v>0</v>
      </c>
      <c r="AY268" s="257">
        <f t="shared" si="65"/>
        <v>0</v>
      </c>
    </row>
    <row r="269" spans="2:51" s="194" customFormat="1" ht="16.5" customHeight="1" thickBot="1" x14ac:dyDescent="0.3">
      <c r="B269" s="1014"/>
      <c r="C269" s="1021"/>
      <c r="D269" s="940"/>
      <c r="E269" s="585" t="s">
        <v>203</v>
      </c>
      <c r="F269" s="695">
        <f t="shared" ref="F269:F332" si="73">K269+P269+U269+Z269+AE269+AJ269+AO269+AT269+AY269</f>
        <v>0</v>
      </c>
      <c r="G269" s="651">
        <v>0</v>
      </c>
      <c r="H269" s="118">
        <v>0</v>
      </c>
      <c r="I269" s="118">
        <v>0</v>
      </c>
      <c r="J269" s="118">
        <v>0</v>
      </c>
      <c r="K269" s="66">
        <f t="shared" si="72"/>
        <v>0</v>
      </c>
      <c r="L269" s="83">
        <v>0</v>
      </c>
      <c r="M269" s="83">
        <v>0</v>
      </c>
      <c r="N269" s="83">
        <v>0</v>
      </c>
      <c r="O269" s="83">
        <v>0</v>
      </c>
      <c r="P269" s="257">
        <f t="shared" si="66"/>
        <v>0</v>
      </c>
      <c r="Q269" s="83">
        <v>0</v>
      </c>
      <c r="R269" s="83">
        <v>0</v>
      </c>
      <c r="S269" s="83">
        <v>0</v>
      </c>
      <c r="T269" s="83">
        <v>0</v>
      </c>
      <c r="U269" s="257">
        <f t="shared" si="67"/>
        <v>0</v>
      </c>
      <c r="V269" s="83">
        <v>0</v>
      </c>
      <c r="W269" s="83">
        <v>0</v>
      </c>
      <c r="X269" s="83">
        <v>0</v>
      </c>
      <c r="Y269" s="396">
        <v>0</v>
      </c>
      <c r="Z269" s="430">
        <f t="shared" si="68"/>
        <v>0</v>
      </c>
      <c r="AA269" s="83">
        <v>0</v>
      </c>
      <c r="AB269" s="83">
        <v>0</v>
      </c>
      <c r="AC269" s="83">
        <v>0</v>
      </c>
      <c r="AD269" s="83">
        <v>0</v>
      </c>
      <c r="AE269" s="430">
        <f t="shared" si="69"/>
        <v>0</v>
      </c>
      <c r="AF269" s="83">
        <v>0</v>
      </c>
      <c r="AG269" s="83">
        <v>0</v>
      </c>
      <c r="AH269" s="83">
        <v>0</v>
      </c>
      <c r="AI269" s="83">
        <v>0</v>
      </c>
      <c r="AJ269" s="430">
        <f t="shared" si="70"/>
        <v>0</v>
      </c>
      <c r="AK269" s="83">
        <v>0</v>
      </c>
      <c r="AL269" s="83">
        <v>0</v>
      </c>
      <c r="AM269" s="83">
        <v>0</v>
      </c>
      <c r="AN269" s="83">
        <v>0</v>
      </c>
      <c r="AO269" s="257">
        <f t="shared" si="71"/>
        <v>0</v>
      </c>
      <c r="AP269" s="83">
        <v>0</v>
      </c>
      <c r="AQ269" s="83">
        <v>0</v>
      </c>
      <c r="AR269" s="83">
        <v>0</v>
      </c>
      <c r="AS269" s="83">
        <v>0</v>
      </c>
      <c r="AT269" s="257">
        <f t="shared" si="64"/>
        <v>0</v>
      </c>
      <c r="AU269" s="83">
        <v>0</v>
      </c>
      <c r="AV269" s="83">
        <v>0</v>
      </c>
      <c r="AW269" s="83">
        <v>0</v>
      </c>
      <c r="AX269" s="83">
        <v>0</v>
      </c>
      <c r="AY269" s="257">
        <f t="shared" si="65"/>
        <v>0</v>
      </c>
    </row>
    <row r="270" spans="2:51" s="194" customFormat="1" ht="16.5" customHeight="1" thickBot="1" x14ac:dyDescent="0.3">
      <c r="B270" s="1014"/>
      <c r="C270" s="1021"/>
      <c r="D270" s="940"/>
      <c r="E270" s="586" t="s">
        <v>112</v>
      </c>
      <c r="F270" s="695">
        <f t="shared" si="73"/>
        <v>1</v>
      </c>
      <c r="G270" s="651">
        <v>0</v>
      </c>
      <c r="H270" s="118">
        <v>0</v>
      </c>
      <c r="I270" s="118">
        <v>0</v>
      </c>
      <c r="J270" s="118">
        <v>0</v>
      </c>
      <c r="K270" s="66">
        <f t="shared" si="72"/>
        <v>0</v>
      </c>
      <c r="L270" s="100">
        <v>0</v>
      </c>
      <c r="M270" s="100">
        <v>0</v>
      </c>
      <c r="N270" s="100">
        <v>0</v>
      </c>
      <c r="O270" s="100">
        <v>0</v>
      </c>
      <c r="P270" s="257">
        <f t="shared" si="66"/>
        <v>0</v>
      </c>
      <c r="Q270" s="100">
        <v>0</v>
      </c>
      <c r="R270" s="100">
        <v>0</v>
      </c>
      <c r="S270" s="100">
        <v>0</v>
      </c>
      <c r="T270" s="100">
        <v>0</v>
      </c>
      <c r="U270" s="257">
        <f t="shared" si="67"/>
        <v>0</v>
      </c>
      <c r="V270" s="100">
        <v>0</v>
      </c>
      <c r="W270" s="100">
        <v>0</v>
      </c>
      <c r="X270" s="100">
        <v>0</v>
      </c>
      <c r="Y270" s="398">
        <v>0</v>
      </c>
      <c r="Z270" s="430">
        <f t="shared" si="68"/>
        <v>0</v>
      </c>
      <c r="AA270" s="100">
        <v>0</v>
      </c>
      <c r="AB270" s="100">
        <v>0</v>
      </c>
      <c r="AC270" s="100">
        <v>0</v>
      </c>
      <c r="AD270" s="100">
        <v>0</v>
      </c>
      <c r="AE270" s="430">
        <f t="shared" si="69"/>
        <v>0</v>
      </c>
      <c r="AF270" s="100">
        <v>0</v>
      </c>
      <c r="AG270" s="100">
        <v>0</v>
      </c>
      <c r="AH270" s="100">
        <v>0</v>
      </c>
      <c r="AI270" s="100">
        <v>1</v>
      </c>
      <c r="AJ270" s="430">
        <f t="shared" si="70"/>
        <v>1</v>
      </c>
      <c r="AK270" s="83">
        <v>0</v>
      </c>
      <c r="AL270" s="83">
        <v>0</v>
      </c>
      <c r="AM270" s="83">
        <v>0</v>
      </c>
      <c r="AN270" s="83">
        <v>0</v>
      </c>
      <c r="AO270" s="257">
        <f t="shared" si="71"/>
        <v>0</v>
      </c>
      <c r="AP270" s="83">
        <v>0</v>
      </c>
      <c r="AQ270" s="83">
        <v>0</v>
      </c>
      <c r="AR270" s="83">
        <v>0</v>
      </c>
      <c r="AS270" s="83">
        <v>0</v>
      </c>
      <c r="AT270" s="257">
        <f t="shared" si="64"/>
        <v>0</v>
      </c>
      <c r="AU270" s="83">
        <v>0</v>
      </c>
      <c r="AV270" s="83">
        <v>0</v>
      </c>
      <c r="AW270" s="83">
        <v>0</v>
      </c>
      <c r="AX270" s="83">
        <v>0</v>
      </c>
      <c r="AY270" s="257">
        <f t="shared" si="65"/>
        <v>0</v>
      </c>
    </row>
    <row r="271" spans="2:51" s="194" customFormat="1" ht="16.5" customHeight="1" thickBot="1" x14ac:dyDescent="0.3">
      <c r="B271" s="1014"/>
      <c r="C271" s="1021"/>
      <c r="D271" s="940"/>
      <c r="E271" s="583" t="s">
        <v>621</v>
      </c>
      <c r="F271" s="695">
        <f t="shared" si="73"/>
        <v>22</v>
      </c>
      <c r="G271" s="643"/>
      <c r="H271" s="116"/>
      <c r="I271" s="116"/>
      <c r="J271" s="116"/>
      <c r="K271" s="66">
        <f t="shared" si="72"/>
        <v>0</v>
      </c>
      <c r="L271" s="220"/>
      <c r="M271" s="220"/>
      <c r="N271" s="220"/>
      <c r="O271" s="220"/>
      <c r="P271" s="257">
        <f t="shared" si="66"/>
        <v>0</v>
      </c>
      <c r="Q271" s="220"/>
      <c r="R271" s="220"/>
      <c r="S271" s="220"/>
      <c r="T271" s="220"/>
      <c r="U271" s="257">
        <f t="shared" si="67"/>
        <v>0</v>
      </c>
      <c r="V271" s="220"/>
      <c r="W271" s="220"/>
      <c r="X271" s="220"/>
      <c r="Y271" s="358"/>
      <c r="Z271" s="430">
        <f t="shared" si="68"/>
        <v>0</v>
      </c>
      <c r="AA271" s="220"/>
      <c r="AB271" s="220"/>
      <c r="AC271" s="220"/>
      <c r="AD271" s="220"/>
      <c r="AE271" s="430">
        <f t="shared" si="69"/>
        <v>0</v>
      </c>
      <c r="AF271" s="220"/>
      <c r="AG271" s="220"/>
      <c r="AH271" s="220"/>
      <c r="AI271" s="220"/>
      <c r="AJ271" s="430">
        <f t="shared" si="70"/>
        <v>0</v>
      </c>
      <c r="AK271" s="84">
        <v>0</v>
      </c>
      <c r="AL271" s="84">
        <v>1</v>
      </c>
      <c r="AM271" s="84">
        <v>0</v>
      </c>
      <c r="AN271" s="84">
        <v>8</v>
      </c>
      <c r="AO271" s="257">
        <f t="shared" si="71"/>
        <v>9</v>
      </c>
      <c r="AP271" s="83">
        <v>0</v>
      </c>
      <c r="AQ271" s="83">
        <v>0</v>
      </c>
      <c r="AR271" s="83">
        <v>0</v>
      </c>
      <c r="AS271" s="83">
        <v>8</v>
      </c>
      <c r="AT271" s="257">
        <f t="shared" si="64"/>
        <v>8</v>
      </c>
      <c r="AU271" s="84">
        <v>0</v>
      </c>
      <c r="AV271" s="84">
        <v>0</v>
      </c>
      <c r="AW271" s="84">
        <v>0</v>
      </c>
      <c r="AX271" s="84">
        <v>5</v>
      </c>
      <c r="AY271" s="257">
        <f t="shared" si="65"/>
        <v>5</v>
      </c>
    </row>
    <row r="272" spans="2:51" s="194" customFormat="1" ht="16.5" customHeight="1" thickBot="1" x14ac:dyDescent="0.3">
      <c r="B272" s="1015"/>
      <c r="C272" s="1021"/>
      <c r="D272" s="941"/>
      <c r="E272" s="584" t="s">
        <v>620</v>
      </c>
      <c r="F272" s="695">
        <f t="shared" si="73"/>
        <v>0</v>
      </c>
      <c r="G272" s="643"/>
      <c r="H272" s="116"/>
      <c r="I272" s="116"/>
      <c r="J272" s="116"/>
      <c r="K272" s="66">
        <f t="shared" si="72"/>
        <v>0</v>
      </c>
      <c r="L272" s="220"/>
      <c r="M272" s="220"/>
      <c r="N272" s="220"/>
      <c r="O272" s="220"/>
      <c r="P272" s="257">
        <f t="shared" si="66"/>
        <v>0</v>
      </c>
      <c r="Q272" s="220"/>
      <c r="R272" s="220"/>
      <c r="S272" s="220"/>
      <c r="T272" s="220"/>
      <c r="U272" s="257">
        <f t="shared" si="67"/>
        <v>0</v>
      </c>
      <c r="V272" s="220"/>
      <c r="W272" s="220"/>
      <c r="X272" s="220"/>
      <c r="Y272" s="358"/>
      <c r="Z272" s="430">
        <f t="shared" si="68"/>
        <v>0</v>
      </c>
      <c r="AA272" s="220"/>
      <c r="AB272" s="220"/>
      <c r="AC272" s="220"/>
      <c r="AD272" s="220"/>
      <c r="AE272" s="430">
        <f t="shared" si="69"/>
        <v>0</v>
      </c>
      <c r="AF272" s="220"/>
      <c r="AG272" s="220"/>
      <c r="AH272" s="220"/>
      <c r="AI272" s="220"/>
      <c r="AJ272" s="430">
        <f t="shared" si="70"/>
        <v>0</v>
      </c>
      <c r="AK272" s="120"/>
      <c r="AL272" s="120"/>
      <c r="AM272" s="120"/>
      <c r="AN272" s="120"/>
      <c r="AO272" s="257">
        <f t="shared" si="71"/>
        <v>0</v>
      </c>
      <c r="AP272" s="120"/>
      <c r="AQ272" s="120"/>
      <c r="AR272" s="120"/>
      <c r="AS272" s="120"/>
      <c r="AT272" s="257">
        <f t="shared" si="64"/>
        <v>0</v>
      </c>
      <c r="AU272" s="120"/>
      <c r="AV272" s="120"/>
      <c r="AW272" s="120"/>
      <c r="AX272" s="120"/>
      <c r="AY272" s="257">
        <f t="shared" si="65"/>
        <v>0</v>
      </c>
    </row>
    <row r="273" spans="2:104" s="195" customFormat="1" ht="16.5" customHeight="1" thickBot="1" x14ac:dyDescent="0.3">
      <c r="B273" s="1013">
        <v>62</v>
      </c>
      <c r="C273" s="1021"/>
      <c r="D273" s="939" t="s">
        <v>680</v>
      </c>
      <c r="E273" s="227" t="s">
        <v>116</v>
      </c>
      <c r="F273" s="695">
        <f t="shared" si="73"/>
        <v>0</v>
      </c>
      <c r="G273" s="652"/>
      <c r="H273" s="117"/>
      <c r="I273" s="117"/>
      <c r="J273" s="117"/>
      <c r="K273" s="66">
        <f t="shared" si="72"/>
        <v>0</v>
      </c>
      <c r="L273" s="220"/>
      <c r="M273" s="220"/>
      <c r="N273" s="220"/>
      <c r="O273" s="220"/>
      <c r="P273" s="257">
        <f t="shared" si="66"/>
        <v>0</v>
      </c>
      <c r="Q273" s="220"/>
      <c r="R273" s="220"/>
      <c r="S273" s="220"/>
      <c r="T273" s="220"/>
      <c r="U273" s="257">
        <f t="shared" si="67"/>
        <v>0</v>
      </c>
      <c r="V273" s="220"/>
      <c r="W273" s="220"/>
      <c r="X273" s="220"/>
      <c r="Y273" s="358"/>
      <c r="Z273" s="430">
        <f t="shared" si="68"/>
        <v>0</v>
      </c>
      <c r="AA273" s="220"/>
      <c r="AB273" s="220"/>
      <c r="AC273" s="220"/>
      <c r="AD273" s="220"/>
      <c r="AE273" s="430">
        <f t="shared" si="69"/>
        <v>0</v>
      </c>
      <c r="AF273" s="220"/>
      <c r="AG273" s="220"/>
      <c r="AH273" s="220"/>
      <c r="AI273" s="220"/>
      <c r="AJ273" s="430">
        <f t="shared" si="70"/>
        <v>0</v>
      </c>
      <c r="AK273" s="120"/>
      <c r="AL273" s="120"/>
      <c r="AM273" s="120"/>
      <c r="AN273" s="120"/>
      <c r="AO273" s="257">
        <f t="shared" si="71"/>
        <v>0</v>
      </c>
      <c r="AP273" s="120"/>
      <c r="AQ273" s="120"/>
      <c r="AR273" s="120"/>
      <c r="AS273" s="120"/>
      <c r="AT273" s="257">
        <f t="shared" si="64"/>
        <v>0</v>
      </c>
      <c r="AU273" s="120"/>
      <c r="AV273" s="120"/>
      <c r="AW273" s="120"/>
      <c r="AX273" s="120"/>
      <c r="AY273" s="257">
        <f t="shared" si="65"/>
        <v>0</v>
      </c>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c r="CY273" s="87"/>
      <c r="CZ273" s="87"/>
    </row>
    <row r="274" spans="2:104" s="195" customFormat="1" ht="16.5" customHeight="1" thickBot="1" x14ac:dyDescent="0.3">
      <c r="B274" s="1014"/>
      <c r="C274" s="1021"/>
      <c r="D274" s="940"/>
      <c r="E274" s="229" t="s">
        <v>203</v>
      </c>
      <c r="F274" s="695">
        <f t="shared" si="73"/>
        <v>0</v>
      </c>
      <c r="G274" s="653"/>
      <c r="H274" s="198"/>
      <c r="I274" s="198"/>
      <c r="J274" s="198"/>
      <c r="K274" s="66">
        <f t="shared" si="72"/>
        <v>0</v>
      </c>
      <c r="L274" s="220"/>
      <c r="M274" s="220"/>
      <c r="N274" s="220"/>
      <c r="O274" s="220"/>
      <c r="P274" s="257">
        <f t="shared" si="66"/>
        <v>0</v>
      </c>
      <c r="Q274" s="220"/>
      <c r="R274" s="220"/>
      <c r="S274" s="220"/>
      <c r="T274" s="220"/>
      <c r="U274" s="257">
        <f t="shared" si="67"/>
        <v>0</v>
      </c>
      <c r="V274" s="220"/>
      <c r="W274" s="220"/>
      <c r="X274" s="220"/>
      <c r="Y274" s="358"/>
      <c r="Z274" s="430">
        <f t="shared" si="68"/>
        <v>0</v>
      </c>
      <c r="AA274" s="220"/>
      <c r="AB274" s="220"/>
      <c r="AC274" s="220"/>
      <c r="AD274" s="220"/>
      <c r="AE274" s="430">
        <f t="shared" si="69"/>
        <v>0</v>
      </c>
      <c r="AF274" s="220"/>
      <c r="AG274" s="220"/>
      <c r="AH274" s="220"/>
      <c r="AI274" s="220"/>
      <c r="AJ274" s="430">
        <f t="shared" si="70"/>
        <v>0</v>
      </c>
      <c r="AK274" s="120"/>
      <c r="AL274" s="120"/>
      <c r="AM274" s="120"/>
      <c r="AN274" s="120"/>
      <c r="AO274" s="257">
        <f t="shared" si="71"/>
        <v>0</v>
      </c>
      <c r="AP274" s="120"/>
      <c r="AQ274" s="120"/>
      <c r="AR274" s="120"/>
      <c r="AS274" s="120"/>
      <c r="AT274" s="257">
        <f t="shared" si="64"/>
        <v>0</v>
      </c>
      <c r="AU274" s="120"/>
      <c r="AV274" s="120"/>
      <c r="AW274" s="120"/>
      <c r="AX274" s="120"/>
      <c r="AY274" s="257">
        <f t="shared" si="65"/>
        <v>0</v>
      </c>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c r="CZ274" s="87"/>
    </row>
    <row r="275" spans="2:104" s="195" customFormat="1" ht="51.75" customHeight="1" thickBot="1" x14ac:dyDescent="0.3">
      <c r="B275" s="1014"/>
      <c r="C275" s="1021"/>
      <c r="D275" s="940"/>
      <c r="E275" s="201" t="s">
        <v>112</v>
      </c>
      <c r="F275" s="695">
        <f t="shared" si="73"/>
        <v>0</v>
      </c>
      <c r="G275" s="651">
        <v>0</v>
      </c>
      <c r="H275" s="118">
        <v>0</v>
      </c>
      <c r="I275" s="118">
        <v>0</v>
      </c>
      <c r="J275" s="118">
        <v>0</v>
      </c>
      <c r="K275" s="66">
        <f t="shared" si="72"/>
        <v>0</v>
      </c>
      <c r="L275" s="178">
        <v>0</v>
      </c>
      <c r="M275" s="178">
        <v>0</v>
      </c>
      <c r="N275" s="178">
        <v>0</v>
      </c>
      <c r="O275" s="178">
        <v>0</v>
      </c>
      <c r="P275" s="257">
        <f t="shared" si="66"/>
        <v>0</v>
      </c>
      <c r="Q275" s="178">
        <v>0</v>
      </c>
      <c r="R275" s="178">
        <v>0</v>
      </c>
      <c r="S275" s="178">
        <v>0</v>
      </c>
      <c r="T275" s="178">
        <v>0</v>
      </c>
      <c r="U275" s="257">
        <f t="shared" si="67"/>
        <v>0</v>
      </c>
      <c r="V275" s="178">
        <v>0</v>
      </c>
      <c r="W275" s="178">
        <v>0</v>
      </c>
      <c r="X275" s="178">
        <v>0</v>
      </c>
      <c r="Y275" s="399">
        <v>0</v>
      </c>
      <c r="Z275" s="430">
        <f t="shared" si="68"/>
        <v>0</v>
      </c>
      <c r="AA275" s="178">
        <v>0</v>
      </c>
      <c r="AB275" s="178">
        <v>0</v>
      </c>
      <c r="AC275" s="178">
        <v>0</v>
      </c>
      <c r="AD275" s="178">
        <v>0</v>
      </c>
      <c r="AE275" s="430">
        <f t="shared" si="69"/>
        <v>0</v>
      </c>
      <c r="AF275" s="178">
        <v>0</v>
      </c>
      <c r="AG275" s="178">
        <v>0</v>
      </c>
      <c r="AH275" s="178">
        <v>0</v>
      </c>
      <c r="AI275" s="178">
        <v>0</v>
      </c>
      <c r="AJ275" s="430">
        <f t="shared" si="70"/>
        <v>0</v>
      </c>
      <c r="AK275" s="83">
        <v>0</v>
      </c>
      <c r="AL275" s="83">
        <v>0</v>
      </c>
      <c r="AM275" s="83">
        <v>0</v>
      </c>
      <c r="AN275" s="83">
        <v>0</v>
      </c>
      <c r="AO275" s="257">
        <f t="shared" si="71"/>
        <v>0</v>
      </c>
      <c r="AP275" s="83">
        <v>0</v>
      </c>
      <c r="AQ275" s="83">
        <v>0</v>
      </c>
      <c r="AR275" s="83">
        <v>0</v>
      </c>
      <c r="AS275" s="83">
        <v>0</v>
      </c>
      <c r="AT275" s="257">
        <f t="shared" si="64"/>
        <v>0</v>
      </c>
      <c r="AU275" s="83">
        <v>0</v>
      </c>
      <c r="AV275" s="83">
        <v>0</v>
      </c>
      <c r="AW275" s="83">
        <v>0</v>
      </c>
      <c r="AX275" s="83">
        <v>0</v>
      </c>
      <c r="AY275" s="257">
        <f t="shared" si="65"/>
        <v>0</v>
      </c>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89"/>
      <c r="CD275" s="89"/>
      <c r="CE275" s="89"/>
      <c r="CF275" s="89"/>
      <c r="CG275" s="89"/>
      <c r="CH275" s="89"/>
      <c r="CI275" s="89"/>
      <c r="CJ275" s="89"/>
      <c r="CK275" s="89"/>
      <c r="CL275" s="89"/>
      <c r="CM275" s="89"/>
      <c r="CN275" s="89"/>
      <c r="CO275" s="89"/>
      <c r="CP275" s="89"/>
      <c r="CQ275" s="89"/>
      <c r="CR275" s="89"/>
      <c r="CS275" s="89"/>
      <c r="CT275" s="89"/>
      <c r="CU275" s="89"/>
      <c r="CV275" s="89"/>
      <c r="CW275" s="89"/>
      <c r="CX275" s="89"/>
      <c r="CY275" s="89"/>
      <c r="CZ275" s="89"/>
    </row>
    <row r="276" spans="2:104" s="218" customFormat="1" ht="51.75" customHeight="1" thickBot="1" x14ac:dyDescent="0.3">
      <c r="B276" s="1014"/>
      <c r="C276" s="1021"/>
      <c r="D276" s="940"/>
      <c r="E276" s="583" t="s">
        <v>621</v>
      </c>
      <c r="F276" s="695">
        <f t="shared" si="73"/>
        <v>1</v>
      </c>
      <c r="G276" s="654">
        <v>0</v>
      </c>
      <c r="H276" s="246">
        <v>0</v>
      </c>
      <c r="I276" s="246">
        <v>0</v>
      </c>
      <c r="J276" s="246">
        <v>0</v>
      </c>
      <c r="K276" s="66">
        <f t="shared" si="72"/>
        <v>0</v>
      </c>
      <c r="L276" s="202">
        <v>0</v>
      </c>
      <c r="M276" s="202">
        <v>0</v>
      </c>
      <c r="N276" s="202">
        <v>0</v>
      </c>
      <c r="O276" s="202">
        <v>0</v>
      </c>
      <c r="P276" s="257">
        <f t="shared" si="66"/>
        <v>0</v>
      </c>
      <c r="Q276" s="202">
        <v>0</v>
      </c>
      <c r="R276" s="202">
        <v>0</v>
      </c>
      <c r="S276" s="202">
        <v>0</v>
      </c>
      <c r="T276" s="202">
        <v>0</v>
      </c>
      <c r="U276" s="257">
        <f t="shared" si="67"/>
        <v>0</v>
      </c>
      <c r="V276" s="202">
        <v>0</v>
      </c>
      <c r="W276" s="202">
        <v>0</v>
      </c>
      <c r="X276" s="202">
        <v>0</v>
      </c>
      <c r="Y276" s="404">
        <v>0</v>
      </c>
      <c r="Z276" s="430">
        <f t="shared" si="68"/>
        <v>0</v>
      </c>
      <c r="AA276" s="202">
        <v>0</v>
      </c>
      <c r="AB276" s="202">
        <v>0</v>
      </c>
      <c r="AC276" s="202">
        <v>0</v>
      </c>
      <c r="AD276" s="202">
        <v>0</v>
      </c>
      <c r="AE276" s="430">
        <f t="shared" si="69"/>
        <v>0</v>
      </c>
      <c r="AF276" s="202">
        <v>0</v>
      </c>
      <c r="AG276" s="202">
        <v>0</v>
      </c>
      <c r="AH276" s="202">
        <v>0</v>
      </c>
      <c r="AI276" s="202">
        <v>0</v>
      </c>
      <c r="AJ276" s="430">
        <f t="shared" si="70"/>
        <v>0</v>
      </c>
      <c r="AK276" s="83">
        <v>0</v>
      </c>
      <c r="AL276" s="83">
        <v>0</v>
      </c>
      <c r="AM276" s="83">
        <v>0</v>
      </c>
      <c r="AN276" s="83">
        <v>0</v>
      </c>
      <c r="AO276" s="257">
        <f t="shared" si="71"/>
        <v>0</v>
      </c>
      <c r="AP276" s="83">
        <v>0</v>
      </c>
      <c r="AQ276" s="83">
        <v>0</v>
      </c>
      <c r="AR276" s="83">
        <v>0</v>
      </c>
      <c r="AS276" s="83">
        <v>1</v>
      </c>
      <c r="AT276" s="257">
        <f t="shared" si="64"/>
        <v>1</v>
      </c>
      <c r="AU276" s="83">
        <v>0</v>
      </c>
      <c r="AV276" s="83">
        <v>0</v>
      </c>
      <c r="AW276" s="83">
        <v>0</v>
      </c>
      <c r="AX276" s="83">
        <v>0</v>
      </c>
      <c r="AY276" s="257">
        <f t="shared" si="65"/>
        <v>0</v>
      </c>
      <c r="AZ276" s="226"/>
      <c r="BA276" s="226"/>
      <c r="BB276" s="226"/>
      <c r="BC276" s="226"/>
      <c r="BD276" s="226"/>
      <c r="BE276" s="226"/>
      <c r="BF276" s="226"/>
      <c r="BG276" s="226"/>
      <c r="BH276" s="226"/>
      <c r="BI276" s="226"/>
      <c r="BJ276" s="226"/>
      <c r="BK276" s="226"/>
      <c r="BL276" s="226"/>
      <c r="BM276" s="226"/>
      <c r="BN276" s="226"/>
      <c r="BO276" s="226"/>
      <c r="BP276" s="226"/>
      <c r="BQ276" s="226"/>
      <c r="BR276" s="226"/>
      <c r="BS276" s="226"/>
      <c r="BT276" s="226"/>
      <c r="BU276" s="226"/>
      <c r="BV276" s="226"/>
      <c r="BW276" s="226"/>
      <c r="BX276" s="226"/>
      <c r="BY276" s="226"/>
      <c r="BZ276" s="226"/>
      <c r="CA276" s="226"/>
      <c r="CB276" s="226"/>
      <c r="CC276" s="226"/>
      <c r="CD276" s="226"/>
      <c r="CE276" s="226"/>
      <c r="CF276" s="226"/>
      <c r="CG276" s="226"/>
      <c r="CH276" s="226"/>
      <c r="CI276" s="226"/>
      <c r="CJ276" s="226"/>
      <c r="CK276" s="226"/>
      <c r="CL276" s="226"/>
      <c r="CM276" s="226"/>
      <c r="CN276" s="226"/>
      <c r="CO276" s="226"/>
      <c r="CP276" s="226"/>
      <c r="CQ276" s="226"/>
      <c r="CR276" s="226"/>
      <c r="CS276" s="226"/>
      <c r="CT276" s="226"/>
      <c r="CU276" s="226"/>
      <c r="CV276" s="226"/>
      <c r="CW276" s="226"/>
      <c r="CX276" s="226"/>
      <c r="CY276" s="226"/>
      <c r="CZ276" s="226"/>
    </row>
    <row r="277" spans="2:104" s="218" customFormat="1" ht="51.75" customHeight="1" thickBot="1" x14ac:dyDescent="0.3">
      <c r="B277" s="1015"/>
      <c r="C277" s="1021"/>
      <c r="D277" s="941"/>
      <c r="E277" s="706" t="s">
        <v>620</v>
      </c>
      <c r="F277" s="695">
        <f t="shared" si="73"/>
        <v>0</v>
      </c>
      <c r="G277" s="654">
        <v>0</v>
      </c>
      <c r="H277" s="246">
        <v>0</v>
      </c>
      <c r="I277" s="246">
        <v>0</v>
      </c>
      <c r="J277" s="246">
        <v>0</v>
      </c>
      <c r="K277" s="66">
        <f t="shared" si="72"/>
        <v>0</v>
      </c>
      <c r="L277" s="202">
        <v>0</v>
      </c>
      <c r="M277" s="202">
        <v>0</v>
      </c>
      <c r="N277" s="202">
        <v>0</v>
      </c>
      <c r="O277" s="202">
        <v>0</v>
      </c>
      <c r="P277" s="257">
        <f t="shared" si="66"/>
        <v>0</v>
      </c>
      <c r="Q277" s="202">
        <v>0</v>
      </c>
      <c r="R277" s="202">
        <v>0</v>
      </c>
      <c r="S277" s="202">
        <v>0</v>
      </c>
      <c r="T277" s="202">
        <v>0</v>
      </c>
      <c r="U277" s="257">
        <f t="shared" si="67"/>
        <v>0</v>
      </c>
      <c r="V277" s="202">
        <v>0</v>
      </c>
      <c r="W277" s="202">
        <v>0</v>
      </c>
      <c r="X277" s="202">
        <v>0</v>
      </c>
      <c r="Y277" s="404">
        <v>0</v>
      </c>
      <c r="Z277" s="430">
        <f t="shared" si="68"/>
        <v>0</v>
      </c>
      <c r="AA277" s="202">
        <v>0</v>
      </c>
      <c r="AB277" s="202">
        <v>0</v>
      </c>
      <c r="AC277" s="202">
        <v>0</v>
      </c>
      <c r="AD277" s="202">
        <v>0</v>
      </c>
      <c r="AE277" s="430">
        <f t="shared" si="69"/>
        <v>0</v>
      </c>
      <c r="AF277" s="202">
        <v>0</v>
      </c>
      <c r="AG277" s="202">
        <v>0</v>
      </c>
      <c r="AH277" s="202">
        <v>0</v>
      </c>
      <c r="AI277" s="202">
        <v>0</v>
      </c>
      <c r="AJ277" s="430">
        <f t="shared" si="70"/>
        <v>0</v>
      </c>
      <c r="AK277" s="120"/>
      <c r="AL277" s="120"/>
      <c r="AM277" s="120"/>
      <c r="AN277" s="120"/>
      <c r="AO277" s="257">
        <f t="shared" si="71"/>
        <v>0</v>
      </c>
      <c r="AP277" s="120"/>
      <c r="AQ277" s="120"/>
      <c r="AR277" s="120"/>
      <c r="AS277" s="120"/>
      <c r="AT277" s="257">
        <f t="shared" si="64"/>
        <v>0</v>
      </c>
      <c r="AU277" s="120"/>
      <c r="AV277" s="120"/>
      <c r="AW277" s="120"/>
      <c r="AX277" s="120"/>
      <c r="AY277" s="257">
        <f t="shared" si="65"/>
        <v>0</v>
      </c>
      <c r="AZ277" s="226"/>
      <c r="BA277" s="226"/>
      <c r="BB277" s="226"/>
      <c r="BC277" s="226"/>
      <c r="BD277" s="226"/>
      <c r="BE277" s="226"/>
      <c r="BF277" s="226"/>
      <c r="BG277" s="226"/>
      <c r="BH277" s="226"/>
      <c r="BI277" s="226"/>
      <c r="BJ277" s="226"/>
      <c r="BK277" s="226"/>
      <c r="BL277" s="226"/>
      <c r="BM277" s="226"/>
      <c r="BN277" s="226"/>
      <c r="BO277" s="226"/>
      <c r="BP277" s="226"/>
      <c r="BQ277" s="226"/>
      <c r="BR277" s="226"/>
      <c r="BS277" s="226"/>
      <c r="BT277" s="226"/>
      <c r="BU277" s="226"/>
      <c r="BV277" s="226"/>
      <c r="BW277" s="226"/>
      <c r="BX277" s="226"/>
      <c r="BY277" s="226"/>
      <c r="BZ277" s="226"/>
      <c r="CA277" s="226"/>
      <c r="CB277" s="226"/>
      <c r="CC277" s="226"/>
      <c r="CD277" s="226"/>
      <c r="CE277" s="226"/>
      <c r="CF277" s="226"/>
      <c r="CG277" s="226"/>
      <c r="CH277" s="226"/>
      <c r="CI277" s="226"/>
      <c r="CJ277" s="226"/>
      <c r="CK277" s="226"/>
      <c r="CL277" s="226"/>
      <c r="CM277" s="226"/>
      <c r="CN277" s="226"/>
      <c r="CO277" s="226"/>
      <c r="CP277" s="226"/>
      <c r="CQ277" s="226"/>
      <c r="CR277" s="226"/>
      <c r="CS277" s="226"/>
      <c r="CT277" s="226"/>
      <c r="CU277" s="226"/>
      <c r="CV277" s="226"/>
      <c r="CW277" s="226"/>
      <c r="CX277" s="226"/>
      <c r="CY277" s="226"/>
      <c r="CZ277" s="226"/>
    </row>
    <row r="278" spans="2:104" s="195" customFormat="1" ht="16.5" customHeight="1" thickBot="1" x14ac:dyDescent="0.3">
      <c r="B278" s="1013">
        <v>63</v>
      </c>
      <c r="C278" s="1021"/>
      <c r="D278" s="939" t="s">
        <v>681</v>
      </c>
      <c r="E278" s="710" t="s">
        <v>116</v>
      </c>
      <c r="F278" s="695">
        <f t="shared" si="73"/>
        <v>0</v>
      </c>
      <c r="G278" s="654">
        <v>0</v>
      </c>
      <c r="H278" s="246">
        <v>0</v>
      </c>
      <c r="I278" s="246">
        <v>0</v>
      </c>
      <c r="J278" s="246">
        <v>0</v>
      </c>
      <c r="K278" s="66">
        <f t="shared" si="72"/>
        <v>0</v>
      </c>
      <c r="L278" s="202">
        <v>0</v>
      </c>
      <c r="M278" s="202">
        <v>0</v>
      </c>
      <c r="N278" s="202">
        <v>0</v>
      </c>
      <c r="O278" s="202">
        <v>0</v>
      </c>
      <c r="P278" s="257">
        <f t="shared" si="66"/>
        <v>0</v>
      </c>
      <c r="Q278" s="202">
        <v>0</v>
      </c>
      <c r="R278" s="202">
        <v>0</v>
      </c>
      <c r="S278" s="202">
        <v>0</v>
      </c>
      <c r="T278" s="202">
        <v>0</v>
      </c>
      <c r="U278" s="257">
        <f t="shared" si="67"/>
        <v>0</v>
      </c>
      <c r="V278" s="202">
        <v>0</v>
      </c>
      <c r="W278" s="202">
        <v>0</v>
      </c>
      <c r="X278" s="202">
        <v>0</v>
      </c>
      <c r="Y278" s="404">
        <v>0</v>
      </c>
      <c r="Z278" s="430">
        <f t="shared" si="68"/>
        <v>0</v>
      </c>
      <c r="AA278" s="202">
        <v>0</v>
      </c>
      <c r="AB278" s="202">
        <v>0</v>
      </c>
      <c r="AC278" s="202">
        <v>0</v>
      </c>
      <c r="AD278" s="202">
        <v>0</v>
      </c>
      <c r="AE278" s="430">
        <f t="shared" si="69"/>
        <v>0</v>
      </c>
      <c r="AF278" s="202">
        <v>0</v>
      </c>
      <c r="AG278" s="202">
        <v>0</v>
      </c>
      <c r="AH278" s="202">
        <v>0</v>
      </c>
      <c r="AI278" s="202">
        <v>0</v>
      </c>
      <c r="AJ278" s="430">
        <f t="shared" si="70"/>
        <v>0</v>
      </c>
      <c r="AK278" s="704"/>
      <c r="AL278" s="704"/>
      <c r="AM278" s="704"/>
      <c r="AN278" s="704"/>
      <c r="AO278" s="257">
        <f t="shared" si="71"/>
        <v>0</v>
      </c>
      <c r="AP278" s="704"/>
      <c r="AQ278" s="704"/>
      <c r="AR278" s="704"/>
      <c r="AS278" s="704"/>
      <c r="AT278" s="257">
        <f t="shared" si="64"/>
        <v>0</v>
      </c>
      <c r="AU278" s="704"/>
      <c r="AV278" s="704"/>
      <c r="AW278" s="704"/>
      <c r="AX278" s="704"/>
      <c r="AY278" s="257">
        <f t="shared" si="65"/>
        <v>0</v>
      </c>
    </row>
    <row r="279" spans="2:104" s="195" customFormat="1" ht="16.5" customHeight="1" thickBot="1" x14ac:dyDescent="0.3">
      <c r="B279" s="1014"/>
      <c r="C279" s="1021"/>
      <c r="D279" s="940"/>
      <c r="E279" s="707" t="s">
        <v>203</v>
      </c>
      <c r="F279" s="695">
        <f t="shared" si="73"/>
        <v>0</v>
      </c>
      <c r="G279" s="654">
        <v>0</v>
      </c>
      <c r="H279" s="246">
        <v>0</v>
      </c>
      <c r="I279" s="246">
        <v>0</v>
      </c>
      <c r="J279" s="246">
        <v>0</v>
      </c>
      <c r="K279" s="66">
        <f t="shared" si="72"/>
        <v>0</v>
      </c>
      <c r="L279" s="83">
        <v>0</v>
      </c>
      <c r="M279" s="83">
        <v>0</v>
      </c>
      <c r="N279" s="83">
        <v>0</v>
      </c>
      <c r="O279" s="83">
        <v>0</v>
      </c>
      <c r="P279" s="257">
        <f t="shared" si="66"/>
        <v>0</v>
      </c>
      <c r="Q279" s="83">
        <v>0</v>
      </c>
      <c r="R279" s="83">
        <v>0</v>
      </c>
      <c r="S279" s="83">
        <v>0</v>
      </c>
      <c r="T279" s="83">
        <v>0</v>
      </c>
      <c r="U279" s="257">
        <f t="shared" si="67"/>
        <v>0</v>
      </c>
      <c r="V279" s="83">
        <v>0</v>
      </c>
      <c r="W279" s="83">
        <v>0</v>
      </c>
      <c r="X279" s="83">
        <v>0</v>
      </c>
      <c r="Y279" s="396">
        <v>0</v>
      </c>
      <c r="Z279" s="430">
        <f t="shared" si="68"/>
        <v>0</v>
      </c>
      <c r="AA279" s="83">
        <v>0</v>
      </c>
      <c r="AB279" s="83">
        <v>0</v>
      </c>
      <c r="AC279" s="83">
        <v>0</v>
      </c>
      <c r="AD279" s="83">
        <v>0</v>
      </c>
      <c r="AE279" s="430">
        <f t="shared" si="69"/>
        <v>0</v>
      </c>
      <c r="AF279" s="83">
        <v>0</v>
      </c>
      <c r="AG279" s="83">
        <v>0</v>
      </c>
      <c r="AH279" s="83">
        <v>0</v>
      </c>
      <c r="AI279" s="83">
        <v>0</v>
      </c>
      <c r="AJ279" s="430">
        <f t="shared" si="70"/>
        <v>0</v>
      </c>
      <c r="AK279" s="704"/>
      <c r="AL279" s="704"/>
      <c r="AM279" s="704"/>
      <c r="AN279" s="704"/>
      <c r="AO279" s="257">
        <f t="shared" si="71"/>
        <v>0</v>
      </c>
      <c r="AP279" s="704"/>
      <c r="AQ279" s="704"/>
      <c r="AR279" s="704"/>
      <c r="AS279" s="704"/>
      <c r="AT279" s="257">
        <f t="shared" si="64"/>
        <v>0</v>
      </c>
      <c r="AU279" s="704"/>
      <c r="AV279" s="704"/>
      <c r="AW279" s="704"/>
      <c r="AX279" s="704"/>
      <c r="AY279" s="257">
        <f t="shared" si="65"/>
        <v>0</v>
      </c>
    </row>
    <row r="280" spans="2:104" s="195" customFormat="1" ht="16.5" customHeight="1" thickBot="1" x14ac:dyDescent="0.3">
      <c r="B280" s="1015"/>
      <c r="C280" s="1021"/>
      <c r="D280" s="940"/>
      <c r="E280" s="201" t="s">
        <v>112</v>
      </c>
      <c r="F280" s="695">
        <f t="shared" si="73"/>
        <v>0</v>
      </c>
      <c r="G280" s="654">
        <v>0</v>
      </c>
      <c r="H280" s="246">
        <v>0</v>
      </c>
      <c r="I280" s="246">
        <v>0</v>
      </c>
      <c r="J280" s="246">
        <v>0</v>
      </c>
      <c r="K280" s="66">
        <f t="shared" si="72"/>
        <v>0</v>
      </c>
      <c r="L280" s="89">
        <v>0</v>
      </c>
      <c r="M280" s="89">
        <v>0</v>
      </c>
      <c r="N280" s="89">
        <v>0</v>
      </c>
      <c r="O280" s="89">
        <v>0</v>
      </c>
      <c r="P280" s="257">
        <f t="shared" si="66"/>
        <v>0</v>
      </c>
      <c r="Q280" s="89">
        <v>0</v>
      </c>
      <c r="R280" s="89">
        <v>0</v>
      </c>
      <c r="S280" s="89">
        <v>0</v>
      </c>
      <c r="T280" s="89">
        <v>0</v>
      </c>
      <c r="U280" s="257">
        <f t="shared" si="67"/>
        <v>0</v>
      </c>
      <c r="V280" s="89">
        <v>0</v>
      </c>
      <c r="W280" s="89">
        <v>0</v>
      </c>
      <c r="X280" s="89">
        <v>0</v>
      </c>
      <c r="Y280" s="403">
        <v>0</v>
      </c>
      <c r="Z280" s="430">
        <f t="shared" si="68"/>
        <v>0</v>
      </c>
      <c r="AA280" s="89">
        <v>0</v>
      </c>
      <c r="AB280" s="89">
        <v>0</v>
      </c>
      <c r="AC280" s="89">
        <v>0</v>
      </c>
      <c r="AD280" s="89">
        <v>0</v>
      </c>
      <c r="AE280" s="430">
        <f t="shared" si="69"/>
        <v>0</v>
      </c>
      <c r="AF280" s="89">
        <v>0</v>
      </c>
      <c r="AG280" s="89">
        <v>0</v>
      </c>
      <c r="AH280" s="89">
        <v>0</v>
      </c>
      <c r="AI280" s="89">
        <v>0</v>
      </c>
      <c r="AJ280" s="430">
        <f t="shared" si="70"/>
        <v>0</v>
      </c>
      <c r="AK280" s="83">
        <v>0</v>
      </c>
      <c r="AL280" s="83">
        <v>0</v>
      </c>
      <c r="AM280" s="83">
        <v>0</v>
      </c>
      <c r="AN280" s="83">
        <v>0</v>
      </c>
      <c r="AO280" s="257">
        <f t="shared" si="71"/>
        <v>0</v>
      </c>
      <c r="AP280" s="83">
        <v>0</v>
      </c>
      <c r="AQ280" s="83">
        <v>0</v>
      </c>
      <c r="AR280" s="83">
        <v>0</v>
      </c>
      <c r="AS280" s="83">
        <v>0</v>
      </c>
      <c r="AT280" s="257">
        <f t="shared" si="64"/>
        <v>0</v>
      </c>
      <c r="AU280" s="83">
        <v>0</v>
      </c>
      <c r="AV280" s="83">
        <v>0</v>
      </c>
      <c r="AW280" s="83">
        <v>0</v>
      </c>
      <c r="AX280" s="83">
        <v>0</v>
      </c>
      <c r="AY280" s="257">
        <f t="shared" si="65"/>
        <v>0</v>
      </c>
    </row>
    <row r="281" spans="2:104" s="218" customFormat="1" ht="16.5" customHeight="1" thickBot="1" x14ac:dyDescent="0.3">
      <c r="B281" s="578"/>
      <c r="C281" s="1021"/>
      <c r="D281" s="833"/>
      <c r="E281" s="712" t="s">
        <v>621</v>
      </c>
      <c r="F281" s="695">
        <f t="shared" si="73"/>
        <v>0</v>
      </c>
      <c r="G281" s="654"/>
      <c r="H281" s="246"/>
      <c r="I281" s="246"/>
      <c r="J281" s="246"/>
      <c r="K281" s="66"/>
      <c r="L281" s="89"/>
      <c r="M281" s="89"/>
      <c r="N281" s="89"/>
      <c r="O281" s="89"/>
      <c r="P281" s="257"/>
      <c r="Q281" s="89"/>
      <c r="R281" s="89"/>
      <c r="S281" s="89"/>
      <c r="T281" s="89"/>
      <c r="U281" s="257"/>
      <c r="V281" s="89"/>
      <c r="W281" s="89"/>
      <c r="X281" s="89"/>
      <c r="Y281" s="403"/>
      <c r="Z281" s="430"/>
      <c r="AA281" s="89"/>
      <c r="AB281" s="89"/>
      <c r="AC281" s="89"/>
      <c r="AD281" s="89"/>
      <c r="AE281" s="430"/>
      <c r="AF281" s="89"/>
      <c r="AG281" s="89"/>
      <c r="AH281" s="89"/>
      <c r="AI281" s="89"/>
      <c r="AJ281" s="430"/>
      <c r="AK281" s="83">
        <v>0</v>
      </c>
      <c r="AL281" s="83">
        <v>0</v>
      </c>
      <c r="AM281" s="83">
        <v>0</v>
      </c>
      <c r="AN281" s="83">
        <v>0</v>
      </c>
      <c r="AO281" s="257"/>
      <c r="AP281" s="83">
        <v>0</v>
      </c>
      <c r="AQ281" s="83">
        <v>0</v>
      </c>
      <c r="AR281" s="83">
        <v>0</v>
      </c>
      <c r="AS281" s="83">
        <v>0</v>
      </c>
      <c r="AT281" s="257">
        <f t="shared" si="64"/>
        <v>0</v>
      </c>
      <c r="AU281" s="83">
        <v>0</v>
      </c>
      <c r="AV281" s="83">
        <v>0</v>
      </c>
      <c r="AW281" s="83">
        <v>0</v>
      </c>
      <c r="AX281" s="83">
        <v>0</v>
      </c>
      <c r="AY281" s="257">
        <f t="shared" si="65"/>
        <v>0</v>
      </c>
    </row>
    <row r="282" spans="2:104" s="195" customFormat="1" ht="16.5" customHeight="1" thickBot="1" x14ac:dyDescent="0.3">
      <c r="B282" s="1013">
        <v>64</v>
      </c>
      <c r="C282" s="1021"/>
      <c r="D282" s="954" t="s">
        <v>682</v>
      </c>
      <c r="E282" s="710" t="s">
        <v>116</v>
      </c>
      <c r="F282" s="695">
        <f t="shared" si="73"/>
        <v>0</v>
      </c>
      <c r="G282" s="654">
        <v>0</v>
      </c>
      <c r="H282" s="246">
        <v>0</v>
      </c>
      <c r="I282" s="246">
        <v>0</v>
      </c>
      <c r="J282" s="246">
        <v>0</v>
      </c>
      <c r="K282" s="66">
        <f t="shared" si="72"/>
        <v>0</v>
      </c>
      <c r="L282" s="202">
        <v>0</v>
      </c>
      <c r="M282" s="202">
        <v>0</v>
      </c>
      <c r="N282" s="202">
        <v>0</v>
      </c>
      <c r="O282" s="202">
        <v>0</v>
      </c>
      <c r="P282" s="257">
        <f t="shared" si="66"/>
        <v>0</v>
      </c>
      <c r="Q282" s="202">
        <v>0</v>
      </c>
      <c r="R282" s="202">
        <v>0</v>
      </c>
      <c r="S282" s="202">
        <v>0</v>
      </c>
      <c r="T282" s="202">
        <v>0</v>
      </c>
      <c r="U282" s="257">
        <f t="shared" si="67"/>
        <v>0</v>
      </c>
      <c r="V282" s="202">
        <v>0</v>
      </c>
      <c r="W282" s="202">
        <v>0</v>
      </c>
      <c r="X282" s="202">
        <v>0</v>
      </c>
      <c r="Y282" s="404">
        <v>0</v>
      </c>
      <c r="Z282" s="430">
        <f t="shared" si="68"/>
        <v>0</v>
      </c>
      <c r="AA282" s="202">
        <v>0</v>
      </c>
      <c r="AB282" s="202">
        <v>0</v>
      </c>
      <c r="AC282" s="202">
        <v>0</v>
      </c>
      <c r="AD282" s="202">
        <v>0</v>
      </c>
      <c r="AE282" s="430">
        <f t="shared" si="69"/>
        <v>0</v>
      </c>
      <c r="AF282" s="202">
        <v>0</v>
      </c>
      <c r="AG282" s="202">
        <v>0</v>
      </c>
      <c r="AH282" s="202">
        <v>0</v>
      </c>
      <c r="AI282" s="202">
        <v>0</v>
      </c>
      <c r="AJ282" s="430">
        <f t="shared" si="70"/>
        <v>0</v>
      </c>
      <c r="AK282" s="702"/>
      <c r="AL282" s="702"/>
      <c r="AM282" s="702"/>
      <c r="AN282" s="702"/>
      <c r="AO282" s="257">
        <f t="shared" si="71"/>
        <v>0</v>
      </c>
      <c r="AP282" s="702"/>
      <c r="AQ282" s="702"/>
      <c r="AR282" s="702"/>
      <c r="AS282" s="702"/>
      <c r="AT282" s="257">
        <f t="shared" si="64"/>
        <v>0</v>
      </c>
      <c r="AU282" s="702"/>
      <c r="AV282" s="702"/>
      <c r="AW282" s="702"/>
      <c r="AX282" s="702"/>
      <c r="AY282" s="257">
        <f t="shared" si="65"/>
        <v>0</v>
      </c>
    </row>
    <row r="283" spans="2:104" s="195" customFormat="1" ht="16.5" customHeight="1" thickBot="1" x14ac:dyDescent="0.3">
      <c r="B283" s="1014"/>
      <c r="C283" s="1021"/>
      <c r="D283" s="955"/>
      <c r="E283" s="707" t="s">
        <v>203</v>
      </c>
      <c r="F283" s="695">
        <f t="shared" si="73"/>
        <v>0</v>
      </c>
      <c r="G283" s="654">
        <v>0</v>
      </c>
      <c r="H283" s="246">
        <v>0</v>
      </c>
      <c r="I283" s="246">
        <v>0</v>
      </c>
      <c r="J283" s="246">
        <v>0</v>
      </c>
      <c r="K283" s="66">
        <f t="shared" si="72"/>
        <v>0</v>
      </c>
      <c r="L283" s="83">
        <v>0</v>
      </c>
      <c r="M283" s="83">
        <v>0</v>
      </c>
      <c r="N283" s="83">
        <v>0</v>
      </c>
      <c r="O283" s="83">
        <v>0</v>
      </c>
      <c r="P283" s="257">
        <f t="shared" si="66"/>
        <v>0</v>
      </c>
      <c r="Q283" s="83">
        <v>0</v>
      </c>
      <c r="R283" s="83">
        <v>0</v>
      </c>
      <c r="S283" s="83">
        <v>0</v>
      </c>
      <c r="T283" s="83">
        <v>0</v>
      </c>
      <c r="U283" s="257">
        <f t="shared" si="67"/>
        <v>0</v>
      </c>
      <c r="V283" s="83">
        <v>0</v>
      </c>
      <c r="W283" s="83">
        <v>0</v>
      </c>
      <c r="X283" s="83">
        <v>0</v>
      </c>
      <c r="Y283" s="396">
        <v>0</v>
      </c>
      <c r="Z283" s="430">
        <f t="shared" si="68"/>
        <v>0</v>
      </c>
      <c r="AA283" s="83">
        <v>0</v>
      </c>
      <c r="AB283" s="83">
        <v>0</v>
      </c>
      <c r="AC283" s="83">
        <v>0</v>
      </c>
      <c r="AD283" s="83">
        <v>0</v>
      </c>
      <c r="AE283" s="430">
        <f t="shared" si="69"/>
        <v>0</v>
      </c>
      <c r="AF283" s="83">
        <v>0</v>
      </c>
      <c r="AG283" s="83">
        <v>0</v>
      </c>
      <c r="AH283" s="83">
        <v>0</v>
      </c>
      <c r="AI283" s="83">
        <v>0</v>
      </c>
      <c r="AJ283" s="430">
        <f t="shared" si="70"/>
        <v>0</v>
      </c>
      <c r="AK283" s="702"/>
      <c r="AL283" s="702"/>
      <c r="AM283" s="702"/>
      <c r="AN283" s="702"/>
      <c r="AO283" s="257">
        <f t="shared" si="71"/>
        <v>0</v>
      </c>
      <c r="AP283" s="702"/>
      <c r="AQ283" s="702"/>
      <c r="AR283" s="702"/>
      <c r="AS283" s="702"/>
      <c r="AT283" s="257">
        <f t="shared" si="64"/>
        <v>0</v>
      </c>
      <c r="AU283" s="702"/>
      <c r="AV283" s="702"/>
      <c r="AW283" s="702"/>
      <c r="AX283" s="702"/>
      <c r="AY283" s="257">
        <f t="shared" si="65"/>
        <v>0</v>
      </c>
    </row>
    <row r="284" spans="2:104" s="195" customFormat="1" ht="16.5" customHeight="1" thickBot="1" x14ac:dyDescent="0.3">
      <c r="B284" s="1015"/>
      <c r="C284" s="1021"/>
      <c r="D284" s="956"/>
      <c r="E284" s="711" t="s">
        <v>112</v>
      </c>
      <c r="F284" s="695">
        <f t="shared" si="73"/>
        <v>0</v>
      </c>
      <c r="G284" s="654">
        <v>0</v>
      </c>
      <c r="H284" s="246">
        <v>0</v>
      </c>
      <c r="I284" s="246">
        <v>0</v>
      </c>
      <c r="J284" s="246">
        <v>0</v>
      </c>
      <c r="K284" s="66">
        <f t="shared" si="72"/>
        <v>0</v>
      </c>
      <c r="L284" s="89">
        <v>0</v>
      </c>
      <c r="M284" s="89">
        <v>0</v>
      </c>
      <c r="N284" s="89">
        <v>0</v>
      </c>
      <c r="O284" s="89">
        <v>0</v>
      </c>
      <c r="P284" s="257">
        <f t="shared" si="66"/>
        <v>0</v>
      </c>
      <c r="Q284" s="89">
        <v>0</v>
      </c>
      <c r="R284" s="89">
        <v>0</v>
      </c>
      <c r="S284" s="89">
        <v>0</v>
      </c>
      <c r="T284" s="89">
        <v>0</v>
      </c>
      <c r="U284" s="257">
        <f t="shared" si="67"/>
        <v>0</v>
      </c>
      <c r="V284" s="89">
        <v>0</v>
      </c>
      <c r="W284" s="89">
        <v>0</v>
      </c>
      <c r="X284" s="89">
        <v>0</v>
      </c>
      <c r="Y284" s="403">
        <v>0</v>
      </c>
      <c r="Z284" s="430">
        <f t="shared" si="68"/>
        <v>0</v>
      </c>
      <c r="AA284" s="89">
        <v>0</v>
      </c>
      <c r="AB284" s="89">
        <v>0</v>
      </c>
      <c r="AC284" s="89">
        <v>0</v>
      </c>
      <c r="AD284" s="89">
        <v>0</v>
      </c>
      <c r="AE284" s="430">
        <f t="shared" si="69"/>
        <v>0</v>
      </c>
      <c r="AF284" s="89">
        <v>0</v>
      </c>
      <c r="AG284" s="89">
        <v>0</v>
      </c>
      <c r="AH284" s="89">
        <v>0</v>
      </c>
      <c r="AI284" s="89">
        <v>0</v>
      </c>
      <c r="AJ284" s="430">
        <f t="shared" si="70"/>
        <v>0</v>
      </c>
      <c r="AK284" s="702"/>
      <c r="AL284" s="702"/>
      <c r="AM284" s="702"/>
      <c r="AN284" s="702"/>
      <c r="AO284" s="257">
        <f t="shared" si="71"/>
        <v>0</v>
      </c>
      <c r="AP284" s="702"/>
      <c r="AQ284" s="702"/>
      <c r="AR284" s="702"/>
      <c r="AS284" s="702"/>
      <c r="AT284" s="257">
        <f t="shared" si="64"/>
        <v>0</v>
      </c>
      <c r="AU284" s="702"/>
      <c r="AV284" s="702"/>
      <c r="AW284" s="702"/>
      <c r="AX284" s="702"/>
      <c r="AY284" s="257">
        <f t="shared" si="65"/>
        <v>0</v>
      </c>
    </row>
    <row r="285" spans="2:104" s="195" customFormat="1" ht="16.5" customHeight="1" thickBot="1" x14ac:dyDescent="0.3">
      <c r="B285" s="1013">
        <v>65</v>
      </c>
      <c r="C285" s="1021"/>
      <c r="D285" s="939" t="s">
        <v>683</v>
      </c>
      <c r="E285" s="710" t="s">
        <v>116</v>
      </c>
      <c r="F285" s="695">
        <f t="shared" si="73"/>
        <v>0</v>
      </c>
      <c r="G285" s="654">
        <v>0</v>
      </c>
      <c r="H285" s="246">
        <v>0</v>
      </c>
      <c r="I285" s="246">
        <v>0</v>
      </c>
      <c r="J285" s="246">
        <v>0</v>
      </c>
      <c r="K285" s="66">
        <f t="shared" si="72"/>
        <v>0</v>
      </c>
      <c r="L285" s="202">
        <v>0</v>
      </c>
      <c r="M285" s="202">
        <v>0</v>
      </c>
      <c r="N285" s="202">
        <v>0</v>
      </c>
      <c r="O285" s="202">
        <v>0</v>
      </c>
      <c r="P285" s="257">
        <f t="shared" si="66"/>
        <v>0</v>
      </c>
      <c r="Q285" s="202">
        <v>0</v>
      </c>
      <c r="R285" s="202">
        <v>0</v>
      </c>
      <c r="S285" s="202">
        <v>0</v>
      </c>
      <c r="T285" s="202">
        <v>0</v>
      </c>
      <c r="U285" s="257">
        <f t="shared" si="67"/>
        <v>0</v>
      </c>
      <c r="V285" s="202">
        <v>0</v>
      </c>
      <c r="W285" s="202">
        <v>0</v>
      </c>
      <c r="X285" s="202">
        <v>0</v>
      </c>
      <c r="Y285" s="404">
        <v>0</v>
      </c>
      <c r="Z285" s="430">
        <f t="shared" si="68"/>
        <v>0</v>
      </c>
      <c r="AA285" s="202">
        <v>0</v>
      </c>
      <c r="AB285" s="202">
        <v>0</v>
      </c>
      <c r="AC285" s="202">
        <v>0</v>
      </c>
      <c r="AD285" s="202">
        <v>0</v>
      </c>
      <c r="AE285" s="430">
        <f t="shared" si="69"/>
        <v>0</v>
      </c>
      <c r="AF285" s="202">
        <v>0</v>
      </c>
      <c r="AG285" s="202">
        <v>0</v>
      </c>
      <c r="AH285" s="202">
        <v>0</v>
      </c>
      <c r="AI285" s="202">
        <v>0</v>
      </c>
      <c r="AJ285" s="430">
        <f t="shared" si="70"/>
        <v>0</v>
      </c>
      <c r="AK285" s="702"/>
      <c r="AL285" s="702"/>
      <c r="AM285" s="702"/>
      <c r="AN285" s="702"/>
      <c r="AO285" s="257">
        <f t="shared" si="71"/>
        <v>0</v>
      </c>
      <c r="AP285" s="702"/>
      <c r="AQ285" s="702"/>
      <c r="AR285" s="702"/>
      <c r="AS285" s="702"/>
      <c r="AT285" s="257">
        <f t="shared" si="64"/>
        <v>0</v>
      </c>
      <c r="AU285" s="702"/>
      <c r="AV285" s="702"/>
      <c r="AW285" s="702"/>
      <c r="AX285" s="702"/>
      <c r="AY285" s="257">
        <f t="shared" si="65"/>
        <v>0</v>
      </c>
    </row>
    <row r="286" spans="2:104" s="195" customFormat="1" ht="16.5" customHeight="1" thickBot="1" x14ac:dyDescent="0.3">
      <c r="B286" s="1014"/>
      <c r="C286" s="1021"/>
      <c r="D286" s="940"/>
      <c r="E286" s="707" t="s">
        <v>203</v>
      </c>
      <c r="F286" s="695">
        <f t="shared" si="73"/>
        <v>0</v>
      </c>
      <c r="G286" s="654">
        <v>0</v>
      </c>
      <c r="H286" s="246">
        <v>0</v>
      </c>
      <c r="I286" s="246">
        <v>0</v>
      </c>
      <c r="J286" s="246">
        <v>0</v>
      </c>
      <c r="K286" s="66">
        <f t="shared" si="72"/>
        <v>0</v>
      </c>
      <c r="L286" s="83">
        <v>0</v>
      </c>
      <c r="M286" s="83">
        <v>0</v>
      </c>
      <c r="N286" s="83">
        <v>0</v>
      </c>
      <c r="O286" s="83">
        <v>0</v>
      </c>
      <c r="P286" s="257">
        <f t="shared" si="66"/>
        <v>0</v>
      </c>
      <c r="Q286" s="83">
        <v>0</v>
      </c>
      <c r="R286" s="83">
        <v>0</v>
      </c>
      <c r="S286" s="83">
        <v>0</v>
      </c>
      <c r="T286" s="83">
        <v>0</v>
      </c>
      <c r="U286" s="257">
        <f t="shared" si="67"/>
        <v>0</v>
      </c>
      <c r="V286" s="83">
        <v>0</v>
      </c>
      <c r="W286" s="83">
        <v>0</v>
      </c>
      <c r="X286" s="83">
        <v>0</v>
      </c>
      <c r="Y286" s="396">
        <v>0</v>
      </c>
      <c r="Z286" s="430">
        <f t="shared" si="68"/>
        <v>0</v>
      </c>
      <c r="AA286" s="83">
        <v>0</v>
      </c>
      <c r="AB286" s="83">
        <v>0</v>
      </c>
      <c r="AC286" s="83">
        <v>0</v>
      </c>
      <c r="AD286" s="83">
        <v>0</v>
      </c>
      <c r="AE286" s="430">
        <f t="shared" si="69"/>
        <v>0</v>
      </c>
      <c r="AF286" s="83">
        <v>0</v>
      </c>
      <c r="AG286" s="83">
        <v>0</v>
      </c>
      <c r="AH286" s="83">
        <v>0</v>
      </c>
      <c r="AI286" s="83">
        <v>0</v>
      </c>
      <c r="AJ286" s="430">
        <f t="shared" si="70"/>
        <v>0</v>
      </c>
      <c r="AK286" s="702"/>
      <c r="AL286" s="702"/>
      <c r="AM286" s="702"/>
      <c r="AN286" s="702"/>
      <c r="AO286" s="257">
        <f t="shared" si="71"/>
        <v>0</v>
      </c>
      <c r="AP286" s="702"/>
      <c r="AQ286" s="702"/>
      <c r="AR286" s="702"/>
      <c r="AS286" s="702"/>
      <c r="AT286" s="257">
        <f t="shared" si="64"/>
        <v>0</v>
      </c>
      <c r="AU286" s="702"/>
      <c r="AV286" s="702"/>
      <c r="AW286" s="702"/>
      <c r="AX286" s="702"/>
      <c r="AY286" s="257">
        <f t="shared" si="65"/>
        <v>0</v>
      </c>
    </row>
    <row r="287" spans="2:104" s="195" customFormat="1" ht="39" customHeight="1" thickBot="1" x14ac:dyDescent="0.3">
      <c r="B287" s="1015"/>
      <c r="C287" s="1021"/>
      <c r="D287" s="940"/>
      <c r="E287" s="201" t="s">
        <v>112</v>
      </c>
      <c r="F287" s="695">
        <f t="shared" si="73"/>
        <v>0</v>
      </c>
      <c r="G287" s="654">
        <v>0</v>
      </c>
      <c r="H287" s="246">
        <v>0</v>
      </c>
      <c r="I287" s="246">
        <v>0</v>
      </c>
      <c r="J287" s="246">
        <v>0</v>
      </c>
      <c r="K287" s="66">
        <f t="shared" si="72"/>
        <v>0</v>
      </c>
      <c r="L287" s="89">
        <v>0</v>
      </c>
      <c r="M287" s="89">
        <v>0</v>
      </c>
      <c r="N287" s="89">
        <v>0</v>
      </c>
      <c r="O287" s="89">
        <v>0</v>
      </c>
      <c r="P287" s="257">
        <f t="shared" si="66"/>
        <v>0</v>
      </c>
      <c r="Q287" s="89">
        <v>0</v>
      </c>
      <c r="R287" s="89">
        <v>0</v>
      </c>
      <c r="S287" s="89">
        <v>0</v>
      </c>
      <c r="T287" s="89">
        <v>0</v>
      </c>
      <c r="U287" s="257">
        <f t="shared" si="67"/>
        <v>0</v>
      </c>
      <c r="V287" s="89">
        <v>0</v>
      </c>
      <c r="W287" s="89">
        <v>0</v>
      </c>
      <c r="X287" s="89">
        <v>0</v>
      </c>
      <c r="Y287" s="403">
        <v>0</v>
      </c>
      <c r="Z287" s="430">
        <f t="shared" si="68"/>
        <v>0</v>
      </c>
      <c r="AA287" s="89">
        <v>0</v>
      </c>
      <c r="AB287" s="89">
        <v>0</v>
      </c>
      <c r="AC287" s="89">
        <v>0</v>
      </c>
      <c r="AD287" s="89">
        <v>0</v>
      </c>
      <c r="AE287" s="430">
        <f t="shared" si="69"/>
        <v>0</v>
      </c>
      <c r="AF287" s="89">
        <v>0</v>
      </c>
      <c r="AG287" s="89">
        <v>0</v>
      </c>
      <c r="AH287" s="89">
        <v>0</v>
      </c>
      <c r="AI287" s="89">
        <v>0</v>
      </c>
      <c r="AJ287" s="430">
        <f t="shared" si="70"/>
        <v>0</v>
      </c>
      <c r="AK287" s="83">
        <v>0</v>
      </c>
      <c r="AL287" s="83">
        <v>0</v>
      </c>
      <c r="AM287" s="83">
        <v>0</v>
      </c>
      <c r="AN287" s="83">
        <v>0</v>
      </c>
      <c r="AO287" s="257">
        <f t="shared" si="71"/>
        <v>0</v>
      </c>
      <c r="AP287" s="83">
        <v>0</v>
      </c>
      <c r="AQ287" s="83">
        <v>0</v>
      </c>
      <c r="AR287" s="83">
        <v>0</v>
      </c>
      <c r="AS287" s="83">
        <v>0</v>
      </c>
      <c r="AT287" s="257">
        <f t="shared" si="64"/>
        <v>0</v>
      </c>
      <c r="AU287" s="83">
        <v>0</v>
      </c>
      <c r="AV287" s="83">
        <v>0</v>
      </c>
      <c r="AW287" s="83">
        <v>0</v>
      </c>
      <c r="AX287" s="83">
        <v>0</v>
      </c>
      <c r="AY287" s="257">
        <f t="shared" si="65"/>
        <v>0</v>
      </c>
    </row>
    <row r="288" spans="2:104" s="218" customFormat="1" ht="17.25" customHeight="1" thickBot="1" x14ac:dyDescent="0.3">
      <c r="B288" s="578"/>
      <c r="C288" s="1021"/>
      <c r="D288" s="833"/>
      <c r="E288" s="712" t="s">
        <v>621</v>
      </c>
      <c r="F288" s="695">
        <f t="shared" si="73"/>
        <v>10</v>
      </c>
      <c r="G288" s="654"/>
      <c r="H288" s="246"/>
      <c r="I288" s="246"/>
      <c r="J288" s="246"/>
      <c r="K288" s="66"/>
      <c r="L288" s="89"/>
      <c r="M288" s="89"/>
      <c r="N288" s="89"/>
      <c r="O288" s="89"/>
      <c r="P288" s="257"/>
      <c r="Q288" s="89"/>
      <c r="R288" s="89"/>
      <c r="S288" s="89"/>
      <c r="T288" s="89"/>
      <c r="U288" s="257"/>
      <c r="V288" s="89"/>
      <c r="W288" s="89"/>
      <c r="X288" s="89"/>
      <c r="Y288" s="403"/>
      <c r="Z288" s="430"/>
      <c r="AA288" s="89"/>
      <c r="AB288" s="89"/>
      <c r="AC288" s="89"/>
      <c r="AD288" s="89"/>
      <c r="AE288" s="430"/>
      <c r="AF288" s="89"/>
      <c r="AG288" s="89"/>
      <c r="AH288" s="89"/>
      <c r="AI288" s="89"/>
      <c r="AJ288" s="430"/>
      <c r="AK288" s="83">
        <v>0</v>
      </c>
      <c r="AL288" s="83">
        <v>0</v>
      </c>
      <c r="AM288" s="83">
        <v>0</v>
      </c>
      <c r="AN288" s="83">
        <v>0</v>
      </c>
      <c r="AO288" s="257"/>
      <c r="AP288" s="83">
        <v>0</v>
      </c>
      <c r="AQ288" s="83">
        <v>0</v>
      </c>
      <c r="AR288" s="83">
        <v>0</v>
      </c>
      <c r="AS288" s="83">
        <v>0</v>
      </c>
      <c r="AT288" s="257">
        <f t="shared" si="64"/>
        <v>0</v>
      </c>
      <c r="AU288" s="83">
        <v>0</v>
      </c>
      <c r="AV288" s="83">
        <v>0</v>
      </c>
      <c r="AW288" s="83">
        <v>0</v>
      </c>
      <c r="AX288" s="83">
        <v>10</v>
      </c>
      <c r="AY288" s="257">
        <f t="shared" si="65"/>
        <v>10</v>
      </c>
    </row>
    <row r="289" spans="2:51" s="195" customFormat="1" ht="16.5" customHeight="1" thickBot="1" x14ac:dyDescent="0.3">
      <c r="B289" s="1013">
        <v>66</v>
      </c>
      <c r="C289" s="1021"/>
      <c r="D289" s="939" t="s">
        <v>684</v>
      </c>
      <c r="E289" s="227" t="s">
        <v>116</v>
      </c>
      <c r="F289" s="695">
        <f t="shared" si="73"/>
        <v>0</v>
      </c>
      <c r="G289" s="655"/>
      <c r="H289" s="228"/>
      <c r="I289" s="228"/>
      <c r="J289" s="228"/>
      <c r="K289" s="66">
        <f t="shared" si="72"/>
        <v>0</v>
      </c>
      <c r="L289" s="220"/>
      <c r="M289" s="220"/>
      <c r="N289" s="220"/>
      <c r="O289" s="220"/>
      <c r="P289" s="257">
        <f t="shared" si="66"/>
        <v>0</v>
      </c>
      <c r="Q289" s="220"/>
      <c r="R289" s="220"/>
      <c r="S289" s="220"/>
      <c r="T289" s="220"/>
      <c r="U289" s="257">
        <f t="shared" si="67"/>
        <v>0</v>
      </c>
      <c r="V289" s="220"/>
      <c r="W289" s="220"/>
      <c r="X289" s="220"/>
      <c r="Y289" s="358"/>
      <c r="Z289" s="430">
        <f t="shared" si="68"/>
        <v>0</v>
      </c>
      <c r="AA289" s="220"/>
      <c r="AB289" s="220"/>
      <c r="AC289" s="220"/>
      <c r="AD289" s="220"/>
      <c r="AE289" s="430">
        <f t="shared" si="69"/>
        <v>0</v>
      </c>
      <c r="AF289" s="220"/>
      <c r="AG289" s="220"/>
      <c r="AH289" s="220"/>
      <c r="AI289" s="220"/>
      <c r="AJ289" s="430">
        <f t="shared" si="70"/>
        <v>0</v>
      </c>
      <c r="AK289" s="120"/>
      <c r="AL289" s="120"/>
      <c r="AM289" s="120"/>
      <c r="AN289" s="120"/>
      <c r="AO289" s="257">
        <f t="shared" si="71"/>
        <v>0</v>
      </c>
      <c r="AP289" s="120"/>
      <c r="AQ289" s="120"/>
      <c r="AR289" s="120"/>
      <c r="AS289" s="120"/>
      <c r="AT289" s="257">
        <f t="shared" si="64"/>
        <v>0</v>
      </c>
      <c r="AU289" s="120"/>
      <c r="AV289" s="120"/>
      <c r="AW289" s="120"/>
      <c r="AX289" s="120"/>
      <c r="AY289" s="257">
        <f t="shared" si="65"/>
        <v>0</v>
      </c>
    </row>
    <row r="290" spans="2:51" s="195" customFormat="1" ht="16.5" customHeight="1" thickBot="1" x14ac:dyDescent="0.3">
      <c r="B290" s="1014"/>
      <c r="C290" s="1021"/>
      <c r="D290" s="940"/>
      <c r="E290" s="229" t="s">
        <v>203</v>
      </c>
      <c r="F290" s="695">
        <f t="shared" si="73"/>
        <v>0</v>
      </c>
      <c r="G290" s="655"/>
      <c r="H290" s="228"/>
      <c r="I290" s="228"/>
      <c r="J290" s="228"/>
      <c r="K290" s="66">
        <f t="shared" si="72"/>
        <v>0</v>
      </c>
      <c r="L290" s="220"/>
      <c r="M290" s="220"/>
      <c r="N290" s="220"/>
      <c r="O290" s="220"/>
      <c r="P290" s="257">
        <f t="shared" si="66"/>
        <v>0</v>
      </c>
      <c r="Q290" s="220"/>
      <c r="R290" s="220"/>
      <c r="S290" s="220"/>
      <c r="T290" s="220"/>
      <c r="U290" s="257">
        <f t="shared" si="67"/>
        <v>0</v>
      </c>
      <c r="V290" s="220"/>
      <c r="W290" s="220"/>
      <c r="X290" s="220"/>
      <c r="Y290" s="358"/>
      <c r="Z290" s="430">
        <f t="shared" si="68"/>
        <v>0</v>
      </c>
      <c r="AA290" s="220"/>
      <c r="AB290" s="220"/>
      <c r="AC290" s="220"/>
      <c r="AD290" s="220"/>
      <c r="AE290" s="430">
        <f t="shared" si="69"/>
        <v>0</v>
      </c>
      <c r="AF290" s="220"/>
      <c r="AG290" s="220"/>
      <c r="AH290" s="220"/>
      <c r="AI290" s="220"/>
      <c r="AJ290" s="430">
        <f t="shared" si="70"/>
        <v>0</v>
      </c>
      <c r="AK290" s="120"/>
      <c r="AL290" s="120"/>
      <c r="AM290" s="120"/>
      <c r="AN290" s="120"/>
      <c r="AO290" s="257">
        <f t="shared" si="71"/>
        <v>0</v>
      </c>
      <c r="AP290" s="120"/>
      <c r="AQ290" s="120"/>
      <c r="AR290" s="120"/>
      <c r="AS290" s="120"/>
      <c r="AT290" s="257">
        <f t="shared" si="64"/>
        <v>0</v>
      </c>
      <c r="AU290" s="120"/>
      <c r="AV290" s="120"/>
      <c r="AW290" s="120"/>
      <c r="AX290" s="120"/>
      <c r="AY290" s="257">
        <f t="shared" si="65"/>
        <v>0</v>
      </c>
    </row>
    <row r="291" spans="2:51" s="195" customFormat="1" ht="30.75" customHeight="1" thickBot="1" x14ac:dyDescent="0.3">
      <c r="B291" s="1014"/>
      <c r="C291" s="1021"/>
      <c r="D291" s="940"/>
      <c r="E291" s="201" t="s">
        <v>112</v>
      </c>
      <c r="F291" s="695">
        <f t="shared" si="73"/>
        <v>0</v>
      </c>
      <c r="G291" s="654">
        <v>0</v>
      </c>
      <c r="H291" s="246">
        <v>0</v>
      </c>
      <c r="I291" s="246">
        <v>0</v>
      </c>
      <c r="J291" s="246">
        <v>0</v>
      </c>
      <c r="K291" s="66">
        <f t="shared" si="72"/>
        <v>0</v>
      </c>
      <c r="L291" s="89">
        <v>0</v>
      </c>
      <c r="M291" s="89">
        <v>0</v>
      </c>
      <c r="N291" s="89">
        <v>0</v>
      </c>
      <c r="O291" s="89">
        <v>0</v>
      </c>
      <c r="P291" s="257">
        <f t="shared" si="66"/>
        <v>0</v>
      </c>
      <c r="Q291" s="89">
        <v>0</v>
      </c>
      <c r="R291" s="89">
        <v>0</v>
      </c>
      <c r="S291" s="89">
        <v>0</v>
      </c>
      <c r="T291" s="89">
        <v>0</v>
      </c>
      <c r="U291" s="257">
        <f t="shared" si="67"/>
        <v>0</v>
      </c>
      <c r="V291" s="89">
        <v>0</v>
      </c>
      <c r="W291" s="89">
        <v>0</v>
      </c>
      <c r="X291" s="89">
        <v>0</v>
      </c>
      <c r="Y291" s="403">
        <v>0</v>
      </c>
      <c r="Z291" s="430">
        <f t="shared" si="68"/>
        <v>0</v>
      </c>
      <c r="AA291" s="89">
        <v>0</v>
      </c>
      <c r="AB291" s="89">
        <v>0</v>
      </c>
      <c r="AC291" s="89">
        <v>0</v>
      </c>
      <c r="AD291" s="89">
        <v>0</v>
      </c>
      <c r="AE291" s="430">
        <f t="shared" si="69"/>
        <v>0</v>
      </c>
      <c r="AF291" s="89">
        <v>0</v>
      </c>
      <c r="AG291" s="89">
        <v>0</v>
      </c>
      <c r="AH291" s="89">
        <v>0</v>
      </c>
      <c r="AI291" s="89">
        <v>0</v>
      </c>
      <c r="AJ291" s="430">
        <f t="shared" si="70"/>
        <v>0</v>
      </c>
      <c r="AK291" s="83">
        <v>0</v>
      </c>
      <c r="AL291" s="83">
        <v>0</v>
      </c>
      <c r="AM291" s="83">
        <v>0</v>
      </c>
      <c r="AN291" s="83">
        <v>0</v>
      </c>
      <c r="AO291" s="257">
        <f t="shared" si="71"/>
        <v>0</v>
      </c>
      <c r="AP291" s="83">
        <v>0</v>
      </c>
      <c r="AQ291" s="83">
        <v>0</v>
      </c>
      <c r="AR291" s="83">
        <v>0</v>
      </c>
      <c r="AS291" s="83">
        <v>0</v>
      </c>
      <c r="AT291" s="257">
        <f t="shared" si="64"/>
        <v>0</v>
      </c>
      <c r="AU291" s="83">
        <v>0</v>
      </c>
      <c r="AV291" s="83">
        <v>0</v>
      </c>
      <c r="AW291" s="83">
        <v>0</v>
      </c>
      <c r="AX291" s="83">
        <v>0</v>
      </c>
      <c r="AY291" s="257">
        <f t="shared" si="65"/>
        <v>0</v>
      </c>
    </row>
    <row r="292" spans="2:51" s="218" customFormat="1" ht="57" customHeight="1" thickBot="1" x14ac:dyDescent="0.3">
      <c r="B292" s="1014"/>
      <c r="C292" s="1021"/>
      <c r="D292" s="940"/>
      <c r="E292" s="583" t="s">
        <v>621</v>
      </c>
      <c r="F292" s="695">
        <f t="shared" si="73"/>
        <v>6</v>
      </c>
      <c r="G292" s="654">
        <v>3</v>
      </c>
      <c r="H292" s="246">
        <v>0</v>
      </c>
      <c r="I292" s="246">
        <v>0</v>
      </c>
      <c r="J292" s="246">
        <v>0</v>
      </c>
      <c r="K292" s="66">
        <f t="shared" si="72"/>
        <v>3</v>
      </c>
      <c r="L292" s="202">
        <v>0</v>
      </c>
      <c r="M292" s="202">
        <v>0</v>
      </c>
      <c r="N292" s="202">
        <v>0</v>
      </c>
      <c r="O292" s="202">
        <v>0</v>
      </c>
      <c r="P292" s="257">
        <f t="shared" si="66"/>
        <v>0</v>
      </c>
      <c r="Q292" s="202">
        <v>2</v>
      </c>
      <c r="R292" s="202">
        <v>0</v>
      </c>
      <c r="S292" s="202">
        <v>0</v>
      </c>
      <c r="T292" s="202">
        <v>0</v>
      </c>
      <c r="U292" s="257">
        <f t="shared" si="67"/>
        <v>2</v>
      </c>
      <c r="V292" s="202">
        <v>0</v>
      </c>
      <c r="W292" s="202">
        <v>0</v>
      </c>
      <c r="X292" s="202">
        <v>0</v>
      </c>
      <c r="Y292" s="404">
        <v>0</v>
      </c>
      <c r="Z292" s="430">
        <f t="shared" si="68"/>
        <v>0</v>
      </c>
      <c r="AA292" s="202">
        <v>0</v>
      </c>
      <c r="AB292" s="202">
        <v>0</v>
      </c>
      <c r="AC292" s="202">
        <v>0</v>
      </c>
      <c r="AD292" s="202">
        <v>0</v>
      </c>
      <c r="AE292" s="430">
        <f t="shared" si="69"/>
        <v>0</v>
      </c>
      <c r="AF292" s="202">
        <v>0</v>
      </c>
      <c r="AG292" s="202">
        <v>0</v>
      </c>
      <c r="AH292" s="202">
        <v>0</v>
      </c>
      <c r="AI292" s="202">
        <v>0</v>
      </c>
      <c r="AJ292" s="430">
        <f t="shared" si="70"/>
        <v>0</v>
      </c>
      <c r="AK292" s="83">
        <v>0</v>
      </c>
      <c r="AL292" s="83">
        <v>0</v>
      </c>
      <c r="AM292" s="83">
        <v>0</v>
      </c>
      <c r="AN292" s="83">
        <v>0</v>
      </c>
      <c r="AO292" s="257">
        <f t="shared" si="71"/>
        <v>0</v>
      </c>
      <c r="AP292" s="83">
        <v>0</v>
      </c>
      <c r="AQ292" s="83">
        <v>0</v>
      </c>
      <c r="AR292" s="83">
        <v>0</v>
      </c>
      <c r="AS292" s="83">
        <v>1</v>
      </c>
      <c r="AT292" s="257">
        <f t="shared" si="64"/>
        <v>1</v>
      </c>
      <c r="AU292" s="83">
        <v>0</v>
      </c>
      <c r="AV292" s="83">
        <v>0</v>
      </c>
      <c r="AW292" s="83">
        <v>0</v>
      </c>
      <c r="AX292" s="83">
        <v>0</v>
      </c>
      <c r="AY292" s="257">
        <f t="shared" si="65"/>
        <v>0</v>
      </c>
    </row>
    <row r="293" spans="2:51" s="218" customFormat="1" ht="28.5" customHeight="1" thickBot="1" x14ac:dyDescent="0.3">
      <c r="B293" s="1015"/>
      <c r="C293" s="1021"/>
      <c r="D293" s="941"/>
      <c r="E293" s="706" t="s">
        <v>620</v>
      </c>
      <c r="F293" s="695">
        <f t="shared" si="73"/>
        <v>0</v>
      </c>
      <c r="G293" s="654">
        <v>0</v>
      </c>
      <c r="H293" s="246">
        <v>0</v>
      </c>
      <c r="I293" s="246">
        <v>0</v>
      </c>
      <c r="J293" s="246">
        <v>0</v>
      </c>
      <c r="K293" s="66">
        <f t="shared" si="72"/>
        <v>0</v>
      </c>
      <c r="L293" s="202">
        <v>0</v>
      </c>
      <c r="M293" s="202">
        <v>0</v>
      </c>
      <c r="N293" s="202">
        <v>0</v>
      </c>
      <c r="O293" s="202">
        <v>0</v>
      </c>
      <c r="P293" s="257">
        <f t="shared" si="66"/>
        <v>0</v>
      </c>
      <c r="Q293" s="202">
        <v>0</v>
      </c>
      <c r="R293" s="202">
        <v>0</v>
      </c>
      <c r="S293" s="202">
        <v>0</v>
      </c>
      <c r="T293" s="202">
        <v>0</v>
      </c>
      <c r="U293" s="257">
        <f t="shared" si="67"/>
        <v>0</v>
      </c>
      <c r="V293" s="202">
        <v>0</v>
      </c>
      <c r="W293" s="202">
        <v>0</v>
      </c>
      <c r="X293" s="202">
        <v>0</v>
      </c>
      <c r="Y293" s="404">
        <v>0</v>
      </c>
      <c r="Z293" s="430">
        <f t="shared" si="68"/>
        <v>0</v>
      </c>
      <c r="AA293" s="202">
        <v>0</v>
      </c>
      <c r="AB293" s="202">
        <v>0</v>
      </c>
      <c r="AC293" s="202">
        <v>0</v>
      </c>
      <c r="AD293" s="202">
        <v>0</v>
      </c>
      <c r="AE293" s="430">
        <f t="shared" si="69"/>
        <v>0</v>
      </c>
      <c r="AF293" s="202">
        <v>0</v>
      </c>
      <c r="AG293" s="202">
        <v>0</v>
      </c>
      <c r="AH293" s="202">
        <v>0</v>
      </c>
      <c r="AI293" s="202">
        <v>0</v>
      </c>
      <c r="AJ293" s="430">
        <f t="shared" si="70"/>
        <v>0</v>
      </c>
      <c r="AK293" s="120"/>
      <c r="AL293" s="120"/>
      <c r="AM293" s="120"/>
      <c r="AN293" s="120"/>
      <c r="AO293" s="257">
        <f t="shared" si="71"/>
        <v>0</v>
      </c>
      <c r="AP293" s="120"/>
      <c r="AQ293" s="120"/>
      <c r="AR293" s="120"/>
      <c r="AS293" s="120"/>
      <c r="AT293" s="257">
        <f t="shared" si="64"/>
        <v>0</v>
      </c>
      <c r="AU293" s="120"/>
      <c r="AV293" s="120"/>
      <c r="AW293" s="120"/>
      <c r="AX293" s="120"/>
      <c r="AY293" s="257">
        <f t="shared" si="65"/>
        <v>0</v>
      </c>
    </row>
    <row r="294" spans="2:51" s="195" customFormat="1" ht="34.5" customHeight="1" thickBot="1" x14ac:dyDescent="0.3">
      <c r="B294" s="1013">
        <v>67</v>
      </c>
      <c r="C294" s="1021"/>
      <c r="D294" s="939" t="s">
        <v>685</v>
      </c>
      <c r="E294" s="203" t="s">
        <v>621</v>
      </c>
      <c r="F294" s="695">
        <f t="shared" si="73"/>
        <v>2</v>
      </c>
      <c r="G294" s="654">
        <v>2</v>
      </c>
      <c r="H294" s="246">
        <v>0</v>
      </c>
      <c r="I294" s="246">
        <v>0</v>
      </c>
      <c r="J294" s="246">
        <v>0</v>
      </c>
      <c r="K294" s="66">
        <f t="shared" si="72"/>
        <v>2</v>
      </c>
      <c r="L294" s="202">
        <v>0</v>
      </c>
      <c r="M294" s="202">
        <v>0</v>
      </c>
      <c r="N294" s="202">
        <v>0</v>
      </c>
      <c r="O294" s="202">
        <v>0</v>
      </c>
      <c r="P294" s="257">
        <f t="shared" si="66"/>
        <v>0</v>
      </c>
      <c r="Q294" s="202">
        <v>0</v>
      </c>
      <c r="R294" s="202">
        <v>0</v>
      </c>
      <c r="S294" s="202">
        <v>0</v>
      </c>
      <c r="T294" s="202">
        <v>0</v>
      </c>
      <c r="U294" s="257">
        <f t="shared" si="67"/>
        <v>0</v>
      </c>
      <c r="V294" s="202">
        <v>0</v>
      </c>
      <c r="W294" s="202">
        <v>0</v>
      </c>
      <c r="X294" s="202">
        <v>0</v>
      </c>
      <c r="Y294" s="404">
        <v>0</v>
      </c>
      <c r="Z294" s="430">
        <f t="shared" si="68"/>
        <v>0</v>
      </c>
      <c r="AA294" s="202">
        <v>0</v>
      </c>
      <c r="AB294" s="202">
        <v>0</v>
      </c>
      <c r="AC294" s="202">
        <v>0</v>
      </c>
      <c r="AD294" s="202">
        <v>0</v>
      </c>
      <c r="AE294" s="430">
        <f t="shared" si="69"/>
        <v>0</v>
      </c>
      <c r="AF294" s="202">
        <v>0</v>
      </c>
      <c r="AG294" s="202">
        <v>0</v>
      </c>
      <c r="AH294" s="202">
        <v>0</v>
      </c>
      <c r="AI294" s="202">
        <v>0</v>
      </c>
      <c r="AJ294" s="430">
        <f t="shared" si="70"/>
        <v>0</v>
      </c>
      <c r="AK294" s="83">
        <v>0</v>
      </c>
      <c r="AL294" s="83">
        <v>0</v>
      </c>
      <c r="AM294" s="83">
        <v>0</v>
      </c>
      <c r="AN294" s="83">
        <v>0</v>
      </c>
      <c r="AO294" s="257">
        <f t="shared" si="71"/>
        <v>0</v>
      </c>
      <c r="AP294" s="83">
        <v>0</v>
      </c>
      <c r="AQ294" s="83">
        <v>0</v>
      </c>
      <c r="AR294" s="83">
        <v>0</v>
      </c>
      <c r="AS294" s="83">
        <v>0</v>
      </c>
      <c r="AT294" s="257">
        <f t="shared" si="64"/>
        <v>0</v>
      </c>
      <c r="AU294" s="83">
        <v>0</v>
      </c>
      <c r="AV294" s="83">
        <v>0</v>
      </c>
      <c r="AW294" s="83">
        <v>0</v>
      </c>
      <c r="AX294" s="83">
        <v>0</v>
      </c>
      <c r="AY294" s="257">
        <f t="shared" si="65"/>
        <v>0</v>
      </c>
    </row>
    <row r="295" spans="2:51" s="195" customFormat="1" ht="64.5" customHeight="1" thickBot="1" x14ac:dyDescent="0.3">
      <c r="B295" s="1015"/>
      <c r="C295" s="1021"/>
      <c r="D295" s="971"/>
      <c r="E295" s="201" t="s">
        <v>112</v>
      </c>
      <c r="F295" s="695">
        <f t="shared" si="73"/>
        <v>2</v>
      </c>
      <c r="G295" s="654">
        <v>0</v>
      </c>
      <c r="H295" s="246">
        <v>0</v>
      </c>
      <c r="I295" s="246">
        <v>0</v>
      </c>
      <c r="J295" s="246">
        <v>0</v>
      </c>
      <c r="K295" s="66">
        <f t="shared" si="72"/>
        <v>0</v>
      </c>
      <c r="L295" s="86">
        <v>0</v>
      </c>
      <c r="M295" s="86">
        <v>0</v>
      </c>
      <c r="N295" s="86">
        <v>0</v>
      </c>
      <c r="O295" s="86">
        <v>0</v>
      </c>
      <c r="P295" s="257">
        <f t="shared" si="66"/>
        <v>0</v>
      </c>
      <c r="Q295" s="86">
        <v>0</v>
      </c>
      <c r="R295" s="86">
        <v>0</v>
      </c>
      <c r="S295" s="86">
        <v>0</v>
      </c>
      <c r="T295" s="86">
        <v>0</v>
      </c>
      <c r="U295" s="257">
        <f t="shared" si="67"/>
        <v>0</v>
      </c>
      <c r="V295" s="86">
        <v>0</v>
      </c>
      <c r="W295" s="86">
        <v>0</v>
      </c>
      <c r="X295" s="86">
        <v>0</v>
      </c>
      <c r="Y295" s="397">
        <v>0</v>
      </c>
      <c r="Z295" s="430">
        <f t="shared" si="68"/>
        <v>0</v>
      </c>
      <c r="AA295" s="86">
        <v>0</v>
      </c>
      <c r="AB295" s="86">
        <v>0</v>
      </c>
      <c r="AC295" s="86">
        <v>0</v>
      </c>
      <c r="AD295" s="86">
        <v>0</v>
      </c>
      <c r="AE295" s="430">
        <f t="shared" si="69"/>
        <v>0</v>
      </c>
      <c r="AF295" s="86">
        <v>0</v>
      </c>
      <c r="AG295" s="86">
        <v>0</v>
      </c>
      <c r="AH295" s="86">
        <v>0</v>
      </c>
      <c r="AI295" s="86">
        <v>0</v>
      </c>
      <c r="AJ295" s="430">
        <f t="shared" si="70"/>
        <v>0</v>
      </c>
      <c r="AK295" s="83">
        <v>0</v>
      </c>
      <c r="AL295" s="83">
        <v>0</v>
      </c>
      <c r="AM295" s="83">
        <v>0</v>
      </c>
      <c r="AN295" s="83">
        <v>0</v>
      </c>
      <c r="AO295" s="257">
        <f t="shared" si="71"/>
        <v>0</v>
      </c>
      <c r="AP295" s="83">
        <v>0</v>
      </c>
      <c r="AQ295" s="83">
        <v>0</v>
      </c>
      <c r="AR295" s="83">
        <v>0</v>
      </c>
      <c r="AS295" s="83">
        <v>0</v>
      </c>
      <c r="AT295" s="257">
        <f t="shared" si="64"/>
        <v>0</v>
      </c>
      <c r="AU295" s="83">
        <v>0</v>
      </c>
      <c r="AV295" s="83">
        <v>0</v>
      </c>
      <c r="AW295" s="83">
        <v>0</v>
      </c>
      <c r="AX295" s="83">
        <v>2</v>
      </c>
      <c r="AY295" s="257">
        <f t="shared" si="65"/>
        <v>2</v>
      </c>
    </row>
    <row r="296" spans="2:51" s="195" customFormat="1" ht="16.5" customHeight="1" thickBot="1" x14ac:dyDescent="0.3">
      <c r="B296" s="1013">
        <v>68</v>
      </c>
      <c r="C296" s="1021"/>
      <c r="D296" s="939" t="s">
        <v>686</v>
      </c>
      <c r="E296" s="710" t="s">
        <v>116</v>
      </c>
      <c r="F296" s="695">
        <f t="shared" si="73"/>
        <v>0</v>
      </c>
      <c r="G296" s="654">
        <v>0</v>
      </c>
      <c r="H296" s="246">
        <v>0</v>
      </c>
      <c r="I296" s="246">
        <v>0</v>
      </c>
      <c r="J296" s="246">
        <v>0</v>
      </c>
      <c r="K296" s="66">
        <f t="shared" si="72"/>
        <v>0</v>
      </c>
      <c r="L296" s="202">
        <v>0</v>
      </c>
      <c r="M296" s="202">
        <v>0</v>
      </c>
      <c r="N296" s="202">
        <v>0</v>
      </c>
      <c r="O296" s="202">
        <v>0</v>
      </c>
      <c r="P296" s="257">
        <f t="shared" si="66"/>
        <v>0</v>
      </c>
      <c r="Q296" s="202">
        <v>0</v>
      </c>
      <c r="R296" s="202">
        <v>0</v>
      </c>
      <c r="S296" s="202">
        <v>0</v>
      </c>
      <c r="T296" s="202">
        <v>0</v>
      </c>
      <c r="U296" s="257">
        <f t="shared" si="67"/>
        <v>0</v>
      </c>
      <c r="V296" s="202">
        <v>0</v>
      </c>
      <c r="W296" s="202">
        <v>0</v>
      </c>
      <c r="X296" s="202">
        <v>0</v>
      </c>
      <c r="Y296" s="404">
        <v>0</v>
      </c>
      <c r="Z296" s="430">
        <f t="shared" si="68"/>
        <v>0</v>
      </c>
      <c r="AA296" s="202">
        <v>0</v>
      </c>
      <c r="AB296" s="202">
        <v>0</v>
      </c>
      <c r="AC296" s="202">
        <v>0</v>
      </c>
      <c r="AD296" s="202">
        <v>0</v>
      </c>
      <c r="AE296" s="430">
        <f t="shared" si="69"/>
        <v>0</v>
      </c>
      <c r="AF296" s="202">
        <v>0</v>
      </c>
      <c r="AG296" s="202">
        <v>0</v>
      </c>
      <c r="AH296" s="202">
        <v>0</v>
      </c>
      <c r="AI296" s="202">
        <v>0</v>
      </c>
      <c r="AJ296" s="430">
        <f t="shared" si="70"/>
        <v>0</v>
      </c>
      <c r="AK296" s="705"/>
      <c r="AL296" s="705"/>
      <c r="AM296" s="705"/>
      <c r="AN296" s="705"/>
      <c r="AO296" s="257">
        <f t="shared" si="71"/>
        <v>0</v>
      </c>
      <c r="AP296" s="705"/>
      <c r="AQ296" s="705"/>
      <c r="AR296" s="705"/>
      <c r="AS296" s="705"/>
      <c r="AT296" s="257">
        <f t="shared" si="64"/>
        <v>0</v>
      </c>
      <c r="AU296" s="705"/>
      <c r="AV296" s="705"/>
      <c r="AW296" s="705"/>
      <c r="AX296" s="705"/>
      <c r="AY296" s="257">
        <f t="shared" si="65"/>
        <v>0</v>
      </c>
    </row>
    <row r="297" spans="2:51" s="195" customFormat="1" ht="16.5" customHeight="1" thickBot="1" x14ac:dyDescent="0.3">
      <c r="B297" s="1014"/>
      <c r="C297" s="1021"/>
      <c r="D297" s="940"/>
      <c r="E297" s="707" t="s">
        <v>203</v>
      </c>
      <c r="F297" s="695">
        <f t="shared" si="73"/>
        <v>0</v>
      </c>
      <c r="G297" s="654">
        <v>0</v>
      </c>
      <c r="H297" s="246">
        <v>0</v>
      </c>
      <c r="I297" s="246">
        <v>0</v>
      </c>
      <c r="J297" s="246">
        <v>0</v>
      </c>
      <c r="K297" s="66">
        <f t="shared" si="72"/>
        <v>0</v>
      </c>
      <c r="L297" s="86">
        <v>0</v>
      </c>
      <c r="M297" s="86">
        <v>0</v>
      </c>
      <c r="N297" s="86">
        <v>0</v>
      </c>
      <c r="O297" s="86">
        <v>0</v>
      </c>
      <c r="P297" s="257">
        <f t="shared" si="66"/>
        <v>0</v>
      </c>
      <c r="Q297" s="86">
        <v>0</v>
      </c>
      <c r="R297" s="86">
        <v>0</v>
      </c>
      <c r="S297" s="86">
        <v>0</v>
      </c>
      <c r="T297" s="86">
        <v>0</v>
      </c>
      <c r="U297" s="257">
        <f t="shared" si="67"/>
        <v>0</v>
      </c>
      <c r="V297" s="86">
        <v>0</v>
      </c>
      <c r="W297" s="86">
        <v>0</v>
      </c>
      <c r="X297" s="86">
        <v>0</v>
      </c>
      <c r="Y297" s="397">
        <v>0</v>
      </c>
      <c r="Z297" s="430">
        <f t="shared" si="68"/>
        <v>0</v>
      </c>
      <c r="AA297" s="86">
        <v>0</v>
      </c>
      <c r="AB297" s="86">
        <v>0</v>
      </c>
      <c r="AC297" s="86">
        <v>0</v>
      </c>
      <c r="AD297" s="86">
        <v>0</v>
      </c>
      <c r="AE297" s="430">
        <f t="shared" si="69"/>
        <v>0</v>
      </c>
      <c r="AF297" s="86">
        <v>0</v>
      </c>
      <c r="AG297" s="86">
        <v>0</v>
      </c>
      <c r="AH297" s="86">
        <v>0</v>
      </c>
      <c r="AI297" s="86">
        <v>0</v>
      </c>
      <c r="AJ297" s="430">
        <f t="shared" si="70"/>
        <v>0</v>
      </c>
      <c r="AK297" s="705"/>
      <c r="AL297" s="705"/>
      <c r="AM297" s="705"/>
      <c r="AN297" s="705"/>
      <c r="AO297" s="257">
        <f t="shared" si="71"/>
        <v>0</v>
      </c>
      <c r="AP297" s="705"/>
      <c r="AQ297" s="705"/>
      <c r="AR297" s="705"/>
      <c r="AS297" s="705"/>
      <c r="AT297" s="257">
        <f t="shared" si="64"/>
        <v>0</v>
      </c>
      <c r="AU297" s="705"/>
      <c r="AV297" s="705"/>
      <c r="AW297" s="705"/>
      <c r="AX297" s="705"/>
      <c r="AY297" s="257">
        <f t="shared" si="65"/>
        <v>0</v>
      </c>
    </row>
    <row r="298" spans="2:51" s="218" customFormat="1" ht="16.5" customHeight="1" thickBot="1" x14ac:dyDescent="0.3">
      <c r="B298" s="578"/>
      <c r="C298" s="1021"/>
      <c r="D298" s="799"/>
      <c r="E298" s="201" t="s">
        <v>112</v>
      </c>
      <c r="F298" s="695">
        <f t="shared" si="73"/>
        <v>0</v>
      </c>
      <c r="G298" s="654"/>
      <c r="H298" s="246"/>
      <c r="I298" s="246"/>
      <c r="J298" s="246"/>
      <c r="K298" s="66"/>
      <c r="L298" s="89"/>
      <c r="M298" s="89"/>
      <c r="N298" s="89"/>
      <c r="O298" s="89"/>
      <c r="P298" s="257"/>
      <c r="Q298" s="89"/>
      <c r="R298" s="89"/>
      <c r="S298" s="89"/>
      <c r="T298" s="89"/>
      <c r="U298" s="257"/>
      <c r="V298" s="89"/>
      <c r="W298" s="89"/>
      <c r="X298" s="89"/>
      <c r="Y298" s="403"/>
      <c r="Z298" s="430"/>
      <c r="AA298" s="89"/>
      <c r="AB298" s="89"/>
      <c r="AC298" s="89"/>
      <c r="AD298" s="89"/>
      <c r="AE298" s="430"/>
      <c r="AF298" s="89"/>
      <c r="AG298" s="89"/>
      <c r="AH298" s="89"/>
      <c r="AI298" s="89"/>
      <c r="AJ298" s="430"/>
      <c r="AK298" s="83">
        <v>0</v>
      </c>
      <c r="AL298" s="83">
        <v>0</v>
      </c>
      <c r="AM298" s="83">
        <v>0</v>
      </c>
      <c r="AN298" s="83">
        <v>0</v>
      </c>
      <c r="AO298" s="257"/>
      <c r="AP298" s="83">
        <v>0</v>
      </c>
      <c r="AQ298" s="83">
        <v>0</v>
      </c>
      <c r="AR298" s="83">
        <v>0</v>
      </c>
      <c r="AS298" s="83">
        <v>0</v>
      </c>
      <c r="AT298" s="257">
        <f t="shared" si="64"/>
        <v>0</v>
      </c>
      <c r="AU298" s="83">
        <v>0</v>
      </c>
      <c r="AV298" s="83">
        <v>0</v>
      </c>
      <c r="AW298" s="83">
        <v>0</v>
      </c>
      <c r="AX298" s="83">
        <v>0</v>
      </c>
      <c r="AY298" s="257">
        <f t="shared" si="65"/>
        <v>0</v>
      </c>
    </row>
    <row r="299" spans="2:51" s="218" customFormat="1" ht="16.5" customHeight="1" thickBot="1" x14ac:dyDescent="0.3">
      <c r="B299" s="578"/>
      <c r="C299" s="1021"/>
      <c r="D299" s="833"/>
      <c r="E299" s="203" t="s">
        <v>621</v>
      </c>
      <c r="F299" s="695">
        <f t="shared" si="73"/>
        <v>0</v>
      </c>
      <c r="G299" s="654"/>
      <c r="H299" s="246"/>
      <c r="I299" s="246"/>
      <c r="J299" s="246"/>
      <c r="K299" s="66"/>
      <c r="L299" s="89"/>
      <c r="M299" s="89"/>
      <c r="N299" s="89"/>
      <c r="O299" s="89"/>
      <c r="P299" s="257"/>
      <c r="Q299" s="89"/>
      <c r="R299" s="89"/>
      <c r="S299" s="89"/>
      <c r="T299" s="89"/>
      <c r="U299" s="257"/>
      <c r="V299" s="89"/>
      <c r="W299" s="89"/>
      <c r="X299" s="89"/>
      <c r="Y299" s="403"/>
      <c r="Z299" s="430"/>
      <c r="AA299" s="89"/>
      <c r="AB299" s="89"/>
      <c r="AC299" s="89"/>
      <c r="AD299" s="89"/>
      <c r="AE299" s="430"/>
      <c r="AF299" s="89"/>
      <c r="AG299" s="89"/>
      <c r="AH299" s="89"/>
      <c r="AI299" s="89"/>
      <c r="AJ299" s="430"/>
      <c r="AK299" s="83">
        <v>0</v>
      </c>
      <c r="AL299" s="83">
        <v>0</v>
      </c>
      <c r="AM299" s="83">
        <v>0</v>
      </c>
      <c r="AN299" s="83">
        <v>0</v>
      </c>
      <c r="AO299" s="257"/>
      <c r="AP299" s="83">
        <v>0</v>
      </c>
      <c r="AQ299" s="83">
        <v>0</v>
      </c>
      <c r="AR299" s="83">
        <v>0</v>
      </c>
      <c r="AS299" s="83">
        <v>0</v>
      </c>
      <c r="AT299" s="257">
        <f t="shared" si="64"/>
        <v>0</v>
      </c>
      <c r="AU299" s="83">
        <v>0</v>
      </c>
      <c r="AV299" s="83">
        <v>0</v>
      </c>
      <c r="AW299" s="83">
        <v>0</v>
      </c>
      <c r="AX299" s="83">
        <v>0</v>
      </c>
      <c r="AY299" s="257">
        <f t="shared" si="65"/>
        <v>0</v>
      </c>
    </row>
    <row r="300" spans="2:51" s="218" customFormat="1" ht="42" customHeight="1" thickBot="1" x14ac:dyDescent="0.3">
      <c r="B300" s="1013">
        <v>69</v>
      </c>
      <c r="C300" s="1021"/>
      <c r="D300" s="939" t="s">
        <v>710</v>
      </c>
      <c r="E300" s="203" t="s">
        <v>621</v>
      </c>
      <c r="F300" s="695">
        <f t="shared" si="73"/>
        <v>208</v>
      </c>
      <c r="G300" s="654">
        <v>18</v>
      </c>
      <c r="H300" s="246">
        <v>0</v>
      </c>
      <c r="I300" s="246">
        <v>0</v>
      </c>
      <c r="J300" s="246">
        <v>0</v>
      </c>
      <c r="K300" s="66">
        <f t="shared" si="72"/>
        <v>18</v>
      </c>
      <c r="L300" s="202">
        <v>30</v>
      </c>
      <c r="M300" s="202">
        <v>0</v>
      </c>
      <c r="N300" s="202">
        <v>0</v>
      </c>
      <c r="O300" s="202">
        <v>0</v>
      </c>
      <c r="P300" s="257">
        <f t="shared" si="66"/>
        <v>30</v>
      </c>
      <c r="Q300" s="202">
        <v>40</v>
      </c>
      <c r="R300" s="202">
        <v>0</v>
      </c>
      <c r="S300" s="202">
        <v>0</v>
      </c>
      <c r="T300" s="202">
        <v>0</v>
      </c>
      <c r="U300" s="257">
        <f t="shared" si="67"/>
        <v>40</v>
      </c>
      <c r="V300" s="202">
        <v>0</v>
      </c>
      <c r="W300" s="202">
        <v>3</v>
      </c>
      <c r="X300" s="202">
        <v>0</v>
      </c>
      <c r="Y300" s="404">
        <v>40</v>
      </c>
      <c r="Z300" s="430">
        <f t="shared" si="68"/>
        <v>43</v>
      </c>
      <c r="AA300" s="202">
        <v>0</v>
      </c>
      <c r="AB300" s="202">
        <v>2</v>
      </c>
      <c r="AC300" s="202">
        <v>0</v>
      </c>
      <c r="AD300" s="202">
        <v>20</v>
      </c>
      <c r="AE300" s="430">
        <f t="shared" si="69"/>
        <v>22</v>
      </c>
      <c r="AF300" s="202">
        <v>1</v>
      </c>
      <c r="AG300" s="202">
        <v>0</v>
      </c>
      <c r="AH300" s="202">
        <v>0</v>
      </c>
      <c r="AI300" s="202">
        <v>12</v>
      </c>
      <c r="AJ300" s="430">
        <f t="shared" si="70"/>
        <v>13</v>
      </c>
      <c r="AK300" s="83">
        <v>0</v>
      </c>
      <c r="AL300" s="83">
        <v>0</v>
      </c>
      <c r="AM300" s="83">
        <v>0</v>
      </c>
      <c r="AN300" s="83">
        <v>13</v>
      </c>
      <c r="AO300" s="257">
        <f t="shared" si="71"/>
        <v>13</v>
      </c>
      <c r="AP300" s="83">
        <v>0</v>
      </c>
      <c r="AQ300" s="83">
        <v>0</v>
      </c>
      <c r="AR300" s="83">
        <v>0</v>
      </c>
      <c r="AS300" s="83">
        <v>14</v>
      </c>
      <c r="AT300" s="257">
        <f t="shared" si="64"/>
        <v>14</v>
      </c>
      <c r="AU300" s="83">
        <v>0</v>
      </c>
      <c r="AV300" s="83">
        <v>0</v>
      </c>
      <c r="AW300" s="83">
        <v>0</v>
      </c>
      <c r="AX300" s="83">
        <v>15</v>
      </c>
      <c r="AY300" s="257">
        <f t="shared" si="65"/>
        <v>15</v>
      </c>
    </row>
    <row r="301" spans="2:51" s="218" customFormat="1" ht="47.25" customHeight="1" thickBot="1" x14ac:dyDescent="0.3">
      <c r="B301" s="1015"/>
      <c r="C301" s="1021"/>
      <c r="D301" s="971"/>
      <c r="E301" s="201" t="s">
        <v>112</v>
      </c>
      <c r="F301" s="695">
        <f t="shared" si="73"/>
        <v>212</v>
      </c>
      <c r="G301" s="654">
        <v>8</v>
      </c>
      <c r="H301" s="246">
        <v>0</v>
      </c>
      <c r="I301" s="246">
        <v>0</v>
      </c>
      <c r="J301" s="246">
        <v>0</v>
      </c>
      <c r="K301" s="66">
        <f t="shared" si="72"/>
        <v>8</v>
      </c>
      <c r="L301" s="86">
        <v>27</v>
      </c>
      <c r="M301" s="86">
        <v>0</v>
      </c>
      <c r="N301" s="86">
        <v>1</v>
      </c>
      <c r="O301" s="86">
        <v>0</v>
      </c>
      <c r="P301" s="257">
        <f t="shared" si="66"/>
        <v>28</v>
      </c>
      <c r="Q301" s="86">
        <v>40</v>
      </c>
      <c r="R301" s="86">
        <v>0</v>
      </c>
      <c r="S301" s="86">
        <v>0</v>
      </c>
      <c r="T301" s="86">
        <v>0</v>
      </c>
      <c r="U301" s="257">
        <f t="shared" si="67"/>
        <v>40</v>
      </c>
      <c r="V301" s="86">
        <v>0</v>
      </c>
      <c r="W301" s="86">
        <v>2</v>
      </c>
      <c r="X301" s="86">
        <v>0</v>
      </c>
      <c r="Y301" s="397">
        <v>37</v>
      </c>
      <c r="Z301" s="430">
        <f t="shared" si="68"/>
        <v>39</v>
      </c>
      <c r="AA301" s="86">
        <v>0</v>
      </c>
      <c r="AB301" s="86">
        <v>2</v>
      </c>
      <c r="AC301" s="86">
        <v>0</v>
      </c>
      <c r="AD301" s="86">
        <v>21</v>
      </c>
      <c r="AE301" s="430">
        <f t="shared" si="69"/>
        <v>23</v>
      </c>
      <c r="AF301" s="86">
        <v>0</v>
      </c>
      <c r="AG301" s="86">
        <v>0</v>
      </c>
      <c r="AH301" s="86">
        <v>0</v>
      </c>
      <c r="AI301" s="86">
        <v>15</v>
      </c>
      <c r="AJ301" s="430">
        <f t="shared" si="70"/>
        <v>15</v>
      </c>
      <c r="AK301" s="83">
        <v>0</v>
      </c>
      <c r="AL301" s="83">
        <v>0</v>
      </c>
      <c r="AM301" s="83">
        <v>0</v>
      </c>
      <c r="AN301" s="83">
        <v>20</v>
      </c>
      <c r="AO301" s="257">
        <f t="shared" si="71"/>
        <v>20</v>
      </c>
      <c r="AP301" s="83">
        <v>0</v>
      </c>
      <c r="AQ301" s="83">
        <v>0</v>
      </c>
      <c r="AR301" s="83">
        <v>0</v>
      </c>
      <c r="AS301" s="83">
        <v>16</v>
      </c>
      <c r="AT301" s="257">
        <f t="shared" si="64"/>
        <v>16</v>
      </c>
      <c r="AU301" s="83">
        <v>0</v>
      </c>
      <c r="AV301" s="83">
        <v>0</v>
      </c>
      <c r="AW301" s="83">
        <v>0</v>
      </c>
      <c r="AX301" s="83">
        <v>23</v>
      </c>
      <c r="AY301" s="257">
        <f t="shared" si="65"/>
        <v>23</v>
      </c>
    </row>
    <row r="302" spans="2:51" s="218" customFormat="1" ht="36.75" customHeight="1" thickBot="1" x14ac:dyDescent="0.3">
      <c r="B302" s="1013">
        <v>70</v>
      </c>
      <c r="C302" s="1021"/>
      <c r="D302" s="957" t="s">
        <v>711</v>
      </c>
      <c r="E302" s="199" t="s">
        <v>116</v>
      </c>
      <c r="F302" s="695">
        <f t="shared" si="73"/>
        <v>1246</v>
      </c>
      <c r="G302" s="654">
        <v>119</v>
      </c>
      <c r="H302" s="246">
        <v>0</v>
      </c>
      <c r="I302" s="246">
        <v>0</v>
      </c>
      <c r="J302" s="246">
        <v>0</v>
      </c>
      <c r="K302" s="66">
        <f t="shared" si="72"/>
        <v>119</v>
      </c>
      <c r="L302" s="202">
        <v>139</v>
      </c>
      <c r="M302" s="202">
        <v>0</v>
      </c>
      <c r="N302" s="202">
        <v>0</v>
      </c>
      <c r="O302" s="202">
        <v>0</v>
      </c>
      <c r="P302" s="257">
        <f t="shared" si="66"/>
        <v>139</v>
      </c>
      <c r="Q302" s="202">
        <v>129</v>
      </c>
      <c r="R302" s="202">
        <v>0</v>
      </c>
      <c r="S302" s="202">
        <v>0</v>
      </c>
      <c r="T302" s="202">
        <v>0</v>
      </c>
      <c r="U302" s="257">
        <f t="shared" si="67"/>
        <v>129</v>
      </c>
      <c r="V302" s="202">
        <v>1</v>
      </c>
      <c r="W302" s="202">
        <v>0</v>
      </c>
      <c r="X302" s="202">
        <v>0</v>
      </c>
      <c r="Y302" s="404">
        <v>163</v>
      </c>
      <c r="Z302" s="430">
        <f t="shared" si="68"/>
        <v>164</v>
      </c>
      <c r="AA302" s="202">
        <v>1</v>
      </c>
      <c r="AB302" s="202">
        <v>0</v>
      </c>
      <c r="AC302" s="202">
        <v>0</v>
      </c>
      <c r="AD302" s="202">
        <v>140</v>
      </c>
      <c r="AE302" s="430">
        <f t="shared" si="69"/>
        <v>141</v>
      </c>
      <c r="AF302" s="246">
        <v>1</v>
      </c>
      <c r="AG302" s="246">
        <v>0</v>
      </c>
      <c r="AH302" s="246">
        <v>0</v>
      </c>
      <c r="AI302" s="246">
        <v>128</v>
      </c>
      <c r="AJ302" s="430">
        <f t="shared" si="70"/>
        <v>129</v>
      </c>
      <c r="AK302" s="83">
        <v>0</v>
      </c>
      <c r="AL302" s="83">
        <v>0</v>
      </c>
      <c r="AM302" s="83">
        <v>0</v>
      </c>
      <c r="AN302" s="83">
        <v>123</v>
      </c>
      <c r="AO302" s="257">
        <f t="shared" si="71"/>
        <v>123</v>
      </c>
      <c r="AP302" s="83">
        <v>0</v>
      </c>
      <c r="AQ302" s="83">
        <v>0</v>
      </c>
      <c r="AR302" s="83">
        <v>0</v>
      </c>
      <c r="AS302" s="83">
        <v>148</v>
      </c>
      <c r="AT302" s="257">
        <f t="shared" si="64"/>
        <v>148</v>
      </c>
      <c r="AU302" s="83">
        <v>0</v>
      </c>
      <c r="AV302" s="83">
        <v>0</v>
      </c>
      <c r="AW302" s="83">
        <v>0</v>
      </c>
      <c r="AX302" s="91">
        <v>154</v>
      </c>
      <c r="AY302" s="257">
        <f t="shared" si="65"/>
        <v>154</v>
      </c>
    </row>
    <row r="303" spans="2:51" s="218" customFormat="1" ht="27" customHeight="1" thickBot="1" x14ac:dyDescent="0.3">
      <c r="B303" s="1014"/>
      <c r="C303" s="1021"/>
      <c r="D303" s="958"/>
      <c r="E303" s="200" t="s">
        <v>203</v>
      </c>
      <c r="F303" s="695">
        <f t="shared" si="73"/>
        <v>0</v>
      </c>
      <c r="G303" s="654">
        <v>0</v>
      </c>
      <c r="H303" s="246">
        <v>0</v>
      </c>
      <c r="I303" s="246">
        <v>0</v>
      </c>
      <c r="J303" s="246">
        <v>0</v>
      </c>
      <c r="K303" s="66">
        <f t="shared" si="72"/>
        <v>0</v>
      </c>
      <c r="L303" s="83">
        <v>0</v>
      </c>
      <c r="M303" s="83">
        <v>0</v>
      </c>
      <c r="N303" s="83">
        <v>0</v>
      </c>
      <c r="O303" s="83">
        <v>0</v>
      </c>
      <c r="P303" s="257">
        <f t="shared" si="66"/>
        <v>0</v>
      </c>
      <c r="Q303" s="83">
        <v>0</v>
      </c>
      <c r="R303" s="83">
        <v>0</v>
      </c>
      <c r="S303" s="83">
        <v>0</v>
      </c>
      <c r="T303" s="83">
        <v>0</v>
      </c>
      <c r="U303" s="257">
        <f t="shared" si="67"/>
        <v>0</v>
      </c>
      <c r="V303" s="83">
        <v>0</v>
      </c>
      <c r="W303" s="83">
        <v>0</v>
      </c>
      <c r="X303" s="83">
        <v>0</v>
      </c>
      <c r="Y303" s="396">
        <v>0</v>
      </c>
      <c r="Z303" s="430">
        <f t="shared" si="68"/>
        <v>0</v>
      </c>
      <c r="AA303" s="83">
        <v>0</v>
      </c>
      <c r="AB303" s="83">
        <v>0</v>
      </c>
      <c r="AC303" s="83">
        <v>0</v>
      </c>
      <c r="AD303" s="83">
        <v>0</v>
      </c>
      <c r="AE303" s="430">
        <f t="shared" si="69"/>
        <v>0</v>
      </c>
      <c r="AF303" s="91">
        <v>0</v>
      </c>
      <c r="AG303" s="91">
        <v>0</v>
      </c>
      <c r="AH303" s="91">
        <v>0</v>
      </c>
      <c r="AI303" s="91">
        <v>0</v>
      </c>
      <c r="AJ303" s="430">
        <f t="shared" si="70"/>
        <v>0</v>
      </c>
      <c r="AK303" s="83">
        <v>0</v>
      </c>
      <c r="AL303" s="83">
        <v>0</v>
      </c>
      <c r="AM303" s="83">
        <v>0</v>
      </c>
      <c r="AN303" s="83">
        <v>0</v>
      </c>
      <c r="AO303" s="257">
        <f t="shared" si="71"/>
        <v>0</v>
      </c>
      <c r="AP303" s="83">
        <v>0</v>
      </c>
      <c r="AQ303" s="83">
        <v>0</v>
      </c>
      <c r="AR303" s="83">
        <v>0</v>
      </c>
      <c r="AS303" s="83">
        <v>0</v>
      </c>
      <c r="AT303" s="257">
        <f t="shared" si="64"/>
        <v>0</v>
      </c>
      <c r="AU303" s="83">
        <v>0</v>
      </c>
      <c r="AV303" s="83">
        <v>0</v>
      </c>
      <c r="AW303" s="83">
        <v>0</v>
      </c>
      <c r="AX303" s="83">
        <v>0</v>
      </c>
      <c r="AY303" s="257">
        <f t="shared" si="65"/>
        <v>0</v>
      </c>
    </row>
    <row r="304" spans="2:51" s="218" customFormat="1" ht="18.75" customHeight="1" thickBot="1" x14ac:dyDescent="0.3">
      <c r="B304" s="1015"/>
      <c r="C304" s="1021"/>
      <c r="D304" s="958"/>
      <c r="E304" s="711" t="s">
        <v>112</v>
      </c>
      <c r="F304" s="695">
        <f t="shared" si="73"/>
        <v>813</v>
      </c>
      <c r="G304" s="654">
        <v>116</v>
      </c>
      <c r="H304" s="246">
        <v>0</v>
      </c>
      <c r="I304" s="246">
        <v>0</v>
      </c>
      <c r="J304" s="246">
        <v>0</v>
      </c>
      <c r="K304" s="66">
        <f t="shared" si="72"/>
        <v>116</v>
      </c>
      <c r="L304" s="89">
        <v>134</v>
      </c>
      <c r="M304" s="89">
        <v>0</v>
      </c>
      <c r="N304" s="89">
        <v>0</v>
      </c>
      <c r="O304" s="89">
        <v>0</v>
      </c>
      <c r="P304" s="257">
        <f t="shared" si="66"/>
        <v>134</v>
      </c>
      <c r="Q304" s="89">
        <v>129</v>
      </c>
      <c r="R304" s="89">
        <v>0</v>
      </c>
      <c r="S304" s="89">
        <v>0</v>
      </c>
      <c r="T304" s="89">
        <v>0</v>
      </c>
      <c r="U304" s="257">
        <f t="shared" si="67"/>
        <v>129</v>
      </c>
      <c r="V304" s="89">
        <v>1</v>
      </c>
      <c r="W304" s="89">
        <v>0</v>
      </c>
      <c r="X304" s="89">
        <v>0</v>
      </c>
      <c r="Y304" s="403">
        <v>163</v>
      </c>
      <c r="Z304" s="430">
        <f t="shared" si="68"/>
        <v>164</v>
      </c>
      <c r="AA304" s="89">
        <v>1</v>
      </c>
      <c r="AB304" s="89">
        <v>0</v>
      </c>
      <c r="AC304" s="89">
        <v>0</v>
      </c>
      <c r="AD304" s="89">
        <v>140</v>
      </c>
      <c r="AE304" s="430">
        <f t="shared" si="69"/>
        <v>141</v>
      </c>
      <c r="AF304" s="94">
        <v>1</v>
      </c>
      <c r="AG304" s="94">
        <v>0</v>
      </c>
      <c r="AH304" s="94">
        <v>0</v>
      </c>
      <c r="AI304" s="94">
        <v>128</v>
      </c>
      <c r="AJ304" s="430">
        <f t="shared" si="70"/>
        <v>129</v>
      </c>
      <c r="AK304" s="705"/>
      <c r="AL304" s="705"/>
      <c r="AM304" s="705"/>
      <c r="AN304" s="705"/>
      <c r="AO304" s="257">
        <f t="shared" si="71"/>
        <v>0</v>
      </c>
      <c r="AP304" s="705"/>
      <c r="AQ304" s="705"/>
      <c r="AR304" s="705"/>
      <c r="AS304" s="705"/>
      <c r="AT304" s="257">
        <f t="shared" si="64"/>
        <v>0</v>
      </c>
      <c r="AU304" s="705"/>
      <c r="AV304" s="705"/>
      <c r="AW304" s="705"/>
      <c r="AX304" s="705"/>
      <c r="AY304" s="257">
        <f t="shared" si="65"/>
        <v>0</v>
      </c>
    </row>
    <row r="305" spans="2:51" s="218" customFormat="1" ht="18.75" customHeight="1" thickBot="1" x14ac:dyDescent="0.3">
      <c r="B305" s="578"/>
      <c r="C305" s="1021"/>
      <c r="D305" s="833"/>
      <c r="E305" s="712" t="s">
        <v>621</v>
      </c>
      <c r="F305" s="695">
        <f t="shared" si="73"/>
        <v>12</v>
      </c>
      <c r="G305" s="654"/>
      <c r="H305" s="246"/>
      <c r="I305" s="246"/>
      <c r="J305" s="246"/>
      <c r="K305" s="66"/>
      <c r="L305" s="89"/>
      <c r="M305" s="89"/>
      <c r="N305" s="89"/>
      <c r="O305" s="89"/>
      <c r="P305" s="257"/>
      <c r="Q305" s="89"/>
      <c r="R305" s="89"/>
      <c r="S305" s="89"/>
      <c r="T305" s="89"/>
      <c r="U305" s="257"/>
      <c r="V305" s="89"/>
      <c r="W305" s="89"/>
      <c r="X305" s="89"/>
      <c r="Y305" s="403"/>
      <c r="Z305" s="430"/>
      <c r="AA305" s="89"/>
      <c r="AB305" s="89"/>
      <c r="AC305" s="89"/>
      <c r="AD305" s="89"/>
      <c r="AE305" s="430"/>
      <c r="AF305" s="94"/>
      <c r="AG305" s="94"/>
      <c r="AH305" s="94"/>
      <c r="AI305" s="94"/>
      <c r="AJ305" s="430"/>
      <c r="AK305" s="83">
        <v>0</v>
      </c>
      <c r="AL305" s="83">
        <v>0</v>
      </c>
      <c r="AM305" s="83">
        <v>0</v>
      </c>
      <c r="AN305" s="83">
        <v>6</v>
      </c>
      <c r="AO305" s="257"/>
      <c r="AP305" s="83">
        <v>0</v>
      </c>
      <c r="AQ305" s="83">
        <v>0</v>
      </c>
      <c r="AR305" s="83">
        <v>0</v>
      </c>
      <c r="AS305" s="83">
        <v>7</v>
      </c>
      <c r="AT305" s="257">
        <f t="shared" si="64"/>
        <v>7</v>
      </c>
      <c r="AU305" s="83">
        <v>0</v>
      </c>
      <c r="AV305" s="83">
        <v>0</v>
      </c>
      <c r="AW305" s="83">
        <v>0</v>
      </c>
      <c r="AX305" s="83">
        <v>5</v>
      </c>
      <c r="AY305" s="257">
        <f t="shared" si="65"/>
        <v>5</v>
      </c>
    </row>
    <row r="306" spans="2:51" s="218" customFormat="1" ht="18.75" customHeight="1" thickBot="1" x14ac:dyDescent="0.3">
      <c r="B306" s="1013">
        <v>65</v>
      </c>
      <c r="C306" s="1021"/>
      <c r="D306" s="915" t="s">
        <v>380</v>
      </c>
      <c r="E306" s="199" t="s">
        <v>116</v>
      </c>
      <c r="F306" s="695">
        <f t="shared" si="73"/>
        <v>15</v>
      </c>
      <c r="G306" s="654">
        <v>0</v>
      </c>
      <c r="H306" s="246">
        <v>0</v>
      </c>
      <c r="I306" s="246">
        <v>0</v>
      </c>
      <c r="J306" s="246">
        <v>0</v>
      </c>
      <c r="K306" s="66">
        <f t="shared" si="72"/>
        <v>0</v>
      </c>
      <c r="L306" s="202">
        <v>2</v>
      </c>
      <c r="M306" s="202">
        <v>0</v>
      </c>
      <c r="N306" s="202">
        <v>0</v>
      </c>
      <c r="O306" s="202">
        <v>0</v>
      </c>
      <c r="P306" s="257">
        <f t="shared" si="66"/>
        <v>2</v>
      </c>
      <c r="Q306" s="202">
        <v>1</v>
      </c>
      <c r="R306" s="202">
        <v>0</v>
      </c>
      <c r="S306" s="202">
        <v>0</v>
      </c>
      <c r="T306" s="202">
        <v>0</v>
      </c>
      <c r="U306" s="257">
        <f t="shared" si="67"/>
        <v>1</v>
      </c>
      <c r="V306" s="202">
        <v>0</v>
      </c>
      <c r="W306" s="202">
        <v>0</v>
      </c>
      <c r="X306" s="202">
        <v>0</v>
      </c>
      <c r="Y306" s="404">
        <v>3</v>
      </c>
      <c r="Z306" s="430">
        <f t="shared" si="68"/>
        <v>3</v>
      </c>
      <c r="AA306" s="202">
        <v>0</v>
      </c>
      <c r="AB306" s="202">
        <v>0</v>
      </c>
      <c r="AC306" s="202">
        <v>0</v>
      </c>
      <c r="AD306" s="202">
        <v>2</v>
      </c>
      <c r="AE306" s="430">
        <f t="shared" si="69"/>
        <v>2</v>
      </c>
      <c r="AF306" s="202">
        <v>0</v>
      </c>
      <c r="AG306" s="202">
        <v>0</v>
      </c>
      <c r="AH306" s="202">
        <v>0</v>
      </c>
      <c r="AI306" s="202">
        <v>3</v>
      </c>
      <c r="AJ306" s="430">
        <f t="shared" si="70"/>
        <v>3</v>
      </c>
      <c r="AK306" s="83">
        <v>0</v>
      </c>
      <c r="AL306" s="83">
        <v>0</v>
      </c>
      <c r="AM306" s="83">
        <v>0</v>
      </c>
      <c r="AN306" s="83">
        <v>2</v>
      </c>
      <c r="AO306" s="257">
        <f t="shared" si="71"/>
        <v>2</v>
      </c>
      <c r="AP306" s="83">
        <v>0</v>
      </c>
      <c r="AQ306" s="83">
        <v>0</v>
      </c>
      <c r="AR306" s="83">
        <v>0</v>
      </c>
      <c r="AS306" s="83">
        <v>2</v>
      </c>
      <c r="AT306" s="257">
        <f t="shared" si="64"/>
        <v>2</v>
      </c>
      <c r="AU306" s="83">
        <v>0</v>
      </c>
      <c r="AV306" s="83">
        <v>0</v>
      </c>
      <c r="AW306" s="83">
        <v>0</v>
      </c>
      <c r="AX306" s="83">
        <v>0</v>
      </c>
      <c r="AY306" s="257">
        <f t="shared" si="65"/>
        <v>0</v>
      </c>
    </row>
    <row r="307" spans="2:51" s="218" customFormat="1" ht="18.75" customHeight="1" thickBot="1" x14ac:dyDescent="0.3">
      <c r="B307" s="1014"/>
      <c r="C307" s="1021"/>
      <c r="D307" s="923"/>
      <c r="E307" s="200" t="s">
        <v>203</v>
      </c>
      <c r="F307" s="695">
        <f t="shared" si="73"/>
        <v>0</v>
      </c>
      <c r="G307" s="654">
        <v>0</v>
      </c>
      <c r="H307" s="246">
        <v>0</v>
      </c>
      <c r="I307" s="246">
        <v>0</v>
      </c>
      <c r="J307" s="246">
        <v>0</v>
      </c>
      <c r="K307" s="66">
        <f t="shared" si="72"/>
        <v>0</v>
      </c>
      <c r="L307" s="83">
        <v>0</v>
      </c>
      <c r="M307" s="83">
        <v>0</v>
      </c>
      <c r="N307" s="83">
        <v>0</v>
      </c>
      <c r="O307" s="83">
        <v>0</v>
      </c>
      <c r="P307" s="257">
        <f t="shared" si="66"/>
        <v>0</v>
      </c>
      <c r="Q307" s="83">
        <v>0</v>
      </c>
      <c r="R307" s="202">
        <v>0</v>
      </c>
      <c r="S307" s="202">
        <v>0</v>
      </c>
      <c r="T307" s="202">
        <v>0</v>
      </c>
      <c r="U307" s="257">
        <f t="shared" si="67"/>
        <v>0</v>
      </c>
      <c r="V307" s="83">
        <v>0</v>
      </c>
      <c r="W307" s="83">
        <v>0</v>
      </c>
      <c r="X307" s="83">
        <v>0</v>
      </c>
      <c r="Y307" s="396">
        <v>0</v>
      </c>
      <c r="Z307" s="430">
        <f t="shared" si="68"/>
        <v>0</v>
      </c>
      <c r="AA307" s="83">
        <v>0</v>
      </c>
      <c r="AB307" s="83">
        <v>0</v>
      </c>
      <c r="AC307" s="83">
        <v>0</v>
      </c>
      <c r="AD307" s="83">
        <v>0</v>
      </c>
      <c r="AE307" s="430">
        <f t="shared" si="69"/>
        <v>0</v>
      </c>
      <c r="AF307" s="83">
        <v>0</v>
      </c>
      <c r="AG307" s="83">
        <v>0</v>
      </c>
      <c r="AH307" s="83">
        <v>0</v>
      </c>
      <c r="AI307" s="83">
        <v>0</v>
      </c>
      <c r="AJ307" s="430">
        <f t="shared" si="70"/>
        <v>0</v>
      </c>
      <c r="AK307" s="83">
        <v>0</v>
      </c>
      <c r="AL307" s="83">
        <v>0</v>
      </c>
      <c r="AM307" s="83">
        <v>0</v>
      </c>
      <c r="AN307" s="83">
        <v>0</v>
      </c>
      <c r="AO307" s="257">
        <f t="shared" si="71"/>
        <v>0</v>
      </c>
      <c r="AP307" s="83">
        <v>0</v>
      </c>
      <c r="AQ307" s="83">
        <v>0</v>
      </c>
      <c r="AR307" s="83">
        <v>0</v>
      </c>
      <c r="AS307" s="83">
        <v>0</v>
      </c>
      <c r="AT307" s="257">
        <f t="shared" si="64"/>
        <v>0</v>
      </c>
      <c r="AU307" s="83">
        <v>0</v>
      </c>
      <c r="AV307" s="83">
        <v>0</v>
      </c>
      <c r="AW307" s="83">
        <v>0</v>
      </c>
      <c r="AX307" s="83">
        <v>0</v>
      </c>
      <c r="AY307" s="257">
        <f t="shared" si="65"/>
        <v>0</v>
      </c>
    </row>
    <row r="308" spans="2:51" s="218" customFormat="1" ht="18.75" customHeight="1" thickBot="1" x14ac:dyDescent="0.3">
      <c r="B308" s="1015"/>
      <c r="C308" s="1021"/>
      <c r="D308" s="924"/>
      <c r="E308" s="201" t="s">
        <v>112</v>
      </c>
      <c r="F308" s="695">
        <f t="shared" si="73"/>
        <v>10</v>
      </c>
      <c r="G308" s="651">
        <v>2</v>
      </c>
      <c r="H308" s="118">
        <v>0</v>
      </c>
      <c r="I308" s="118">
        <v>0</v>
      </c>
      <c r="J308" s="118">
        <v>0</v>
      </c>
      <c r="K308" s="66">
        <f t="shared" si="72"/>
        <v>2</v>
      </c>
      <c r="L308" s="100">
        <v>0</v>
      </c>
      <c r="M308" s="100">
        <v>0</v>
      </c>
      <c r="N308" s="100">
        <v>0</v>
      </c>
      <c r="O308" s="100">
        <v>0</v>
      </c>
      <c r="P308" s="257">
        <f t="shared" si="66"/>
        <v>0</v>
      </c>
      <c r="Q308" s="100">
        <v>0</v>
      </c>
      <c r="R308" s="202">
        <v>0</v>
      </c>
      <c r="S308" s="202">
        <v>0</v>
      </c>
      <c r="T308" s="202">
        <v>0</v>
      </c>
      <c r="U308" s="257">
        <f t="shared" si="67"/>
        <v>0</v>
      </c>
      <c r="V308" s="100">
        <v>0</v>
      </c>
      <c r="W308" s="100">
        <v>0</v>
      </c>
      <c r="X308" s="100">
        <v>0</v>
      </c>
      <c r="Y308" s="398">
        <v>1</v>
      </c>
      <c r="Z308" s="430">
        <f t="shared" si="68"/>
        <v>1</v>
      </c>
      <c r="AA308" s="100">
        <v>0</v>
      </c>
      <c r="AB308" s="100">
        <v>0</v>
      </c>
      <c r="AC308" s="100">
        <v>0</v>
      </c>
      <c r="AD308" s="100">
        <v>0</v>
      </c>
      <c r="AE308" s="430">
        <f t="shared" si="69"/>
        <v>0</v>
      </c>
      <c r="AF308" s="100">
        <v>0</v>
      </c>
      <c r="AG308" s="100">
        <v>0</v>
      </c>
      <c r="AH308" s="100">
        <v>0</v>
      </c>
      <c r="AI308" s="100">
        <v>4</v>
      </c>
      <c r="AJ308" s="430">
        <f t="shared" si="70"/>
        <v>4</v>
      </c>
      <c r="AK308" s="83">
        <v>0</v>
      </c>
      <c r="AL308" s="83">
        <v>0</v>
      </c>
      <c r="AM308" s="83">
        <v>0</v>
      </c>
      <c r="AN308" s="83">
        <v>0</v>
      </c>
      <c r="AO308" s="257">
        <f t="shared" si="71"/>
        <v>0</v>
      </c>
      <c r="AP308" s="83">
        <v>0</v>
      </c>
      <c r="AQ308" s="83">
        <v>0</v>
      </c>
      <c r="AR308" s="83">
        <v>0</v>
      </c>
      <c r="AS308" s="83">
        <v>3</v>
      </c>
      <c r="AT308" s="257">
        <f t="shared" si="64"/>
        <v>3</v>
      </c>
      <c r="AU308" s="83">
        <v>0</v>
      </c>
      <c r="AV308" s="83">
        <v>0</v>
      </c>
      <c r="AW308" s="83">
        <v>0</v>
      </c>
      <c r="AX308" s="83">
        <v>0</v>
      </c>
      <c r="AY308" s="257">
        <f t="shared" si="65"/>
        <v>0</v>
      </c>
    </row>
    <row r="309" spans="2:51" s="218" customFormat="1" ht="18.75" customHeight="1" thickBot="1" x14ac:dyDescent="0.3">
      <c r="B309" s="1013">
        <v>66</v>
      </c>
      <c r="C309" s="1021"/>
      <c r="D309" s="967" t="s">
        <v>381</v>
      </c>
      <c r="E309" s="199" t="s">
        <v>116</v>
      </c>
      <c r="F309" s="695">
        <f t="shared" si="73"/>
        <v>0</v>
      </c>
      <c r="G309" s="647">
        <v>0</v>
      </c>
      <c r="H309" s="94">
        <v>0</v>
      </c>
      <c r="I309" s="94">
        <v>0</v>
      </c>
      <c r="J309" s="94">
        <v>0</v>
      </c>
      <c r="K309" s="66">
        <f t="shared" si="72"/>
        <v>0</v>
      </c>
      <c r="L309" s="89">
        <v>0</v>
      </c>
      <c r="M309" s="89">
        <v>0</v>
      </c>
      <c r="N309" s="89">
        <v>0</v>
      </c>
      <c r="O309" s="89">
        <v>0</v>
      </c>
      <c r="P309" s="257">
        <f t="shared" si="66"/>
        <v>0</v>
      </c>
      <c r="Q309" s="89">
        <v>0</v>
      </c>
      <c r="R309" s="202">
        <v>0</v>
      </c>
      <c r="S309" s="202">
        <v>0</v>
      </c>
      <c r="T309" s="202">
        <v>0</v>
      </c>
      <c r="U309" s="257">
        <f t="shared" si="67"/>
        <v>0</v>
      </c>
      <c r="V309" s="89">
        <v>0</v>
      </c>
      <c r="W309" s="89">
        <v>0</v>
      </c>
      <c r="X309" s="89">
        <v>0</v>
      </c>
      <c r="Y309" s="403">
        <v>0</v>
      </c>
      <c r="Z309" s="430">
        <f t="shared" si="68"/>
        <v>0</v>
      </c>
      <c r="AA309" s="89">
        <v>0</v>
      </c>
      <c r="AB309" s="89">
        <v>0</v>
      </c>
      <c r="AC309" s="89">
        <v>0</v>
      </c>
      <c r="AD309" s="89">
        <v>0</v>
      </c>
      <c r="AE309" s="430">
        <f t="shared" si="69"/>
        <v>0</v>
      </c>
      <c r="AF309" s="89">
        <v>0</v>
      </c>
      <c r="AG309" s="89">
        <v>0</v>
      </c>
      <c r="AH309" s="89">
        <v>0</v>
      </c>
      <c r="AI309" s="89">
        <v>0</v>
      </c>
      <c r="AJ309" s="430">
        <f t="shared" si="70"/>
        <v>0</v>
      </c>
      <c r="AK309" s="83">
        <v>0</v>
      </c>
      <c r="AL309" s="83">
        <v>0</v>
      </c>
      <c r="AM309" s="83">
        <v>0</v>
      </c>
      <c r="AN309" s="83">
        <v>0</v>
      </c>
      <c r="AO309" s="257">
        <f t="shared" si="71"/>
        <v>0</v>
      </c>
      <c r="AP309" s="83">
        <v>0</v>
      </c>
      <c r="AQ309" s="83">
        <v>0</v>
      </c>
      <c r="AR309" s="83">
        <v>0</v>
      </c>
      <c r="AS309" s="83">
        <v>0</v>
      </c>
      <c r="AT309" s="257">
        <f t="shared" si="64"/>
        <v>0</v>
      </c>
      <c r="AU309" s="83">
        <v>0</v>
      </c>
      <c r="AV309" s="83">
        <v>0</v>
      </c>
      <c r="AW309" s="83">
        <v>0</v>
      </c>
      <c r="AX309" s="83">
        <v>0</v>
      </c>
      <c r="AY309" s="257">
        <f t="shared" si="65"/>
        <v>0</v>
      </c>
    </row>
    <row r="310" spans="2:51" s="218" customFormat="1" ht="18.75" customHeight="1" thickBot="1" x14ac:dyDescent="0.3">
      <c r="B310" s="1014"/>
      <c r="C310" s="1021"/>
      <c r="D310" s="923"/>
      <c r="E310" s="200" t="s">
        <v>203</v>
      </c>
      <c r="F310" s="695">
        <f t="shared" si="73"/>
        <v>0</v>
      </c>
      <c r="G310" s="654">
        <v>0</v>
      </c>
      <c r="H310" s="246">
        <v>0</v>
      </c>
      <c r="I310" s="246">
        <v>0</v>
      </c>
      <c r="J310" s="246">
        <v>0</v>
      </c>
      <c r="K310" s="66">
        <f t="shared" si="72"/>
        <v>0</v>
      </c>
      <c r="L310" s="83">
        <v>0</v>
      </c>
      <c r="M310" s="83">
        <v>0</v>
      </c>
      <c r="N310" s="83">
        <v>0</v>
      </c>
      <c r="O310" s="83">
        <v>0</v>
      </c>
      <c r="P310" s="257">
        <f t="shared" si="66"/>
        <v>0</v>
      </c>
      <c r="Q310" s="83">
        <v>0</v>
      </c>
      <c r="R310" s="202">
        <v>0</v>
      </c>
      <c r="S310" s="202">
        <v>0</v>
      </c>
      <c r="T310" s="202">
        <v>0</v>
      </c>
      <c r="U310" s="257">
        <f t="shared" si="67"/>
        <v>0</v>
      </c>
      <c r="V310" s="83">
        <v>0</v>
      </c>
      <c r="W310" s="83">
        <v>0</v>
      </c>
      <c r="X310" s="83">
        <v>0</v>
      </c>
      <c r="Y310" s="396">
        <v>0</v>
      </c>
      <c r="Z310" s="430">
        <f t="shared" si="68"/>
        <v>0</v>
      </c>
      <c r="AA310" s="83">
        <v>0</v>
      </c>
      <c r="AB310" s="83">
        <v>0</v>
      </c>
      <c r="AC310" s="83">
        <v>0</v>
      </c>
      <c r="AD310" s="83">
        <v>0</v>
      </c>
      <c r="AE310" s="430">
        <f t="shared" si="69"/>
        <v>0</v>
      </c>
      <c r="AF310" s="83">
        <v>0</v>
      </c>
      <c r="AG310" s="83">
        <v>0</v>
      </c>
      <c r="AH310" s="83">
        <v>0</v>
      </c>
      <c r="AI310" s="83">
        <v>0</v>
      </c>
      <c r="AJ310" s="430">
        <f t="shared" si="70"/>
        <v>0</v>
      </c>
      <c r="AK310" s="83">
        <v>0</v>
      </c>
      <c r="AL310" s="83">
        <v>0</v>
      </c>
      <c r="AM310" s="83">
        <v>0</v>
      </c>
      <c r="AN310" s="83">
        <v>0</v>
      </c>
      <c r="AO310" s="257">
        <f t="shared" si="71"/>
        <v>0</v>
      </c>
      <c r="AP310" s="83">
        <v>0</v>
      </c>
      <c r="AQ310" s="83">
        <v>0</v>
      </c>
      <c r="AR310" s="83">
        <v>0</v>
      </c>
      <c r="AS310" s="83">
        <v>0</v>
      </c>
      <c r="AT310" s="257">
        <f t="shared" si="64"/>
        <v>0</v>
      </c>
      <c r="AU310" s="83">
        <v>0</v>
      </c>
      <c r="AV310" s="83">
        <v>0</v>
      </c>
      <c r="AW310" s="83">
        <v>0</v>
      </c>
      <c r="AX310" s="83">
        <v>0</v>
      </c>
      <c r="AY310" s="257">
        <f t="shared" si="65"/>
        <v>0</v>
      </c>
    </row>
    <row r="311" spans="2:51" s="218" customFormat="1" ht="18.75" customHeight="1" thickBot="1" x14ac:dyDescent="0.3">
      <c r="B311" s="1015"/>
      <c r="C311" s="1021"/>
      <c r="D311" s="948"/>
      <c r="E311" s="201" t="s">
        <v>112</v>
      </c>
      <c r="F311" s="695">
        <f t="shared" si="73"/>
        <v>0</v>
      </c>
      <c r="G311" s="654">
        <v>0</v>
      </c>
      <c r="H311" s="246">
        <v>0</v>
      </c>
      <c r="I311" s="246">
        <v>0</v>
      </c>
      <c r="J311" s="246">
        <v>0</v>
      </c>
      <c r="K311" s="66">
        <f t="shared" si="72"/>
        <v>0</v>
      </c>
      <c r="L311" s="89">
        <v>0</v>
      </c>
      <c r="M311" s="89">
        <v>0</v>
      </c>
      <c r="N311" s="89">
        <v>0</v>
      </c>
      <c r="O311" s="89">
        <v>0</v>
      </c>
      <c r="P311" s="257">
        <f t="shared" si="66"/>
        <v>0</v>
      </c>
      <c r="Q311" s="89">
        <v>0</v>
      </c>
      <c r="R311" s="202">
        <v>0</v>
      </c>
      <c r="S311" s="202">
        <v>0</v>
      </c>
      <c r="T311" s="202">
        <v>0</v>
      </c>
      <c r="U311" s="257">
        <f t="shared" si="67"/>
        <v>0</v>
      </c>
      <c r="V311" s="89">
        <v>0</v>
      </c>
      <c r="W311" s="89">
        <v>0</v>
      </c>
      <c r="X311" s="89">
        <v>0</v>
      </c>
      <c r="Y311" s="403">
        <v>0</v>
      </c>
      <c r="Z311" s="430">
        <f t="shared" si="68"/>
        <v>0</v>
      </c>
      <c r="AA311" s="89">
        <v>0</v>
      </c>
      <c r="AB311" s="89">
        <v>0</v>
      </c>
      <c r="AC311" s="89">
        <v>0</v>
      </c>
      <c r="AD311" s="89">
        <v>0</v>
      </c>
      <c r="AE311" s="430">
        <f t="shared" si="69"/>
        <v>0</v>
      </c>
      <c r="AF311" s="89">
        <v>0</v>
      </c>
      <c r="AG311" s="89">
        <v>0</v>
      </c>
      <c r="AH311" s="89">
        <v>0</v>
      </c>
      <c r="AI311" s="89">
        <v>0</v>
      </c>
      <c r="AJ311" s="430">
        <f t="shared" si="70"/>
        <v>0</v>
      </c>
      <c r="AK311" s="83">
        <v>0</v>
      </c>
      <c r="AL311" s="83">
        <v>0</v>
      </c>
      <c r="AM311" s="83">
        <v>0</v>
      </c>
      <c r="AN311" s="83">
        <v>0</v>
      </c>
      <c r="AO311" s="257">
        <f t="shared" si="71"/>
        <v>0</v>
      </c>
      <c r="AP311" s="83">
        <v>0</v>
      </c>
      <c r="AQ311" s="83">
        <v>0</v>
      </c>
      <c r="AR311" s="83">
        <v>0</v>
      </c>
      <c r="AS311" s="83">
        <v>0</v>
      </c>
      <c r="AT311" s="257">
        <f t="shared" si="64"/>
        <v>0</v>
      </c>
      <c r="AU311" s="83">
        <v>0</v>
      </c>
      <c r="AV311" s="83">
        <v>0</v>
      </c>
      <c r="AW311" s="83">
        <v>0</v>
      </c>
      <c r="AX311" s="83">
        <v>0</v>
      </c>
      <c r="AY311" s="257">
        <f t="shared" si="65"/>
        <v>0</v>
      </c>
    </row>
    <row r="312" spans="2:51" s="218" customFormat="1" ht="18.75" customHeight="1" thickBot="1" x14ac:dyDescent="0.3">
      <c r="B312" s="1013">
        <v>67</v>
      </c>
      <c r="C312" s="1021"/>
      <c r="D312" s="968" t="s">
        <v>382</v>
      </c>
      <c r="E312" s="199" t="s">
        <v>116</v>
      </c>
      <c r="F312" s="695">
        <f t="shared" si="73"/>
        <v>0</v>
      </c>
      <c r="G312" s="654">
        <v>0</v>
      </c>
      <c r="H312" s="246">
        <v>0</v>
      </c>
      <c r="I312" s="246">
        <v>0</v>
      </c>
      <c r="J312" s="246">
        <v>0</v>
      </c>
      <c r="K312" s="66">
        <f t="shared" si="72"/>
        <v>0</v>
      </c>
      <c r="L312" s="202">
        <v>0</v>
      </c>
      <c r="M312" s="202">
        <v>0</v>
      </c>
      <c r="N312" s="202">
        <v>0</v>
      </c>
      <c r="O312" s="202">
        <v>0</v>
      </c>
      <c r="P312" s="257">
        <f t="shared" si="66"/>
        <v>0</v>
      </c>
      <c r="Q312" s="202">
        <v>0</v>
      </c>
      <c r="R312" s="202">
        <v>0</v>
      </c>
      <c r="S312" s="202">
        <v>0</v>
      </c>
      <c r="T312" s="202">
        <v>0</v>
      </c>
      <c r="U312" s="257">
        <f t="shared" si="67"/>
        <v>0</v>
      </c>
      <c r="V312" s="202">
        <v>0</v>
      </c>
      <c r="W312" s="202">
        <v>0</v>
      </c>
      <c r="X312" s="202">
        <v>0</v>
      </c>
      <c r="Y312" s="404">
        <v>0</v>
      </c>
      <c r="Z312" s="430">
        <f t="shared" si="68"/>
        <v>0</v>
      </c>
      <c r="AA312" s="202">
        <v>0</v>
      </c>
      <c r="AB312" s="202">
        <v>0</v>
      </c>
      <c r="AC312" s="202">
        <v>0</v>
      </c>
      <c r="AD312" s="202">
        <v>0</v>
      </c>
      <c r="AE312" s="430">
        <f t="shared" si="69"/>
        <v>0</v>
      </c>
      <c r="AF312" s="202">
        <v>0</v>
      </c>
      <c r="AG312" s="202">
        <v>0</v>
      </c>
      <c r="AH312" s="202">
        <v>0</v>
      </c>
      <c r="AI312" s="202">
        <v>0</v>
      </c>
      <c r="AJ312" s="430">
        <f t="shared" si="70"/>
        <v>0</v>
      </c>
      <c r="AK312" s="83">
        <v>0</v>
      </c>
      <c r="AL312" s="83">
        <v>0</v>
      </c>
      <c r="AM312" s="83">
        <v>0</v>
      </c>
      <c r="AN312" s="83">
        <v>0</v>
      </c>
      <c r="AO312" s="257">
        <f t="shared" si="71"/>
        <v>0</v>
      </c>
      <c r="AP312" s="83">
        <v>0</v>
      </c>
      <c r="AQ312" s="83">
        <v>0</v>
      </c>
      <c r="AR312" s="83">
        <v>0</v>
      </c>
      <c r="AS312" s="83">
        <v>0</v>
      </c>
      <c r="AT312" s="257">
        <f t="shared" si="64"/>
        <v>0</v>
      </c>
      <c r="AU312" s="83">
        <v>0</v>
      </c>
      <c r="AV312" s="83">
        <v>0</v>
      </c>
      <c r="AW312" s="83">
        <v>0</v>
      </c>
      <c r="AX312" s="83">
        <v>0</v>
      </c>
      <c r="AY312" s="257">
        <f t="shared" si="65"/>
        <v>0</v>
      </c>
    </row>
    <row r="313" spans="2:51" s="218" customFormat="1" ht="18.75" customHeight="1" thickBot="1" x14ac:dyDescent="0.3">
      <c r="B313" s="1014"/>
      <c r="C313" s="1021"/>
      <c r="D313" s="969"/>
      <c r="E313" s="200" t="s">
        <v>203</v>
      </c>
      <c r="F313" s="695">
        <f t="shared" si="73"/>
        <v>0</v>
      </c>
      <c r="G313" s="654">
        <v>0</v>
      </c>
      <c r="H313" s="246">
        <v>0</v>
      </c>
      <c r="I313" s="246">
        <v>0</v>
      </c>
      <c r="J313" s="246">
        <v>0</v>
      </c>
      <c r="K313" s="66">
        <f t="shared" si="72"/>
        <v>0</v>
      </c>
      <c r="L313" s="83">
        <v>0</v>
      </c>
      <c r="M313" s="83">
        <v>0</v>
      </c>
      <c r="N313" s="83">
        <v>0</v>
      </c>
      <c r="O313" s="83">
        <v>0</v>
      </c>
      <c r="P313" s="257">
        <f t="shared" si="66"/>
        <v>0</v>
      </c>
      <c r="Q313" s="83">
        <v>0</v>
      </c>
      <c r="R313" s="202">
        <v>0</v>
      </c>
      <c r="S313" s="202">
        <v>0</v>
      </c>
      <c r="T313" s="202">
        <v>0</v>
      </c>
      <c r="U313" s="257">
        <f t="shared" si="67"/>
        <v>0</v>
      </c>
      <c r="V313" s="83">
        <v>0</v>
      </c>
      <c r="W313" s="83">
        <v>0</v>
      </c>
      <c r="X313" s="83">
        <v>0</v>
      </c>
      <c r="Y313" s="396">
        <v>0</v>
      </c>
      <c r="Z313" s="430">
        <f t="shared" si="68"/>
        <v>0</v>
      </c>
      <c r="AA313" s="83">
        <v>0</v>
      </c>
      <c r="AB313" s="83">
        <v>0</v>
      </c>
      <c r="AC313" s="83">
        <v>0</v>
      </c>
      <c r="AD313" s="83">
        <v>0</v>
      </c>
      <c r="AE313" s="430">
        <f t="shared" si="69"/>
        <v>0</v>
      </c>
      <c r="AF313" s="83">
        <v>0</v>
      </c>
      <c r="AG313" s="83">
        <v>0</v>
      </c>
      <c r="AH313" s="83">
        <v>0</v>
      </c>
      <c r="AI313" s="83">
        <v>0</v>
      </c>
      <c r="AJ313" s="430">
        <f t="shared" si="70"/>
        <v>0</v>
      </c>
      <c r="AK313" s="83">
        <v>0</v>
      </c>
      <c r="AL313" s="83">
        <v>0</v>
      </c>
      <c r="AM313" s="83">
        <v>0</v>
      </c>
      <c r="AN313" s="83">
        <v>0</v>
      </c>
      <c r="AO313" s="257">
        <f t="shared" si="71"/>
        <v>0</v>
      </c>
      <c r="AP313" s="83">
        <v>0</v>
      </c>
      <c r="AQ313" s="83">
        <v>0</v>
      </c>
      <c r="AR313" s="83">
        <v>0</v>
      </c>
      <c r="AS313" s="83">
        <v>0</v>
      </c>
      <c r="AT313" s="257">
        <f t="shared" si="64"/>
        <v>0</v>
      </c>
      <c r="AU313" s="83">
        <v>0</v>
      </c>
      <c r="AV313" s="83">
        <v>0</v>
      </c>
      <c r="AW313" s="83">
        <v>0</v>
      </c>
      <c r="AX313" s="83">
        <v>0</v>
      </c>
      <c r="AY313" s="257">
        <f t="shared" si="65"/>
        <v>0</v>
      </c>
    </row>
    <row r="314" spans="2:51" s="218" customFormat="1" ht="18.75" customHeight="1" thickBot="1" x14ac:dyDescent="0.3">
      <c r="B314" s="1015"/>
      <c r="C314" s="1021"/>
      <c r="D314" s="970"/>
      <c r="E314" s="201" t="s">
        <v>112</v>
      </c>
      <c r="F314" s="695">
        <f t="shared" si="73"/>
        <v>0</v>
      </c>
      <c r="G314" s="654">
        <v>0</v>
      </c>
      <c r="H314" s="246">
        <v>0</v>
      </c>
      <c r="I314" s="246">
        <v>0</v>
      </c>
      <c r="J314" s="246">
        <v>0</v>
      </c>
      <c r="K314" s="66">
        <f t="shared" si="72"/>
        <v>0</v>
      </c>
      <c r="L314" s="89">
        <v>0</v>
      </c>
      <c r="M314" s="89">
        <v>0</v>
      </c>
      <c r="N314" s="89">
        <v>0</v>
      </c>
      <c r="O314" s="89">
        <v>0</v>
      </c>
      <c r="P314" s="257">
        <f t="shared" si="66"/>
        <v>0</v>
      </c>
      <c r="Q314" s="89">
        <v>0</v>
      </c>
      <c r="R314" s="202">
        <v>0</v>
      </c>
      <c r="S314" s="202">
        <v>0</v>
      </c>
      <c r="T314" s="202">
        <v>0</v>
      </c>
      <c r="U314" s="257">
        <f t="shared" si="67"/>
        <v>0</v>
      </c>
      <c r="V314" s="89">
        <v>0</v>
      </c>
      <c r="W314" s="89">
        <v>0</v>
      </c>
      <c r="X314" s="89">
        <v>0</v>
      </c>
      <c r="Y314" s="403">
        <v>0</v>
      </c>
      <c r="Z314" s="430">
        <f t="shared" si="68"/>
        <v>0</v>
      </c>
      <c r="AA314" s="89">
        <v>0</v>
      </c>
      <c r="AB314" s="89">
        <v>0</v>
      </c>
      <c r="AC314" s="89">
        <v>0</v>
      </c>
      <c r="AD314" s="89">
        <v>0</v>
      </c>
      <c r="AE314" s="430">
        <f t="shared" si="69"/>
        <v>0</v>
      </c>
      <c r="AF314" s="89">
        <v>0</v>
      </c>
      <c r="AG314" s="89">
        <v>0</v>
      </c>
      <c r="AH314" s="89">
        <v>0</v>
      </c>
      <c r="AI314" s="89">
        <v>0</v>
      </c>
      <c r="AJ314" s="430">
        <f t="shared" si="70"/>
        <v>0</v>
      </c>
      <c r="AK314" s="83">
        <v>0</v>
      </c>
      <c r="AL314" s="83">
        <v>0</v>
      </c>
      <c r="AM314" s="83">
        <v>0</v>
      </c>
      <c r="AN314" s="83">
        <v>0</v>
      </c>
      <c r="AO314" s="257">
        <f t="shared" si="71"/>
        <v>0</v>
      </c>
      <c r="AP314" s="83">
        <v>0</v>
      </c>
      <c r="AQ314" s="83">
        <v>0</v>
      </c>
      <c r="AR314" s="83">
        <v>0</v>
      </c>
      <c r="AS314" s="83">
        <v>0</v>
      </c>
      <c r="AT314" s="257">
        <f t="shared" si="64"/>
        <v>0</v>
      </c>
      <c r="AU314" s="83">
        <v>0</v>
      </c>
      <c r="AV314" s="83">
        <v>0</v>
      </c>
      <c r="AW314" s="83">
        <v>0</v>
      </c>
      <c r="AX314" s="83">
        <v>0</v>
      </c>
      <c r="AY314" s="257">
        <f t="shared" si="65"/>
        <v>0</v>
      </c>
    </row>
    <row r="315" spans="2:51" s="218" customFormat="1" ht="18.75" customHeight="1" thickBot="1" x14ac:dyDescent="0.3">
      <c r="B315" s="1013">
        <v>68</v>
      </c>
      <c r="C315" s="1021"/>
      <c r="D315" s="968" t="s">
        <v>383</v>
      </c>
      <c r="E315" s="595" t="s">
        <v>116</v>
      </c>
      <c r="F315" s="695">
        <f t="shared" si="73"/>
        <v>0</v>
      </c>
      <c r="G315" s="654">
        <v>0</v>
      </c>
      <c r="H315" s="246">
        <v>0</v>
      </c>
      <c r="I315" s="246">
        <v>0</v>
      </c>
      <c r="J315" s="246">
        <v>0</v>
      </c>
      <c r="K315" s="66">
        <f t="shared" si="72"/>
        <v>0</v>
      </c>
      <c r="L315" s="202">
        <v>0</v>
      </c>
      <c r="M315" s="202">
        <v>0</v>
      </c>
      <c r="N315" s="202">
        <v>0</v>
      </c>
      <c r="O315" s="202">
        <v>0</v>
      </c>
      <c r="P315" s="257">
        <f t="shared" si="66"/>
        <v>0</v>
      </c>
      <c r="Q315" s="202">
        <v>0</v>
      </c>
      <c r="R315" s="202">
        <v>0</v>
      </c>
      <c r="S315" s="202">
        <v>0</v>
      </c>
      <c r="T315" s="202">
        <v>0</v>
      </c>
      <c r="U315" s="257">
        <f t="shared" si="67"/>
        <v>0</v>
      </c>
      <c r="V315" s="202">
        <v>0</v>
      </c>
      <c r="W315" s="202">
        <v>0</v>
      </c>
      <c r="X315" s="202">
        <v>0</v>
      </c>
      <c r="Y315" s="404">
        <v>0</v>
      </c>
      <c r="Z315" s="430">
        <f t="shared" si="68"/>
        <v>0</v>
      </c>
      <c r="AA315" s="202">
        <v>0</v>
      </c>
      <c r="AB315" s="202">
        <v>0</v>
      </c>
      <c r="AC315" s="202">
        <v>0</v>
      </c>
      <c r="AD315" s="202">
        <v>0</v>
      </c>
      <c r="AE315" s="430">
        <f t="shared" si="69"/>
        <v>0</v>
      </c>
      <c r="AF315" s="202">
        <v>0</v>
      </c>
      <c r="AG315" s="202">
        <v>0</v>
      </c>
      <c r="AH315" s="202">
        <v>0</v>
      </c>
      <c r="AI315" s="202">
        <v>0</v>
      </c>
      <c r="AJ315" s="430">
        <f t="shared" si="70"/>
        <v>0</v>
      </c>
      <c r="AK315" s="83">
        <v>0</v>
      </c>
      <c r="AL315" s="83">
        <v>0</v>
      </c>
      <c r="AM315" s="83">
        <v>0</v>
      </c>
      <c r="AN315" s="83">
        <v>0</v>
      </c>
      <c r="AO315" s="257">
        <f t="shared" si="71"/>
        <v>0</v>
      </c>
      <c r="AP315" s="83">
        <v>0</v>
      </c>
      <c r="AQ315" s="83">
        <v>0</v>
      </c>
      <c r="AR315" s="83">
        <v>0</v>
      </c>
      <c r="AS315" s="83">
        <v>0</v>
      </c>
      <c r="AT315" s="257">
        <f t="shared" si="64"/>
        <v>0</v>
      </c>
      <c r="AU315" s="83">
        <v>0</v>
      </c>
      <c r="AV315" s="83">
        <v>0</v>
      </c>
      <c r="AW315" s="83">
        <v>0</v>
      </c>
      <c r="AX315" s="83">
        <v>0</v>
      </c>
      <c r="AY315" s="257">
        <f t="shared" si="65"/>
        <v>0</v>
      </c>
    </row>
    <row r="316" spans="2:51" s="218" customFormat="1" ht="18.75" customHeight="1" thickBot="1" x14ac:dyDescent="0.3">
      <c r="B316" s="1014"/>
      <c r="C316" s="1021"/>
      <c r="D316" s="969"/>
      <c r="E316" s="200" t="s">
        <v>203</v>
      </c>
      <c r="F316" s="695">
        <f t="shared" si="73"/>
        <v>0</v>
      </c>
      <c r="G316" s="654">
        <v>0</v>
      </c>
      <c r="H316" s="246">
        <v>0</v>
      </c>
      <c r="I316" s="246">
        <v>0</v>
      </c>
      <c r="J316" s="246">
        <v>0</v>
      </c>
      <c r="K316" s="66">
        <f t="shared" si="72"/>
        <v>0</v>
      </c>
      <c r="L316" s="83">
        <v>0</v>
      </c>
      <c r="M316" s="83">
        <v>0</v>
      </c>
      <c r="N316" s="83">
        <v>0</v>
      </c>
      <c r="O316" s="83">
        <v>0</v>
      </c>
      <c r="P316" s="257">
        <f t="shared" si="66"/>
        <v>0</v>
      </c>
      <c r="Q316" s="83">
        <v>0</v>
      </c>
      <c r="R316" s="202">
        <v>0</v>
      </c>
      <c r="S316" s="202">
        <v>0</v>
      </c>
      <c r="T316" s="202">
        <v>0</v>
      </c>
      <c r="U316" s="257">
        <f t="shared" si="67"/>
        <v>0</v>
      </c>
      <c r="V316" s="83">
        <v>0</v>
      </c>
      <c r="W316" s="83">
        <v>0</v>
      </c>
      <c r="X316" s="83">
        <v>0</v>
      </c>
      <c r="Y316" s="396">
        <v>0</v>
      </c>
      <c r="Z316" s="430">
        <f t="shared" si="68"/>
        <v>0</v>
      </c>
      <c r="AA316" s="83">
        <v>0</v>
      </c>
      <c r="AB316" s="83">
        <v>0</v>
      </c>
      <c r="AC316" s="83">
        <v>0</v>
      </c>
      <c r="AD316" s="83">
        <v>0</v>
      </c>
      <c r="AE316" s="430">
        <f t="shared" si="69"/>
        <v>0</v>
      </c>
      <c r="AF316" s="83">
        <v>0</v>
      </c>
      <c r="AG316" s="83">
        <v>0</v>
      </c>
      <c r="AH316" s="83">
        <v>0</v>
      </c>
      <c r="AI316" s="83">
        <v>0</v>
      </c>
      <c r="AJ316" s="430">
        <f t="shared" si="70"/>
        <v>0</v>
      </c>
      <c r="AK316" s="83">
        <v>0</v>
      </c>
      <c r="AL316" s="83">
        <v>0</v>
      </c>
      <c r="AM316" s="83">
        <v>0</v>
      </c>
      <c r="AN316" s="83">
        <v>0</v>
      </c>
      <c r="AO316" s="257">
        <f t="shared" si="71"/>
        <v>0</v>
      </c>
      <c r="AP316" s="83">
        <v>0</v>
      </c>
      <c r="AQ316" s="83">
        <v>0</v>
      </c>
      <c r="AR316" s="83">
        <v>0</v>
      </c>
      <c r="AS316" s="83">
        <v>0</v>
      </c>
      <c r="AT316" s="257">
        <f t="shared" si="64"/>
        <v>0</v>
      </c>
      <c r="AU316" s="83">
        <v>0</v>
      </c>
      <c r="AV316" s="83">
        <v>0</v>
      </c>
      <c r="AW316" s="83">
        <v>0</v>
      </c>
      <c r="AX316" s="83">
        <v>0</v>
      </c>
      <c r="AY316" s="257">
        <f t="shared" si="65"/>
        <v>0</v>
      </c>
    </row>
    <row r="317" spans="2:51" s="218" customFormat="1" ht="18.75" customHeight="1" thickBot="1" x14ac:dyDescent="0.3">
      <c r="B317" s="1014"/>
      <c r="C317" s="1021"/>
      <c r="D317" s="969"/>
      <c r="E317" s="201" t="s">
        <v>112</v>
      </c>
      <c r="F317" s="695">
        <f t="shared" si="73"/>
        <v>0</v>
      </c>
      <c r="G317" s="654">
        <v>0</v>
      </c>
      <c r="H317" s="246">
        <v>0</v>
      </c>
      <c r="I317" s="246">
        <v>0</v>
      </c>
      <c r="J317" s="246">
        <v>0</v>
      </c>
      <c r="K317" s="66">
        <f t="shared" si="72"/>
        <v>0</v>
      </c>
      <c r="L317" s="89">
        <v>0</v>
      </c>
      <c r="M317" s="89">
        <v>0</v>
      </c>
      <c r="N317" s="89">
        <v>0</v>
      </c>
      <c r="O317" s="89">
        <v>0</v>
      </c>
      <c r="P317" s="257">
        <f t="shared" si="66"/>
        <v>0</v>
      </c>
      <c r="Q317" s="89">
        <v>0</v>
      </c>
      <c r="R317" s="202">
        <v>0</v>
      </c>
      <c r="S317" s="202">
        <v>0</v>
      </c>
      <c r="T317" s="202">
        <v>0</v>
      </c>
      <c r="U317" s="257">
        <f t="shared" si="67"/>
        <v>0</v>
      </c>
      <c r="V317" s="89">
        <v>0</v>
      </c>
      <c r="W317" s="89">
        <v>0</v>
      </c>
      <c r="X317" s="89">
        <v>0</v>
      </c>
      <c r="Y317" s="403">
        <v>0</v>
      </c>
      <c r="Z317" s="430">
        <f t="shared" si="68"/>
        <v>0</v>
      </c>
      <c r="AA317" s="89">
        <v>0</v>
      </c>
      <c r="AB317" s="89">
        <v>0</v>
      </c>
      <c r="AC317" s="89">
        <v>0</v>
      </c>
      <c r="AD317" s="89">
        <v>0</v>
      </c>
      <c r="AE317" s="430">
        <f t="shared" si="69"/>
        <v>0</v>
      </c>
      <c r="AF317" s="89">
        <v>0</v>
      </c>
      <c r="AG317" s="89">
        <v>0</v>
      </c>
      <c r="AH317" s="89">
        <v>0</v>
      </c>
      <c r="AI317" s="89">
        <v>0</v>
      </c>
      <c r="AJ317" s="430">
        <f t="shared" si="70"/>
        <v>0</v>
      </c>
      <c r="AK317" s="83">
        <v>0</v>
      </c>
      <c r="AL317" s="83">
        <v>0</v>
      </c>
      <c r="AM317" s="83">
        <v>0</v>
      </c>
      <c r="AN317" s="83">
        <v>0</v>
      </c>
      <c r="AO317" s="257">
        <f t="shared" si="71"/>
        <v>0</v>
      </c>
      <c r="AP317" s="83">
        <v>0</v>
      </c>
      <c r="AQ317" s="83">
        <v>0</v>
      </c>
      <c r="AR317" s="83">
        <v>0</v>
      </c>
      <c r="AS317" s="83">
        <v>0</v>
      </c>
      <c r="AT317" s="257">
        <f t="shared" si="64"/>
        <v>0</v>
      </c>
      <c r="AU317" s="83">
        <v>0</v>
      </c>
      <c r="AV317" s="83">
        <v>0</v>
      </c>
      <c r="AW317" s="83">
        <v>0</v>
      </c>
      <c r="AX317" s="83">
        <v>0</v>
      </c>
      <c r="AY317" s="257">
        <f t="shared" si="65"/>
        <v>0</v>
      </c>
    </row>
    <row r="318" spans="2:51" s="218" customFormat="1" ht="18.75" customHeight="1" thickBot="1" x14ac:dyDescent="0.3">
      <c r="B318" s="1014"/>
      <c r="C318" s="1021"/>
      <c r="D318" s="969"/>
      <c r="E318" s="583" t="s">
        <v>621</v>
      </c>
      <c r="F318" s="695">
        <f t="shared" si="73"/>
        <v>0</v>
      </c>
      <c r="G318" s="654">
        <v>0</v>
      </c>
      <c r="H318" s="246">
        <v>0</v>
      </c>
      <c r="I318" s="246">
        <v>0</v>
      </c>
      <c r="J318" s="246">
        <v>0</v>
      </c>
      <c r="K318" s="66">
        <f t="shared" si="72"/>
        <v>0</v>
      </c>
      <c r="L318" s="202">
        <v>0</v>
      </c>
      <c r="M318" s="202">
        <v>0</v>
      </c>
      <c r="N318" s="202">
        <v>0</v>
      </c>
      <c r="O318" s="202">
        <v>0</v>
      </c>
      <c r="P318" s="257">
        <f t="shared" si="66"/>
        <v>0</v>
      </c>
      <c r="Q318" s="202">
        <v>0</v>
      </c>
      <c r="R318" s="202">
        <v>0</v>
      </c>
      <c r="S318" s="202">
        <v>0</v>
      </c>
      <c r="T318" s="202">
        <v>0</v>
      </c>
      <c r="U318" s="257">
        <f t="shared" si="67"/>
        <v>0</v>
      </c>
      <c r="V318" s="202">
        <v>0</v>
      </c>
      <c r="W318" s="202">
        <v>0</v>
      </c>
      <c r="X318" s="202">
        <v>0</v>
      </c>
      <c r="Y318" s="404">
        <v>0</v>
      </c>
      <c r="Z318" s="430">
        <f t="shared" si="68"/>
        <v>0</v>
      </c>
      <c r="AA318" s="202">
        <v>0</v>
      </c>
      <c r="AB318" s="202">
        <v>0</v>
      </c>
      <c r="AC318" s="202">
        <v>0</v>
      </c>
      <c r="AD318" s="202">
        <v>0</v>
      </c>
      <c r="AE318" s="430">
        <f t="shared" si="69"/>
        <v>0</v>
      </c>
      <c r="AF318" s="202">
        <v>0</v>
      </c>
      <c r="AG318" s="202">
        <v>0</v>
      </c>
      <c r="AH318" s="202">
        <v>0</v>
      </c>
      <c r="AI318" s="202">
        <v>0</v>
      </c>
      <c r="AJ318" s="430">
        <f t="shared" si="70"/>
        <v>0</v>
      </c>
      <c r="AK318" s="83">
        <v>0</v>
      </c>
      <c r="AL318" s="83">
        <v>0</v>
      </c>
      <c r="AM318" s="83">
        <v>0</v>
      </c>
      <c r="AN318" s="83">
        <v>0</v>
      </c>
      <c r="AO318" s="257">
        <f t="shared" si="71"/>
        <v>0</v>
      </c>
      <c r="AP318" s="83">
        <v>0</v>
      </c>
      <c r="AQ318" s="83">
        <v>0</v>
      </c>
      <c r="AR318" s="83">
        <v>0</v>
      </c>
      <c r="AS318" s="83">
        <v>0</v>
      </c>
      <c r="AT318" s="257">
        <f t="shared" si="64"/>
        <v>0</v>
      </c>
      <c r="AU318" s="83">
        <v>0</v>
      </c>
      <c r="AV318" s="83">
        <v>0</v>
      </c>
      <c r="AW318" s="83">
        <v>0</v>
      </c>
      <c r="AX318" s="83">
        <v>0</v>
      </c>
      <c r="AY318" s="257">
        <f t="shared" si="65"/>
        <v>0</v>
      </c>
    </row>
    <row r="319" spans="2:51" s="218" customFormat="1" ht="18.75" customHeight="1" thickBot="1" x14ac:dyDescent="0.3">
      <c r="B319" s="1014"/>
      <c r="C319" s="1021"/>
      <c r="D319" s="970"/>
      <c r="E319" s="583" t="s">
        <v>620</v>
      </c>
      <c r="F319" s="695">
        <f t="shared" si="73"/>
        <v>0</v>
      </c>
      <c r="G319" s="654">
        <v>0</v>
      </c>
      <c r="H319" s="246">
        <v>0</v>
      </c>
      <c r="I319" s="246">
        <v>0</v>
      </c>
      <c r="J319" s="246">
        <v>0</v>
      </c>
      <c r="K319" s="66">
        <f t="shared" si="72"/>
        <v>0</v>
      </c>
      <c r="L319" s="202">
        <v>0</v>
      </c>
      <c r="M319" s="202">
        <v>0</v>
      </c>
      <c r="N319" s="202">
        <v>0</v>
      </c>
      <c r="O319" s="202">
        <v>0</v>
      </c>
      <c r="P319" s="257">
        <f t="shared" si="66"/>
        <v>0</v>
      </c>
      <c r="Q319" s="202">
        <v>0</v>
      </c>
      <c r="R319" s="202">
        <v>0</v>
      </c>
      <c r="S319" s="202">
        <v>0</v>
      </c>
      <c r="T319" s="202">
        <v>0</v>
      </c>
      <c r="U319" s="257">
        <f t="shared" si="67"/>
        <v>0</v>
      </c>
      <c r="V319" s="202">
        <v>0</v>
      </c>
      <c r="W319" s="202">
        <v>0</v>
      </c>
      <c r="X319" s="202">
        <v>0</v>
      </c>
      <c r="Y319" s="404">
        <v>0</v>
      </c>
      <c r="Z319" s="430">
        <f t="shared" si="68"/>
        <v>0</v>
      </c>
      <c r="AA319" s="202">
        <v>0</v>
      </c>
      <c r="AB319" s="202">
        <v>0</v>
      </c>
      <c r="AC319" s="202">
        <v>0</v>
      </c>
      <c r="AD319" s="202">
        <v>0</v>
      </c>
      <c r="AE319" s="430">
        <f t="shared" si="69"/>
        <v>0</v>
      </c>
      <c r="AF319" s="202">
        <v>0</v>
      </c>
      <c r="AG319" s="202">
        <v>0</v>
      </c>
      <c r="AH319" s="202">
        <v>0</v>
      </c>
      <c r="AI319" s="202">
        <v>0</v>
      </c>
      <c r="AJ319" s="430">
        <f t="shared" si="70"/>
        <v>0</v>
      </c>
      <c r="AK319" s="83">
        <v>0</v>
      </c>
      <c r="AL319" s="83">
        <v>0</v>
      </c>
      <c r="AM319" s="83">
        <v>0</v>
      </c>
      <c r="AN319" s="83">
        <v>0</v>
      </c>
      <c r="AO319" s="257">
        <f t="shared" si="71"/>
        <v>0</v>
      </c>
      <c r="AP319" s="83">
        <v>0</v>
      </c>
      <c r="AQ319" s="83">
        <v>0</v>
      </c>
      <c r="AR319" s="83">
        <v>0</v>
      </c>
      <c r="AS319" s="83">
        <v>0</v>
      </c>
      <c r="AT319" s="257">
        <f t="shared" si="64"/>
        <v>0</v>
      </c>
      <c r="AU319" s="83">
        <v>0</v>
      </c>
      <c r="AV319" s="83">
        <v>0</v>
      </c>
      <c r="AW319" s="83">
        <v>0</v>
      </c>
      <c r="AX319" s="83">
        <v>0</v>
      </c>
      <c r="AY319" s="257">
        <f t="shared" si="65"/>
        <v>0</v>
      </c>
    </row>
    <row r="320" spans="2:51" s="218" customFormat="1" ht="18.75" customHeight="1" thickBot="1" x14ac:dyDescent="0.3">
      <c r="B320" s="925">
        <v>69</v>
      </c>
      <c r="C320" s="1025"/>
      <c r="D320" s="951" t="s">
        <v>384</v>
      </c>
      <c r="E320" s="200" t="s">
        <v>116</v>
      </c>
      <c r="F320" s="695">
        <f t="shared" si="73"/>
        <v>10</v>
      </c>
      <c r="G320" s="654">
        <v>0</v>
      </c>
      <c r="H320" s="246">
        <v>0</v>
      </c>
      <c r="I320" s="246">
        <v>0</v>
      </c>
      <c r="J320" s="246">
        <v>0</v>
      </c>
      <c r="K320" s="66">
        <f t="shared" si="72"/>
        <v>0</v>
      </c>
      <c r="L320" s="202">
        <v>2</v>
      </c>
      <c r="M320" s="202">
        <v>0</v>
      </c>
      <c r="N320" s="202">
        <v>0</v>
      </c>
      <c r="O320" s="202">
        <v>0</v>
      </c>
      <c r="P320" s="257">
        <f t="shared" si="66"/>
        <v>2</v>
      </c>
      <c r="Q320" s="202">
        <v>0</v>
      </c>
      <c r="R320" s="202">
        <v>0</v>
      </c>
      <c r="S320" s="202">
        <v>0</v>
      </c>
      <c r="T320" s="202">
        <v>0</v>
      </c>
      <c r="U320" s="257">
        <f t="shared" si="67"/>
        <v>0</v>
      </c>
      <c r="V320" s="202">
        <v>0</v>
      </c>
      <c r="W320" s="202">
        <v>0</v>
      </c>
      <c r="X320" s="202">
        <v>0</v>
      </c>
      <c r="Y320" s="404">
        <v>0</v>
      </c>
      <c r="Z320" s="430">
        <f t="shared" si="68"/>
        <v>0</v>
      </c>
      <c r="AA320" s="202">
        <v>0</v>
      </c>
      <c r="AB320" s="202">
        <v>0</v>
      </c>
      <c r="AC320" s="202">
        <v>0</v>
      </c>
      <c r="AD320" s="202">
        <v>0</v>
      </c>
      <c r="AE320" s="430">
        <f t="shared" si="69"/>
        <v>0</v>
      </c>
      <c r="AF320" s="202">
        <v>0</v>
      </c>
      <c r="AG320" s="202">
        <v>0</v>
      </c>
      <c r="AH320" s="202">
        <v>0</v>
      </c>
      <c r="AI320" s="202">
        <v>0</v>
      </c>
      <c r="AJ320" s="430">
        <f t="shared" si="70"/>
        <v>0</v>
      </c>
      <c r="AK320" s="83">
        <v>0</v>
      </c>
      <c r="AL320" s="83">
        <v>0</v>
      </c>
      <c r="AM320" s="83">
        <v>0</v>
      </c>
      <c r="AN320" s="83">
        <v>0</v>
      </c>
      <c r="AO320" s="257">
        <f t="shared" si="71"/>
        <v>0</v>
      </c>
      <c r="AP320" s="83">
        <v>0</v>
      </c>
      <c r="AQ320" s="83">
        <v>0</v>
      </c>
      <c r="AR320" s="83">
        <v>0</v>
      </c>
      <c r="AS320" s="83">
        <v>8</v>
      </c>
      <c r="AT320" s="257">
        <f t="shared" si="64"/>
        <v>8</v>
      </c>
      <c r="AU320" s="83">
        <v>0</v>
      </c>
      <c r="AV320" s="83">
        <v>0</v>
      </c>
      <c r="AW320" s="83">
        <v>0</v>
      </c>
      <c r="AX320" s="83">
        <v>0</v>
      </c>
      <c r="AY320" s="257">
        <f t="shared" si="65"/>
        <v>0</v>
      </c>
    </row>
    <row r="321" spans="2:51" s="218" customFormat="1" ht="18.75" customHeight="1" thickBot="1" x14ac:dyDescent="0.3">
      <c r="B321" s="925"/>
      <c r="C321" s="1025"/>
      <c r="D321" s="952"/>
      <c r="E321" s="200" t="s">
        <v>203</v>
      </c>
      <c r="F321" s="695">
        <f t="shared" si="73"/>
        <v>0</v>
      </c>
      <c r="G321" s="654">
        <v>0</v>
      </c>
      <c r="H321" s="246">
        <v>0</v>
      </c>
      <c r="I321" s="246">
        <v>0</v>
      </c>
      <c r="J321" s="246">
        <v>0</v>
      </c>
      <c r="K321" s="66">
        <f t="shared" si="72"/>
        <v>0</v>
      </c>
      <c r="L321" s="83">
        <v>0</v>
      </c>
      <c r="M321" s="83">
        <v>0</v>
      </c>
      <c r="N321" s="83">
        <v>0</v>
      </c>
      <c r="O321" s="83">
        <v>0</v>
      </c>
      <c r="P321" s="257">
        <f t="shared" si="66"/>
        <v>0</v>
      </c>
      <c r="Q321" s="83">
        <v>0</v>
      </c>
      <c r="R321" s="202">
        <v>0</v>
      </c>
      <c r="S321" s="202">
        <v>0</v>
      </c>
      <c r="T321" s="202">
        <v>0</v>
      </c>
      <c r="U321" s="257">
        <f t="shared" si="67"/>
        <v>0</v>
      </c>
      <c r="V321" s="83">
        <v>0</v>
      </c>
      <c r="W321" s="83">
        <v>0</v>
      </c>
      <c r="X321" s="83">
        <v>0</v>
      </c>
      <c r="Y321" s="396">
        <v>0</v>
      </c>
      <c r="Z321" s="430">
        <f t="shared" si="68"/>
        <v>0</v>
      </c>
      <c r="AA321" s="83">
        <v>0</v>
      </c>
      <c r="AB321" s="83">
        <v>0</v>
      </c>
      <c r="AC321" s="83">
        <v>0</v>
      </c>
      <c r="AD321" s="83">
        <v>0</v>
      </c>
      <c r="AE321" s="430">
        <f t="shared" si="69"/>
        <v>0</v>
      </c>
      <c r="AF321" s="83">
        <v>0</v>
      </c>
      <c r="AG321" s="83">
        <v>0</v>
      </c>
      <c r="AH321" s="83">
        <v>0</v>
      </c>
      <c r="AI321" s="83">
        <v>0</v>
      </c>
      <c r="AJ321" s="430">
        <f t="shared" si="70"/>
        <v>0</v>
      </c>
      <c r="AK321" s="83">
        <v>0</v>
      </c>
      <c r="AL321" s="83">
        <v>0</v>
      </c>
      <c r="AM321" s="83">
        <v>0</v>
      </c>
      <c r="AN321" s="83">
        <v>0</v>
      </c>
      <c r="AO321" s="257">
        <f t="shared" si="71"/>
        <v>0</v>
      </c>
      <c r="AP321" s="83">
        <v>0</v>
      </c>
      <c r="AQ321" s="83">
        <v>0</v>
      </c>
      <c r="AR321" s="83">
        <v>0</v>
      </c>
      <c r="AS321" s="83">
        <v>0</v>
      </c>
      <c r="AT321" s="257">
        <f t="shared" si="64"/>
        <v>0</v>
      </c>
      <c r="AU321" s="83">
        <v>0</v>
      </c>
      <c r="AV321" s="83">
        <v>0</v>
      </c>
      <c r="AW321" s="83">
        <v>0</v>
      </c>
      <c r="AX321" s="83">
        <v>0</v>
      </c>
      <c r="AY321" s="257">
        <f t="shared" si="65"/>
        <v>0</v>
      </c>
    </row>
    <row r="322" spans="2:51" s="218" customFormat="1" ht="18.75" customHeight="1" thickBot="1" x14ac:dyDescent="0.3">
      <c r="B322" s="925"/>
      <c r="C322" s="1025"/>
      <c r="D322" s="953"/>
      <c r="E322" s="201" t="s">
        <v>112</v>
      </c>
      <c r="F322" s="695">
        <f t="shared" si="73"/>
        <v>0</v>
      </c>
      <c r="G322" s="654">
        <v>0</v>
      </c>
      <c r="H322" s="246">
        <v>0</v>
      </c>
      <c r="I322" s="246">
        <v>0</v>
      </c>
      <c r="J322" s="246">
        <v>0</v>
      </c>
      <c r="K322" s="66">
        <f t="shared" si="72"/>
        <v>0</v>
      </c>
      <c r="L322" s="89">
        <v>0</v>
      </c>
      <c r="M322" s="89">
        <v>0</v>
      </c>
      <c r="N322" s="89">
        <v>0</v>
      </c>
      <c r="O322" s="89">
        <v>0</v>
      </c>
      <c r="P322" s="257">
        <f t="shared" si="66"/>
        <v>0</v>
      </c>
      <c r="Q322" s="89">
        <v>0</v>
      </c>
      <c r="R322" s="202">
        <v>0</v>
      </c>
      <c r="S322" s="202">
        <v>0</v>
      </c>
      <c r="T322" s="202">
        <v>0</v>
      </c>
      <c r="U322" s="257">
        <f t="shared" si="67"/>
        <v>0</v>
      </c>
      <c r="V322" s="89">
        <v>0</v>
      </c>
      <c r="W322" s="89">
        <v>0</v>
      </c>
      <c r="X322" s="89">
        <v>0</v>
      </c>
      <c r="Y322" s="403">
        <v>0</v>
      </c>
      <c r="Z322" s="430">
        <f t="shared" si="68"/>
        <v>0</v>
      </c>
      <c r="AA322" s="89">
        <v>0</v>
      </c>
      <c r="AB322" s="89">
        <v>0</v>
      </c>
      <c r="AC322" s="89">
        <v>0</v>
      </c>
      <c r="AD322" s="89">
        <v>0</v>
      </c>
      <c r="AE322" s="430">
        <f t="shared" si="69"/>
        <v>0</v>
      </c>
      <c r="AF322" s="89">
        <v>0</v>
      </c>
      <c r="AG322" s="89">
        <v>0</v>
      </c>
      <c r="AH322" s="89">
        <v>0</v>
      </c>
      <c r="AI322" s="89">
        <v>0</v>
      </c>
      <c r="AJ322" s="430">
        <f t="shared" si="70"/>
        <v>0</v>
      </c>
      <c r="AK322" s="83">
        <v>0</v>
      </c>
      <c r="AL322" s="83">
        <v>0</v>
      </c>
      <c r="AM322" s="83">
        <v>0</v>
      </c>
      <c r="AN322" s="83">
        <v>0</v>
      </c>
      <c r="AO322" s="257">
        <f t="shared" si="71"/>
        <v>0</v>
      </c>
      <c r="AP322" s="83">
        <v>0</v>
      </c>
      <c r="AQ322" s="83">
        <v>0</v>
      </c>
      <c r="AR322" s="83">
        <v>0</v>
      </c>
      <c r="AS322" s="83">
        <v>0</v>
      </c>
      <c r="AT322" s="257">
        <f t="shared" si="64"/>
        <v>0</v>
      </c>
      <c r="AU322" s="83">
        <v>0</v>
      </c>
      <c r="AV322" s="83">
        <v>0</v>
      </c>
      <c r="AW322" s="83">
        <v>0</v>
      </c>
      <c r="AX322" s="83">
        <v>0</v>
      </c>
      <c r="AY322" s="257">
        <f t="shared" si="65"/>
        <v>0</v>
      </c>
    </row>
    <row r="323" spans="2:51" s="218" customFormat="1" ht="18.75" customHeight="1" thickBot="1" x14ac:dyDescent="0.3">
      <c r="B323" s="925">
        <v>70</v>
      </c>
      <c r="C323" s="1026"/>
      <c r="D323" s="966" t="s">
        <v>385</v>
      </c>
      <c r="E323" s="229" t="s">
        <v>116</v>
      </c>
      <c r="F323" s="695">
        <f t="shared" si="73"/>
        <v>0</v>
      </c>
      <c r="G323" s="655">
        <v>0</v>
      </c>
      <c r="H323" s="228">
        <v>0</v>
      </c>
      <c r="I323" s="228">
        <v>0</v>
      </c>
      <c r="J323" s="228">
        <v>0</v>
      </c>
      <c r="K323" s="66">
        <f t="shared" si="72"/>
        <v>0</v>
      </c>
      <c r="L323" s="220"/>
      <c r="M323" s="220"/>
      <c r="N323" s="220"/>
      <c r="O323" s="220"/>
      <c r="P323" s="257">
        <f t="shared" si="66"/>
        <v>0</v>
      </c>
      <c r="Q323" s="220"/>
      <c r="R323" s="220"/>
      <c r="S323" s="220"/>
      <c r="T323" s="220"/>
      <c r="U323" s="257">
        <f t="shared" si="67"/>
        <v>0</v>
      </c>
      <c r="V323" s="220"/>
      <c r="W323" s="220"/>
      <c r="X323" s="220"/>
      <c r="Y323" s="358"/>
      <c r="Z323" s="430">
        <f t="shared" si="68"/>
        <v>0</v>
      </c>
      <c r="AA323" s="220"/>
      <c r="AB323" s="220"/>
      <c r="AC323" s="220"/>
      <c r="AD323" s="220"/>
      <c r="AE323" s="430">
        <f t="shared" si="69"/>
        <v>0</v>
      </c>
      <c r="AF323" s="220"/>
      <c r="AG323" s="220"/>
      <c r="AH323" s="220"/>
      <c r="AI323" s="220"/>
      <c r="AJ323" s="430">
        <f t="shared" si="70"/>
        <v>0</v>
      </c>
      <c r="AK323" s="83">
        <v>0</v>
      </c>
      <c r="AL323" s="83">
        <v>0</v>
      </c>
      <c r="AM323" s="83">
        <v>0</v>
      </c>
      <c r="AN323" s="83">
        <v>0</v>
      </c>
      <c r="AO323" s="257">
        <f t="shared" si="71"/>
        <v>0</v>
      </c>
      <c r="AP323" s="83">
        <v>0</v>
      </c>
      <c r="AQ323" s="83">
        <v>0</v>
      </c>
      <c r="AR323" s="83">
        <v>0</v>
      </c>
      <c r="AS323" s="83">
        <v>0</v>
      </c>
      <c r="AT323" s="257">
        <f t="shared" si="64"/>
        <v>0</v>
      </c>
      <c r="AU323" s="83">
        <v>0</v>
      </c>
      <c r="AV323" s="83">
        <v>0</v>
      </c>
      <c r="AW323" s="83">
        <v>0</v>
      </c>
      <c r="AX323" s="83">
        <v>0</v>
      </c>
      <c r="AY323" s="257">
        <f t="shared" si="65"/>
        <v>0</v>
      </c>
    </row>
    <row r="324" spans="2:51" s="218" customFormat="1" ht="18.75" customHeight="1" thickBot="1" x14ac:dyDescent="0.3">
      <c r="B324" s="925"/>
      <c r="C324" s="1026"/>
      <c r="D324" s="966"/>
      <c r="E324" s="229" t="s">
        <v>203</v>
      </c>
      <c r="F324" s="695">
        <f t="shared" si="73"/>
        <v>0</v>
      </c>
      <c r="G324" s="655">
        <v>0</v>
      </c>
      <c r="H324" s="228">
        <v>0</v>
      </c>
      <c r="I324" s="228">
        <v>0</v>
      </c>
      <c r="J324" s="228">
        <v>0</v>
      </c>
      <c r="K324" s="66">
        <f t="shared" si="72"/>
        <v>0</v>
      </c>
      <c r="L324" s="220"/>
      <c r="M324" s="220"/>
      <c r="N324" s="220"/>
      <c r="O324" s="220"/>
      <c r="P324" s="257">
        <f t="shared" si="66"/>
        <v>0</v>
      </c>
      <c r="Q324" s="220"/>
      <c r="R324" s="220"/>
      <c r="S324" s="220"/>
      <c r="T324" s="220"/>
      <c r="U324" s="257">
        <f t="shared" si="67"/>
        <v>0</v>
      </c>
      <c r="V324" s="220"/>
      <c r="W324" s="220"/>
      <c r="X324" s="220"/>
      <c r="Y324" s="358"/>
      <c r="Z324" s="430">
        <f t="shared" si="68"/>
        <v>0</v>
      </c>
      <c r="AA324" s="220"/>
      <c r="AB324" s="220"/>
      <c r="AC324" s="220"/>
      <c r="AD324" s="220"/>
      <c r="AE324" s="430">
        <f t="shared" si="69"/>
        <v>0</v>
      </c>
      <c r="AF324" s="220"/>
      <c r="AG324" s="220"/>
      <c r="AH324" s="220"/>
      <c r="AI324" s="220"/>
      <c r="AJ324" s="430">
        <f t="shared" si="70"/>
        <v>0</v>
      </c>
      <c r="AK324" s="83">
        <v>0</v>
      </c>
      <c r="AL324" s="83">
        <v>0</v>
      </c>
      <c r="AM324" s="83">
        <v>0</v>
      </c>
      <c r="AN324" s="83">
        <v>0</v>
      </c>
      <c r="AO324" s="257">
        <f t="shared" si="71"/>
        <v>0</v>
      </c>
      <c r="AP324" s="83">
        <v>0</v>
      </c>
      <c r="AQ324" s="83">
        <v>0</v>
      </c>
      <c r="AR324" s="83">
        <v>0</v>
      </c>
      <c r="AS324" s="83">
        <v>0</v>
      </c>
      <c r="AT324" s="257">
        <f t="shared" si="64"/>
        <v>0</v>
      </c>
      <c r="AU324" s="83">
        <v>0</v>
      </c>
      <c r="AV324" s="83">
        <v>0</v>
      </c>
      <c r="AW324" s="83">
        <v>0</v>
      </c>
      <c r="AX324" s="83">
        <v>0</v>
      </c>
      <c r="AY324" s="257">
        <f t="shared" si="65"/>
        <v>0</v>
      </c>
    </row>
    <row r="325" spans="2:51" s="218" customFormat="1" ht="18.75" customHeight="1" thickBot="1" x14ac:dyDescent="0.3">
      <c r="B325" s="925"/>
      <c r="C325" s="1026"/>
      <c r="D325" s="966"/>
      <c r="E325" s="201" t="s">
        <v>112</v>
      </c>
      <c r="F325" s="695">
        <f t="shared" si="73"/>
        <v>0</v>
      </c>
      <c r="G325" s="654">
        <v>0</v>
      </c>
      <c r="H325" s="246">
        <v>0</v>
      </c>
      <c r="I325" s="246">
        <v>0</v>
      </c>
      <c r="J325" s="246">
        <v>0</v>
      </c>
      <c r="K325" s="66">
        <f t="shared" si="72"/>
        <v>0</v>
      </c>
      <c r="L325" s="89">
        <v>0</v>
      </c>
      <c r="M325" s="89">
        <v>0</v>
      </c>
      <c r="N325" s="89">
        <v>0</v>
      </c>
      <c r="O325" s="89">
        <v>0</v>
      </c>
      <c r="P325" s="257">
        <f t="shared" si="66"/>
        <v>0</v>
      </c>
      <c r="Q325" s="89">
        <v>0</v>
      </c>
      <c r="R325" s="89">
        <v>0</v>
      </c>
      <c r="S325" s="89">
        <v>0</v>
      </c>
      <c r="T325" s="89">
        <v>0</v>
      </c>
      <c r="U325" s="257">
        <f t="shared" si="67"/>
        <v>0</v>
      </c>
      <c r="V325" s="89">
        <v>0</v>
      </c>
      <c r="W325" s="89">
        <v>0</v>
      </c>
      <c r="X325" s="89">
        <v>0</v>
      </c>
      <c r="Y325" s="403">
        <v>0</v>
      </c>
      <c r="Z325" s="430">
        <f t="shared" si="68"/>
        <v>0</v>
      </c>
      <c r="AA325" s="89">
        <v>0</v>
      </c>
      <c r="AB325" s="89">
        <v>0</v>
      </c>
      <c r="AC325" s="89">
        <v>0</v>
      </c>
      <c r="AD325" s="89">
        <v>0</v>
      </c>
      <c r="AE325" s="430">
        <f t="shared" si="69"/>
        <v>0</v>
      </c>
      <c r="AF325" s="89">
        <v>0</v>
      </c>
      <c r="AG325" s="89">
        <v>0</v>
      </c>
      <c r="AH325" s="89">
        <v>0</v>
      </c>
      <c r="AI325" s="89">
        <v>0</v>
      </c>
      <c r="AJ325" s="430">
        <f t="shared" si="70"/>
        <v>0</v>
      </c>
      <c r="AK325" s="83">
        <v>0</v>
      </c>
      <c r="AL325" s="83">
        <v>0</v>
      </c>
      <c r="AM325" s="83">
        <v>0</v>
      </c>
      <c r="AN325" s="83">
        <v>0</v>
      </c>
      <c r="AO325" s="257">
        <f t="shared" si="71"/>
        <v>0</v>
      </c>
      <c r="AP325" s="83">
        <v>0</v>
      </c>
      <c r="AQ325" s="83">
        <v>0</v>
      </c>
      <c r="AR325" s="83">
        <v>0</v>
      </c>
      <c r="AS325" s="83">
        <v>0</v>
      </c>
      <c r="AT325" s="257">
        <f t="shared" si="64"/>
        <v>0</v>
      </c>
      <c r="AU325" s="83">
        <v>0</v>
      </c>
      <c r="AV325" s="83">
        <v>0</v>
      </c>
      <c r="AW325" s="83">
        <v>0</v>
      </c>
      <c r="AX325" s="83">
        <v>0</v>
      </c>
      <c r="AY325" s="257">
        <f t="shared" si="65"/>
        <v>0</v>
      </c>
    </row>
    <row r="326" spans="2:51" s="218" customFormat="1" ht="18.75" customHeight="1" thickBot="1" x14ac:dyDescent="0.3">
      <c r="B326" s="925"/>
      <c r="C326" s="1026"/>
      <c r="D326" s="966"/>
      <c r="E326" s="706" t="s">
        <v>621</v>
      </c>
      <c r="F326" s="695">
        <f t="shared" si="73"/>
        <v>0</v>
      </c>
      <c r="G326" s="654">
        <v>0</v>
      </c>
      <c r="H326" s="246">
        <v>0</v>
      </c>
      <c r="I326" s="246">
        <v>0</v>
      </c>
      <c r="J326" s="246">
        <v>0</v>
      </c>
      <c r="K326" s="66">
        <f t="shared" si="72"/>
        <v>0</v>
      </c>
      <c r="L326" s="202">
        <v>0</v>
      </c>
      <c r="M326" s="202">
        <v>0</v>
      </c>
      <c r="N326" s="202">
        <v>0</v>
      </c>
      <c r="O326" s="202">
        <v>0</v>
      </c>
      <c r="P326" s="257">
        <f t="shared" si="66"/>
        <v>0</v>
      </c>
      <c r="Q326" s="202">
        <v>0</v>
      </c>
      <c r="R326" s="202">
        <v>0</v>
      </c>
      <c r="S326" s="202">
        <v>0</v>
      </c>
      <c r="T326" s="202">
        <v>0</v>
      </c>
      <c r="U326" s="257">
        <f t="shared" si="67"/>
        <v>0</v>
      </c>
      <c r="V326" s="202">
        <v>0</v>
      </c>
      <c r="W326" s="202">
        <v>0</v>
      </c>
      <c r="X326" s="202">
        <v>0</v>
      </c>
      <c r="Y326" s="404">
        <v>0</v>
      </c>
      <c r="Z326" s="430">
        <f t="shared" si="68"/>
        <v>0</v>
      </c>
      <c r="AA326" s="202">
        <v>0</v>
      </c>
      <c r="AB326" s="202">
        <v>0</v>
      </c>
      <c r="AC326" s="202">
        <v>0</v>
      </c>
      <c r="AD326" s="202">
        <v>0</v>
      </c>
      <c r="AE326" s="430">
        <f t="shared" si="69"/>
        <v>0</v>
      </c>
      <c r="AF326" s="89">
        <v>0</v>
      </c>
      <c r="AG326" s="89">
        <v>0</v>
      </c>
      <c r="AH326" s="89">
        <v>0</v>
      </c>
      <c r="AI326" s="202">
        <v>0</v>
      </c>
      <c r="AJ326" s="430">
        <f t="shared" si="70"/>
        <v>0</v>
      </c>
      <c r="AK326" s="701"/>
      <c r="AL326" s="701"/>
      <c r="AM326" s="701"/>
      <c r="AN326" s="701"/>
      <c r="AO326" s="257">
        <f t="shared" si="71"/>
        <v>0</v>
      </c>
      <c r="AP326" s="701"/>
      <c r="AQ326" s="701"/>
      <c r="AR326" s="701"/>
      <c r="AS326" s="701"/>
      <c r="AT326" s="257">
        <f t="shared" si="64"/>
        <v>0</v>
      </c>
      <c r="AU326" s="701"/>
      <c r="AV326" s="701"/>
      <c r="AW326" s="701"/>
      <c r="AX326" s="701"/>
      <c r="AY326" s="257">
        <f t="shared" si="65"/>
        <v>0</v>
      </c>
    </row>
    <row r="327" spans="2:51" s="218" customFormat="1" ht="18.75" customHeight="1" thickBot="1" x14ac:dyDescent="0.3">
      <c r="B327" s="925"/>
      <c r="C327" s="1026"/>
      <c r="D327" s="966"/>
      <c r="E327" s="706" t="s">
        <v>620</v>
      </c>
      <c r="F327" s="695">
        <f t="shared" si="73"/>
        <v>0</v>
      </c>
      <c r="G327" s="654">
        <v>0</v>
      </c>
      <c r="H327" s="246">
        <v>0</v>
      </c>
      <c r="I327" s="246">
        <v>0</v>
      </c>
      <c r="J327" s="246">
        <v>0</v>
      </c>
      <c r="K327" s="66">
        <f t="shared" si="72"/>
        <v>0</v>
      </c>
      <c r="L327" s="202">
        <v>0</v>
      </c>
      <c r="M327" s="202">
        <v>0</v>
      </c>
      <c r="N327" s="202">
        <v>0</v>
      </c>
      <c r="O327" s="202">
        <v>0</v>
      </c>
      <c r="P327" s="257">
        <f t="shared" si="66"/>
        <v>0</v>
      </c>
      <c r="Q327" s="202">
        <v>0</v>
      </c>
      <c r="R327" s="202">
        <v>0</v>
      </c>
      <c r="S327" s="202">
        <v>0</v>
      </c>
      <c r="T327" s="202">
        <v>0</v>
      </c>
      <c r="U327" s="257">
        <f t="shared" si="67"/>
        <v>0</v>
      </c>
      <c r="V327" s="202">
        <v>0</v>
      </c>
      <c r="W327" s="202">
        <v>0</v>
      </c>
      <c r="X327" s="202">
        <v>0</v>
      </c>
      <c r="Y327" s="404">
        <v>0</v>
      </c>
      <c r="Z327" s="430">
        <f t="shared" si="68"/>
        <v>0</v>
      </c>
      <c r="AA327" s="202">
        <v>0</v>
      </c>
      <c r="AB327" s="202">
        <v>0</v>
      </c>
      <c r="AC327" s="202">
        <v>0</v>
      </c>
      <c r="AD327" s="202">
        <v>0</v>
      </c>
      <c r="AE327" s="430">
        <f t="shared" si="69"/>
        <v>0</v>
      </c>
      <c r="AF327" s="89">
        <v>0</v>
      </c>
      <c r="AG327" s="89">
        <v>0</v>
      </c>
      <c r="AH327" s="89">
        <v>0</v>
      </c>
      <c r="AI327" s="202">
        <v>0</v>
      </c>
      <c r="AJ327" s="430">
        <f t="shared" si="70"/>
        <v>0</v>
      </c>
      <c r="AK327" s="701"/>
      <c r="AL327" s="701"/>
      <c r="AM327" s="701"/>
      <c r="AN327" s="701"/>
      <c r="AO327" s="257">
        <f t="shared" si="71"/>
        <v>0</v>
      </c>
      <c r="AP327" s="701"/>
      <c r="AQ327" s="701"/>
      <c r="AR327" s="701"/>
      <c r="AS327" s="701"/>
      <c r="AT327" s="257">
        <f t="shared" si="64"/>
        <v>0</v>
      </c>
      <c r="AU327" s="701"/>
      <c r="AV327" s="701"/>
      <c r="AW327" s="701"/>
      <c r="AX327" s="701"/>
      <c r="AY327" s="257">
        <f t="shared" si="65"/>
        <v>0</v>
      </c>
    </row>
    <row r="328" spans="2:51" s="218" customFormat="1" ht="18.75" customHeight="1" thickBot="1" x14ac:dyDescent="0.3">
      <c r="B328" s="925">
        <v>71</v>
      </c>
      <c r="C328" s="1025"/>
      <c r="D328" s="951" t="s">
        <v>386</v>
      </c>
      <c r="E328" s="200" t="s">
        <v>116</v>
      </c>
      <c r="F328" s="695">
        <f t="shared" si="73"/>
        <v>8</v>
      </c>
      <c r="G328" s="654">
        <v>0</v>
      </c>
      <c r="H328" s="246">
        <v>0</v>
      </c>
      <c r="I328" s="246">
        <v>0</v>
      </c>
      <c r="J328" s="246">
        <v>0</v>
      </c>
      <c r="K328" s="66">
        <f t="shared" si="72"/>
        <v>0</v>
      </c>
      <c r="L328" s="202">
        <v>1</v>
      </c>
      <c r="M328" s="202">
        <v>0</v>
      </c>
      <c r="N328" s="202">
        <v>0</v>
      </c>
      <c r="O328" s="202">
        <v>0</v>
      </c>
      <c r="P328" s="257">
        <f t="shared" si="66"/>
        <v>1</v>
      </c>
      <c r="Q328" s="202">
        <v>3</v>
      </c>
      <c r="R328" s="202">
        <v>0</v>
      </c>
      <c r="S328" s="202">
        <v>0</v>
      </c>
      <c r="T328" s="202">
        <v>0</v>
      </c>
      <c r="U328" s="257">
        <f t="shared" si="67"/>
        <v>3</v>
      </c>
      <c r="V328" s="202">
        <v>0</v>
      </c>
      <c r="W328" s="202">
        <v>0</v>
      </c>
      <c r="X328" s="202">
        <v>0</v>
      </c>
      <c r="Y328" s="404">
        <v>0</v>
      </c>
      <c r="Z328" s="430">
        <f t="shared" si="68"/>
        <v>0</v>
      </c>
      <c r="AA328" s="202">
        <v>0</v>
      </c>
      <c r="AB328" s="202">
        <v>0</v>
      </c>
      <c r="AC328" s="202">
        <v>0</v>
      </c>
      <c r="AD328" s="202">
        <v>0</v>
      </c>
      <c r="AE328" s="430">
        <f t="shared" si="69"/>
        <v>0</v>
      </c>
      <c r="AF328" s="89">
        <v>0</v>
      </c>
      <c r="AG328" s="89">
        <v>0</v>
      </c>
      <c r="AH328" s="89">
        <v>0</v>
      </c>
      <c r="AI328" s="202">
        <v>0</v>
      </c>
      <c r="AJ328" s="430">
        <f t="shared" si="70"/>
        <v>0</v>
      </c>
      <c r="AK328" s="83">
        <v>0</v>
      </c>
      <c r="AL328" s="83">
        <v>1</v>
      </c>
      <c r="AM328" s="83">
        <v>0</v>
      </c>
      <c r="AN328" s="83">
        <v>2</v>
      </c>
      <c r="AO328" s="257">
        <f t="shared" si="71"/>
        <v>3</v>
      </c>
      <c r="AP328" s="83">
        <v>0</v>
      </c>
      <c r="AQ328" s="83">
        <v>0</v>
      </c>
      <c r="AR328" s="83">
        <v>0</v>
      </c>
      <c r="AS328" s="83">
        <v>1</v>
      </c>
      <c r="AT328" s="257">
        <f t="shared" si="64"/>
        <v>1</v>
      </c>
      <c r="AU328" s="83">
        <v>0</v>
      </c>
      <c r="AV328" s="83">
        <v>0</v>
      </c>
      <c r="AW328" s="83">
        <v>0</v>
      </c>
      <c r="AX328" s="83">
        <v>0</v>
      </c>
      <c r="AY328" s="257">
        <f t="shared" si="65"/>
        <v>0</v>
      </c>
    </row>
    <row r="329" spans="2:51" s="218" customFormat="1" ht="18.75" customHeight="1" thickBot="1" x14ac:dyDescent="0.3">
      <c r="B329" s="925"/>
      <c r="C329" s="1025"/>
      <c r="D329" s="952"/>
      <c r="E329" s="200" t="s">
        <v>203</v>
      </c>
      <c r="F329" s="695">
        <f t="shared" si="73"/>
        <v>0</v>
      </c>
      <c r="G329" s="654">
        <v>0</v>
      </c>
      <c r="H329" s="246">
        <v>0</v>
      </c>
      <c r="I329" s="246">
        <v>0</v>
      </c>
      <c r="J329" s="246">
        <v>0</v>
      </c>
      <c r="K329" s="66">
        <f t="shared" si="72"/>
        <v>0</v>
      </c>
      <c r="L329" s="83">
        <v>0</v>
      </c>
      <c r="M329" s="83">
        <v>0</v>
      </c>
      <c r="N329" s="83">
        <v>0</v>
      </c>
      <c r="O329" s="83">
        <v>0</v>
      </c>
      <c r="P329" s="257">
        <f t="shared" si="66"/>
        <v>0</v>
      </c>
      <c r="Q329" s="83">
        <v>0</v>
      </c>
      <c r="R329" s="83">
        <v>0</v>
      </c>
      <c r="S329" s="83">
        <v>0</v>
      </c>
      <c r="T329" s="83">
        <v>0</v>
      </c>
      <c r="U329" s="257">
        <f t="shared" si="67"/>
        <v>0</v>
      </c>
      <c r="V329" s="83">
        <v>0</v>
      </c>
      <c r="W329" s="83">
        <v>0</v>
      </c>
      <c r="X329" s="83">
        <v>0</v>
      </c>
      <c r="Y329" s="396">
        <v>0</v>
      </c>
      <c r="Z329" s="430">
        <f t="shared" si="68"/>
        <v>0</v>
      </c>
      <c r="AA329" s="83">
        <v>0</v>
      </c>
      <c r="AB329" s="83">
        <v>0</v>
      </c>
      <c r="AC329" s="83">
        <v>0</v>
      </c>
      <c r="AD329" s="83">
        <v>0</v>
      </c>
      <c r="AE329" s="430">
        <f t="shared" si="69"/>
        <v>0</v>
      </c>
      <c r="AF329" s="89">
        <v>0</v>
      </c>
      <c r="AG329" s="89">
        <v>0</v>
      </c>
      <c r="AH329" s="89">
        <v>0</v>
      </c>
      <c r="AI329" s="83">
        <v>0</v>
      </c>
      <c r="AJ329" s="430">
        <f t="shared" si="70"/>
        <v>0</v>
      </c>
      <c r="AK329" s="83">
        <v>0</v>
      </c>
      <c r="AL329" s="83">
        <v>0</v>
      </c>
      <c r="AM329" s="83">
        <v>0</v>
      </c>
      <c r="AN329" s="83">
        <v>0</v>
      </c>
      <c r="AO329" s="257">
        <f t="shared" si="71"/>
        <v>0</v>
      </c>
      <c r="AP329" s="83">
        <v>0</v>
      </c>
      <c r="AQ329" s="83">
        <v>0</v>
      </c>
      <c r="AR329" s="83">
        <v>0</v>
      </c>
      <c r="AS329" s="83">
        <v>0</v>
      </c>
      <c r="AT329" s="257">
        <f t="shared" si="64"/>
        <v>0</v>
      </c>
      <c r="AU329" s="83">
        <v>0</v>
      </c>
      <c r="AV329" s="83">
        <v>0</v>
      </c>
      <c r="AW329" s="83">
        <v>0</v>
      </c>
      <c r="AX329" s="83">
        <v>0</v>
      </c>
      <c r="AY329" s="257">
        <f t="shared" si="65"/>
        <v>0</v>
      </c>
    </row>
    <row r="330" spans="2:51" s="218" customFormat="1" ht="18.75" customHeight="1" thickBot="1" x14ac:dyDescent="0.3">
      <c r="B330" s="925"/>
      <c r="C330" s="1025"/>
      <c r="D330" s="953"/>
      <c r="E330" s="201" t="s">
        <v>112</v>
      </c>
      <c r="F330" s="695">
        <f t="shared" si="73"/>
        <v>8</v>
      </c>
      <c r="G330" s="654">
        <v>0</v>
      </c>
      <c r="H330" s="246">
        <v>0</v>
      </c>
      <c r="I330" s="246">
        <v>0</v>
      </c>
      <c r="J330" s="246">
        <v>0</v>
      </c>
      <c r="K330" s="66">
        <f t="shared" si="72"/>
        <v>0</v>
      </c>
      <c r="L330" s="89">
        <v>0</v>
      </c>
      <c r="M330" s="89">
        <v>0</v>
      </c>
      <c r="N330" s="89">
        <v>0</v>
      </c>
      <c r="O330" s="89">
        <v>0</v>
      </c>
      <c r="P330" s="257">
        <f t="shared" si="66"/>
        <v>0</v>
      </c>
      <c r="Q330" s="89">
        <v>4</v>
      </c>
      <c r="R330" s="89">
        <v>0</v>
      </c>
      <c r="S330" s="89">
        <v>0</v>
      </c>
      <c r="T330" s="89">
        <v>0</v>
      </c>
      <c r="U330" s="257">
        <f t="shared" si="67"/>
        <v>4</v>
      </c>
      <c r="V330" s="89">
        <v>0</v>
      </c>
      <c r="W330" s="89">
        <v>0</v>
      </c>
      <c r="X330" s="89">
        <v>0</v>
      </c>
      <c r="Y330" s="403">
        <v>0</v>
      </c>
      <c r="Z330" s="430">
        <f t="shared" si="68"/>
        <v>0</v>
      </c>
      <c r="AA330" s="89">
        <v>0</v>
      </c>
      <c r="AB330" s="89">
        <v>0</v>
      </c>
      <c r="AC330" s="89">
        <v>0</v>
      </c>
      <c r="AD330" s="89">
        <v>0</v>
      </c>
      <c r="AE330" s="430">
        <f t="shared" si="69"/>
        <v>0</v>
      </c>
      <c r="AF330" s="89">
        <v>0</v>
      </c>
      <c r="AG330" s="89">
        <v>0</v>
      </c>
      <c r="AH330" s="89">
        <v>0</v>
      </c>
      <c r="AI330" s="89">
        <v>0</v>
      </c>
      <c r="AJ330" s="430">
        <f t="shared" si="70"/>
        <v>0</v>
      </c>
      <c r="AK330" s="83">
        <v>0</v>
      </c>
      <c r="AL330" s="83">
        <v>0</v>
      </c>
      <c r="AM330" s="83">
        <v>0</v>
      </c>
      <c r="AN330" s="83">
        <v>2</v>
      </c>
      <c r="AO330" s="257">
        <f t="shared" si="71"/>
        <v>2</v>
      </c>
      <c r="AP330" s="83">
        <v>0</v>
      </c>
      <c r="AQ330" s="83">
        <v>0</v>
      </c>
      <c r="AR330" s="83">
        <v>0</v>
      </c>
      <c r="AS330" s="83">
        <v>2</v>
      </c>
      <c r="AT330" s="257">
        <f t="shared" ref="AT330:AT393" si="74">AP330+AQ330+AR330+AS330</f>
        <v>2</v>
      </c>
      <c r="AU330" s="83">
        <v>0</v>
      </c>
      <c r="AV330" s="83">
        <v>0</v>
      </c>
      <c r="AW330" s="83">
        <v>0</v>
      </c>
      <c r="AX330" s="83">
        <v>0</v>
      </c>
      <c r="AY330" s="257">
        <f t="shared" ref="AY330:AY393" si="75">AU330+AV330+AW330+AX330</f>
        <v>0</v>
      </c>
    </row>
    <row r="331" spans="2:51" s="218" customFormat="1" ht="18.75" customHeight="1" thickBot="1" x14ac:dyDescent="0.3">
      <c r="B331" s="925">
        <v>72</v>
      </c>
      <c r="C331" s="1025"/>
      <c r="D331" s="942" t="s">
        <v>387</v>
      </c>
      <c r="E331" s="200" t="s">
        <v>116</v>
      </c>
      <c r="F331" s="695">
        <f t="shared" si="73"/>
        <v>35</v>
      </c>
      <c r="G331" s="654">
        <v>4</v>
      </c>
      <c r="H331" s="246">
        <v>0</v>
      </c>
      <c r="I331" s="246">
        <v>2</v>
      </c>
      <c r="J331" s="246">
        <v>0</v>
      </c>
      <c r="K331" s="66">
        <f t="shared" si="72"/>
        <v>6</v>
      </c>
      <c r="L331" s="202">
        <v>1</v>
      </c>
      <c r="M331" s="202">
        <v>0</v>
      </c>
      <c r="N331" s="202">
        <v>0</v>
      </c>
      <c r="O331" s="202">
        <v>0</v>
      </c>
      <c r="P331" s="257">
        <f t="shared" si="66"/>
        <v>1</v>
      </c>
      <c r="Q331" s="202">
        <v>4</v>
      </c>
      <c r="R331" s="89">
        <v>0</v>
      </c>
      <c r="S331" s="89">
        <v>0</v>
      </c>
      <c r="T331" s="89">
        <v>0</v>
      </c>
      <c r="U331" s="257">
        <f t="shared" si="67"/>
        <v>4</v>
      </c>
      <c r="V331" s="202">
        <v>0</v>
      </c>
      <c r="W331" s="202">
        <v>0</v>
      </c>
      <c r="X331" s="202">
        <v>0</v>
      </c>
      <c r="Y331" s="404">
        <v>4</v>
      </c>
      <c r="Z331" s="430">
        <f t="shared" si="68"/>
        <v>4</v>
      </c>
      <c r="AA331" s="202">
        <v>0</v>
      </c>
      <c r="AB331" s="202">
        <v>0</v>
      </c>
      <c r="AC331" s="202">
        <v>0</v>
      </c>
      <c r="AD331" s="202">
        <v>2</v>
      </c>
      <c r="AE331" s="430">
        <f t="shared" si="69"/>
        <v>2</v>
      </c>
      <c r="AF331" s="89">
        <v>0</v>
      </c>
      <c r="AG331" s="89">
        <v>0</v>
      </c>
      <c r="AH331" s="89">
        <v>0</v>
      </c>
      <c r="AI331" s="202">
        <v>2</v>
      </c>
      <c r="AJ331" s="430">
        <f t="shared" si="70"/>
        <v>2</v>
      </c>
      <c r="AK331" s="83">
        <v>0</v>
      </c>
      <c r="AL331" s="83">
        <v>0</v>
      </c>
      <c r="AM331" s="83">
        <v>0</v>
      </c>
      <c r="AN331" s="83">
        <v>2</v>
      </c>
      <c r="AO331" s="257">
        <f t="shared" si="71"/>
        <v>2</v>
      </c>
      <c r="AP331" s="83">
        <v>0</v>
      </c>
      <c r="AQ331" s="83">
        <v>1</v>
      </c>
      <c r="AR331" s="83">
        <v>0</v>
      </c>
      <c r="AS331" s="83">
        <v>7</v>
      </c>
      <c r="AT331" s="257">
        <f t="shared" si="74"/>
        <v>8</v>
      </c>
      <c r="AU331" s="83">
        <v>0</v>
      </c>
      <c r="AV331" s="83">
        <v>0</v>
      </c>
      <c r="AW331" s="83">
        <v>0</v>
      </c>
      <c r="AX331" s="83">
        <v>6</v>
      </c>
      <c r="AY331" s="257">
        <f t="shared" si="75"/>
        <v>6</v>
      </c>
    </row>
    <row r="332" spans="2:51" s="218" customFormat="1" ht="18.75" customHeight="1" thickBot="1" x14ac:dyDescent="0.3">
      <c r="B332" s="925"/>
      <c r="C332" s="1025"/>
      <c r="D332" s="940"/>
      <c r="E332" s="200" t="s">
        <v>203</v>
      </c>
      <c r="F332" s="695">
        <f t="shared" si="73"/>
        <v>0</v>
      </c>
      <c r="G332" s="654">
        <v>0</v>
      </c>
      <c r="H332" s="246">
        <v>0</v>
      </c>
      <c r="I332" s="246">
        <v>0</v>
      </c>
      <c r="J332" s="246">
        <v>0</v>
      </c>
      <c r="K332" s="66">
        <f t="shared" si="72"/>
        <v>0</v>
      </c>
      <c r="L332" s="83">
        <v>0</v>
      </c>
      <c r="M332" s="83">
        <v>0</v>
      </c>
      <c r="N332" s="83">
        <v>0</v>
      </c>
      <c r="O332" s="83">
        <v>0</v>
      </c>
      <c r="P332" s="257">
        <f t="shared" si="66"/>
        <v>0</v>
      </c>
      <c r="Q332" s="83">
        <v>0</v>
      </c>
      <c r="R332" s="89">
        <v>0</v>
      </c>
      <c r="S332" s="89">
        <v>0</v>
      </c>
      <c r="T332" s="89">
        <v>0</v>
      </c>
      <c r="U332" s="257">
        <f t="shared" si="67"/>
        <v>0</v>
      </c>
      <c r="V332" s="83">
        <v>0</v>
      </c>
      <c r="W332" s="83">
        <v>0</v>
      </c>
      <c r="X332" s="83">
        <v>0</v>
      </c>
      <c r="Y332" s="396">
        <v>0</v>
      </c>
      <c r="Z332" s="430">
        <f t="shared" si="68"/>
        <v>0</v>
      </c>
      <c r="AA332" s="83">
        <v>0</v>
      </c>
      <c r="AB332" s="83">
        <v>0</v>
      </c>
      <c r="AC332" s="83">
        <v>0</v>
      </c>
      <c r="AD332" s="83">
        <v>0</v>
      </c>
      <c r="AE332" s="430">
        <f t="shared" si="69"/>
        <v>0</v>
      </c>
      <c r="AF332" s="89">
        <v>0</v>
      </c>
      <c r="AG332" s="89">
        <v>0</v>
      </c>
      <c r="AH332" s="89">
        <v>0</v>
      </c>
      <c r="AI332" s="83">
        <v>0</v>
      </c>
      <c r="AJ332" s="430">
        <f t="shared" si="70"/>
        <v>0</v>
      </c>
      <c r="AK332" s="83">
        <v>0</v>
      </c>
      <c r="AL332" s="83">
        <v>0</v>
      </c>
      <c r="AM332" s="83">
        <v>0</v>
      </c>
      <c r="AN332" s="83">
        <v>0</v>
      </c>
      <c r="AO332" s="257">
        <f t="shared" si="71"/>
        <v>0</v>
      </c>
      <c r="AP332" s="83">
        <v>0</v>
      </c>
      <c r="AQ332" s="83">
        <v>0</v>
      </c>
      <c r="AR332" s="83">
        <v>0</v>
      </c>
      <c r="AS332" s="83">
        <v>0</v>
      </c>
      <c r="AT332" s="257">
        <f t="shared" si="74"/>
        <v>0</v>
      </c>
      <c r="AU332" s="83">
        <v>0</v>
      </c>
      <c r="AV332" s="83">
        <v>0</v>
      </c>
      <c r="AW332" s="83">
        <v>0</v>
      </c>
      <c r="AX332" s="83">
        <v>0</v>
      </c>
      <c r="AY332" s="257">
        <f t="shared" si="75"/>
        <v>0</v>
      </c>
    </row>
    <row r="333" spans="2:51" s="218" customFormat="1" ht="18.75" customHeight="1" thickBot="1" x14ac:dyDescent="0.3">
      <c r="B333" s="925"/>
      <c r="C333" s="1025"/>
      <c r="D333" s="971"/>
      <c r="E333" s="586" t="s">
        <v>112</v>
      </c>
      <c r="F333" s="695">
        <f t="shared" ref="F333:F396" si="76">K333+P333+U333+Z333+AE333+AJ333+AO333+AT333+AY333</f>
        <v>34</v>
      </c>
      <c r="G333" s="654">
        <v>3</v>
      </c>
      <c r="H333" s="246">
        <v>0</v>
      </c>
      <c r="I333" s="246">
        <v>2</v>
      </c>
      <c r="J333" s="246">
        <v>0</v>
      </c>
      <c r="K333" s="66">
        <f t="shared" si="72"/>
        <v>5</v>
      </c>
      <c r="L333" s="89">
        <v>3</v>
      </c>
      <c r="M333" s="89">
        <v>0</v>
      </c>
      <c r="N333" s="89">
        <v>0</v>
      </c>
      <c r="O333" s="89">
        <v>0</v>
      </c>
      <c r="P333" s="257">
        <f t="shared" si="66"/>
        <v>3</v>
      </c>
      <c r="Q333" s="89">
        <v>4</v>
      </c>
      <c r="R333" s="89">
        <v>0</v>
      </c>
      <c r="S333" s="89">
        <v>0</v>
      </c>
      <c r="T333" s="89">
        <v>0</v>
      </c>
      <c r="U333" s="257">
        <f t="shared" si="67"/>
        <v>4</v>
      </c>
      <c r="V333" s="89">
        <v>0</v>
      </c>
      <c r="W333" s="89">
        <v>0</v>
      </c>
      <c r="X333" s="89">
        <v>0</v>
      </c>
      <c r="Y333" s="403">
        <v>0</v>
      </c>
      <c r="Z333" s="430">
        <f t="shared" si="68"/>
        <v>0</v>
      </c>
      <c r="AA333" s="89">
        <v>0</v>
      </c>
      <c r="AB333" s="89">
        <v>0</v>
      </c>
      <c r="AC333" s="89">
        <v>0</v>
      </c>
      <c r="AD333" s="89">
        <v>2</v>
      </c>
      <c r="AE333" s="430">
        <f t="shared" si="69"/>
        <v>2</v>
      </c>
      <c r="AF333" s="89">
        <v>0</v>
      </c>
      <c r="AG333" s="89">
        <v>0</v>
      </c>
      <c r="AH333" s="89">
        <v>0</v>
      </c>
      <c r="AI333" s="89">
        <v>3</v>
      </c>
      <c r="AJ333" s="430">
        <f t="shared" si="70"/>
        <v>3</v>
      </c>
      <c r="AK333" s="83">
        <v>0</v>
      </c>
      <c r="AL333" s="83">
        <v>0</v>
      </c>
      <c r="AM333" s="83">
        <v>0</v>
      </c>
      <c r="AN333" s="83">
        <v>5</v>
      </c>
      <c r="AO333" s="257">
        <f t="shared" si="71"/>
        <v>5</v>
      </c>
      <c r="AP333" s="83">
        <v>0</v>
      </c>
      <c r="AQ333" s="83">
        <v>0</v>
      </c>
      <c r="AR333" s="83">
        <v>0</v>
      </c>
      <c r="AS333" s="83">
        <v>5</v>
      </c>
      <c r="AT333" s="257">
        <f t="shared" si="74"/>
        <v>5</v>
      </c>
      <c r="AU333" s="83">
        <v>0</v>
      </c>
      <c r="AV333" s="83">
        <v>0</v>
      </c>
      <c r="AW333" s="83">
        <v>0</v>
      </c>
      <c r="AX333" s="83">
        <v>7</v>
      </c>
      <c r="AY333" s="257">
        <f t="shared" si="75"/>
        <v>7</v>
      </c>
    </row>
    <row r="334" spans="2:51" s="218" customFormat="1" ht="18.75" customHeight="1" thickBot="1" x14ac:dyDescent="0.3">
      <c r="B334" s="925">
        <v>73</v>
      </c>
      <c r="C334" s="1026"/>
      <c r="D334" s="1083" t="s">
        <v>472</v>
      </c>
      <c r="E334" s="596" t="s">
        <v>116</v>
      </c>
      <c r="F334" s="695">
        <f t="shared" si="76"/>
        <v>1</v>
      </c>
      <c r="G334" s="654">
        <v>0</v>
      </c>
      <c r="H334" s="246">
        <v>0</v>
      </c>
      <c r="I334" s="246">
        <v>0</v>
      </c>
      <c r="J334" s="246">
        <v>0</v>
      </c>
      <c r="K334" s="66">
        <f t="shared" si="72"/>
        <v>0</v>
      </c>
      <c r="L334" s="202">
        <v>0</v>
      </c>
      <c r="M334" s="202">
        <v>0</v>
      </c>
      <c r="N334" s="202">
        <v>0</v>
      </c>
      <c r="O334" s="202">
        <v>0</v>
      </c>
      <c r="P334" s="257">
        <f t="shared" si="66"/>
        <v>0</v>
      </c>
      <c r="Q334" s="202">
        <v>1</v>
      </c>
      <c r="R334" s="89">
        <v>0</v>
      </c>
      <c r="S334" s="89">
        <v>0</v>
      </c>
      <c r="T334" s="89">
        <v>0</v>
      </c>
      <c r="U334" s="257">
        <f t="shared" si="67"/>
        <v>1</v>
      </c>
      <c r="V334" s="202">
        <v>0</v>
      </c>
      <c r="W334" s="202">
        <v>0</v>
      </c>
      <c r="X334" s="202">
        <v>0</v>
      </c>
      <c r="Y334" s="404">
        <v>0</v>
      </c>
      <c r="Z334" s="430">
        <f t="shared" si="68"/>
        <v>0</v>
      </c>
      <c r="AA334" s="202">
        <v>0</v>
      </c>
      <c r="AB334" s="202">
        <v>0</v>
      </c>
      <c r="AC334" s="202">
        <v>0</v>
      </c>
      <c r="AD334" s="202">
        <v>0</v>
      </c>
      <c r="AE334" s="430">
        <f t="shared" si="69"/>
        <v>0</v>
      </c>
      <c r="AF334" s="89">
        <v>0</v>
      </c>
      <c r="AG334" s="89">
        <v>0</v>
      </c>
      <c r="AH334" s="89">
        <v>0</v>
      </c>
      <c r="AI334" s="202">
        <v>0</v>
      </c>
      <c r="AJ334" s="430">
        <f t="shared" si="70"/>
        <v>0</v>
      </c>
      <c r="AK334" s="83">
        <v>0</v>
      </c>
      <c r="AL334" s="83">
        <v>0</v>
      </c>
      <c r="AM334" s="83">
        <v>0</v>
      </c>
      <c r="AN334" s="83">
        <v>0</v>
      </c>
      <c r="AO334" s="257">
        <f t="shared" si="71"/>
        <v>0</v>
      </c>
      <c r="AP334" s="83">
        <v>0</v>
      </c>
      <c r="AQ334" s="83">
        <v>0</v>
      </c>
      <c r="AR334" s="83">
        <v>0</v>
      </c>
      <c r="AS334" s="83">
        <v>0</v>
      </c>
      <c r="AT334" s="257">
        <f t="shared" si="74"/>
        <v>0</v>
      </c>
      <c r="AU334" s="83">
        <v>0</v>
      </c>
      <c r="AV334" s="83">
        <v>0</v>
      </c>
      <c r="AW334" s="83">
        <v>0</v>
      </c>
      <c r="AX334" s="83">
        <v>0</v>
      </c>
      <c r="AY334" s="257">
        <f t="shared" si="75"/>
        <v>0</v>
      </c>
    </row>
    <row r="335" spans="2:51" s="218" customFormat="1" ht="18.75" customHeight="1" thickBot="1" x14ac:dyDescent="0.3">
      <c r="B335" s="925"/>
      <c r="C335" s="1026"/>
      <c r="D335" s="1083"/>
      <c r="E335" s="597" t="s">
        <v>203</v>
      </c>
      <c r="F335" s="695">
        <f t="shared" si="76"/>
        <v>0</v>
      </c>
      <c r="G335" s="654">
        <v>0</v>
      </c>
      <c r="H335" s="246">
        <v>0</v>
      </c>
      <c r="I335" s="246">
        <v>0</v>
      </c>
      <c r="J335" s="246">
        <v>0</v>
      </c>
      <c r="K335" s="66">
        <f t="shared" si="72"/>
        <v>0</v>
      </c>
      <c r="L335" s="83">
        <v>0</v>
      </c>
      <c r="M335" s="83">
        <v>0</v>
      </c>
      <c r="N335" s="83">
        <v>0</v>
      </c>
      <c r="O335" s="83">
        <v>0</v>
      </c>
      <c r="P335" s="257">
        <f t="shared" si="66"/>
        <v>0</v>
      </c>
      <c r="Q335" s="83">
        <v>0</v>
      </c>
      <c r="R335" s="89">
        <v>0</v>
      </c>
      <c r="S335" s="89">
        <v>0</v>
      </c>
      <c r="T335" s="89">
        <v>0</v>
      </c>
      <c r="U335" s="257">
        <f t="shared" si="67"/>
        <v>0</v>
      </c>
      <c r="V335" s="83">
        <v>0</v>
      </c>
      <c r="W335" s="83">
        <v>0</v>
      </c>
      <c r="X335" s="83">
        <v>0</v>
      </c>
      <c r="Y335" s="396">
        <v>0</v>
      </c>
      <c r="Z335" s="430">
        <f t="shared" si="68"/>
        <v>0</v>
      </c>
      <c r="AA335" s="83">
        <v>0</v>
      </c>
      <c r="AB335" s="83">
        <v>0</v>
      </c>
      <c r="AC335" s="83">
        <v>0</v>
      </c>
      <c r="AD335" s="83">
        <v>0</v>
      </c>
      <c r="AE335" s="430">
        <f t="shared" si="69"/>
        <v>0</v>
      </c>
      <c r="AF335" s="89">
        <v>0</v>
      </c>
      <c r="AG335" s="89">
        <v>0</v>
      </c>
      <c r="AH335" s="89">
        <v>0</v>
      </c>
      <c r="AI335" s="83">
        <v>0</v>
      </c>
      <c r="AJ335" s="430">
        <f t="shared" si="70"/>
        <v>0</v>
      </c>
      <c r="AK335" s="83">
        <v>0</v>
      </c>
      <c r="AL335" s="83">
        <v>0</v>
      </c>
      <c r="AM335" s="83">
        <v>0</v>
      </c>
      <c r="AN335" s="83">
        <v>0</v>
      </c>
      <c r="AO335" s="257">
        <f t="shared" si="71"/>
        <v>0</v>
      </c>
      <c r="AP335" s="83">
        <v>0</v>
      </c>
      <c r="AQ335" s="83">
        <v>0</v>
      </c>
      <c r="AR335" s="83">
        <v>0</v>
      </c>
      <c r="AS335" s="83">
        <v>0</v>
      </c>
      <c r="AT335" s="257">
        <f t="shared" si="74"/>
        <v>0</v>
      </c>
      <c r="AU335" s="83">
        <v>0</v>
      </c>
      <c r="AV335" s="83">
        <v>0</v>
      </c>
      <c r="AW335" s="83">
        <v>0</v>
      </c>
      <c r="AX335" s="83">
        <v>0</v>
      </c>
      <c r="AY335" s="257">
        <f t="shared" si="75"/>
        <v>0</v>
      </c>
    </row>
    <row r="336" spans="2:51" s="218" customFormat="1" ht="29.25" customHeight="1" thickBot="1" x14ac:dyDescent="0.3">
      <c r="B336" s="925"/>
      <c r="C336" s="1026"/>
      <c r="D336" s="1083"/>
      <c r="E336" s="598" t="s">
        <v>112</v>
      </c>
      <c r="F336" s="695">
        <f t="shared" si="76"/>
        <v>1</v>
      </c>
      <c r="G336" s="654">
        <v>0</v>
      </c>
      <c r="H336" s="246">
        <v>0</v>
      </c>
      <c r="I336" s="246">
        <v>0</v>
      </c>
      <c r="J336" s="246">
        <v>0</v>
      </c>
      <c r="K336" s="66">
        <f t="shared" si="72"/>
        <v>0</v>
      </c>
      <c r="L336" s="89">
        <v>0</v>
      </c>
      <c r="M336" s="89">
        <v>0</v>
      </c>
      <c r="N336" s="89">
        <v>0</v>
      </c>
      <c r="O336" s="89">
        <v>0</v>
      </c>
      <c r="P336" s="257">
        <f t="shared" ref="P336:P414" si="77">L336+M336+N336+O336</f>
        <v>0</v>
      </c>
      <c r="Q336" s="89">
        <v>0</v>
      </c>
      <c r="R336" s="89">
        <v>0</v>
      </c>
      <c r="S336" s="89">
        <v>0</v>
      </c>
      <c r="T336" s="89">
        <v>0</v>
      </c>
      <c r="U336" s="257">
        <f t="shared" ref="U336:U414" si="78">Q336+R336+S336+T336</f>
        <v>0</v>
      </c>
      <c r="V336" s="89">
        <v>0</v>
      </c>
      <c r="W336" s="89">
        <v>0</v>
      </c>
      <c r="X336" s="89">
        <v>0</v>
      </c>
      <c r="Y336" s="403">
        <v>1</v>
      </c>
      <c r="Z336" s="430">
        <f t="shared" ref="Z336:Z414" si="79">V336+W336+X336+Y336</f>
        <v>1</v>
      </c>
      <c r="AA336" s="89">
        <v>0</v>
      </c>
      <c r="AB336" s="89">
        <v>0</v>
      </c>
      <c r="AC336" s="89">
        <v>0</v>
      </c>
      <c r="AD336" s="89">
        <v>0</v>
      </c>
      <c r="AE336" s="430">
        <f t="shared" ref="AE336:AE414" si="80">AA336+AB336+AC336+AD336</f>
        <v>0</v>
      </c>
      <c r="AF336" s="89">
        <v>0</v>
      </c>
      <c r="AG336" s="89">
        <v>0</v>
      </c>
      <c r="AH336" s="89">
        <v>0</v>
      </c>
      <c r="AI336" s="89">
        <v>0</v>
      </c>
      <c r="AJ336" s="430">
        <f t="shared" ref="AJ336:AJ414" si="81">AF336+AG336+AH336+AI336</f>
        <v>0</v>
      </c>
      <c r="AK336" s="83">
        <v>0</v>
      </c>
      <c r="AL336" s="83">
        <v>0</v>
      </c>
      <c r="AM336" s="83">
        <v>0</v>
      </c>
      <c r="AN336" s="83">
        <v>0</v>
      </c>
      <c r="AO336" s="257">
        <f t="shared" ref="AO336:AO414" si="82">AK336+AL336+AM336+AN336</f>
        <v>0</v>
      </c>
      <c r="AP336" s="83">
        <v>0</v>
      </c>
      <c r="AQ336" s="83">
        <v>0</v>
      </c>
      <c r="AR336" s="83">
        <v>0</v>
      </c>
      <c r="AS336" s="83">
        <v>0</v>
      </c>
      <c r="AT336" s="257">
        <f t="shared" si="74"/>
        <v>0</v>
      </c>
      <c r="AU336" s="83">
        <v>0</v>
      </c>
      <c r="AV336" s="83">
        <v>0</v>
      </c>
      <c r="AW336" s="83">
        <v>0</v>
      </c>
      <c r="AX336" s="83">
        <v>0</v>
      </c>
      <c r="AY336" s="257">
        <f t="shared" si="75"/>
        <v>0</v>
      </c>
    </row>
    <row r="337" spans="2:51" s="218" customFormat="1" ht="18" customHeight="1" x14ac:dyDescent="0.25">
      <c r="B337" s="536"/>
      <c r="C337" s="1026"/>
      <c r="D337" s="912" t="s">
        <v>802</v>
      </c>
      <c r="E337" s="79" t="s">
        <v>116</v>
      </c>
      <c r="F337" s="695">
        <f t="shared" si="76"/>
        <v>0</v>
      </c>
      <c r="G337" s="83"/>
      <c r="H337" s="91"/>
      <c r="I337" s="91"/>
      <c r="J337" s="91"/>
      <c r="K337" s="667"/>
      <c r="L337" s="89"/>
      <c r="M337" s="89"/>
      <c r="N337" s="89"/>
      <c r="O337" s="89"/>
      <c r="P337" s="257"/>
      <c r="Q337" s="89"/>
      <c r="R337" s="89"/>
      <c r="S337" s="89"/>
      <c r="T337" s="89"/>
      <c r="U337" s="257"/>
      <c r="V337" s="89"/>
      <c r="W337" s="89"/>
      <c r="X337" s="89"/>
      <c r="Y337" s="403"/>
      <c r="Z337" s="430"/>
      <c r="AA337" s="89"/>
      <c r="AB337" s="89"/>
      <c r="AC337" s="89"/>
      <c r="AD337" s="89"/>
      <c r="AE337" s="430"/>
      <c r="AF337" s="89"/>
      <c r="AG337" s="89"/>
      <c r="AH337" s="89"/>
      <c r="AI337" s="89"/>
      <c r="AJ337" s="430"/>
      <c r="AK337" s="83">
        <v>0</v>
      </c>
      <c r="AL337" s="83">
        <v>0</v>
      </c>
      <c r="AM337" s="83">
        <v>0</v>
      </c>
      <c r="AN337" s="83">
        <v>0</v>
      </c>
      <c r="AO337" s="257"/>
      <c r="AP337" s="83">
        <v>0</v>
      </c>
      <c r="AQ337" s="83">
        <v>0</v>
      </c>
      <c r="AR337" s="83">
        <v>0</v>
      </c>
      <c r="AS337" s="83">
        <v>0</v>
      </c>
      <c r="AT337" s="257">
        <f t="shared" si="74"/>
        <v>0</v>
      </c>
      <c r="AU337" s="83">
        <v>0</v>
      </c>
      <c r="AV337" s="83">
        <v>0</v>
      </c>
      <c r="AW337" s="83">
        <v>0</v>
      </c>
      <c r="AX337" s="83">
        <v>0</v>
      </c>
      <c r="AY337" s="257">
        <f t="shared" si="75"/>
        <v>0</v>
      </c>
    </row>
    <row r="338" spans="2:51" s="218" customFormat="1" ht="18" customHeight="1" x14ac:dyDescent="0.25">
      <c r="B338" s="536"/>
      <c r="C338" s="1026"/>
      <c r="D338" s="912"/>
      <c r="E338" s="76" t="s">
        <v>203</v>
      </c>
      <c r="F338" s="695">
        <f t="shared" si="76"/>
        <v>0</v>
      </c>
      <c r="G338" s="83"/>
      <c r="H338" s="91"/>
      <c r="I338" s="91"/>
      <c r="J338" s="91"/>
      <c r="K338" s="667"/>
      <c r="L338" s="89"/>
      <c r="M338" s="89"/>
      <c r="N338" s="89"/>
      <c r="O338" s="89"/>
      <c r="P338" s="257"/>
      <c r="Q338" s="89"/>
      <c r="R338" s="89"/>
      <c r="S338" s="89"/>
      <c r="T338" s="89"/>
      <c r="U338" s="257"/>
      <c r="V338" s="89"/>
      <c r="W338" s="89"/>
      <c r="X338" s="89"/>
      <c r="Y338" s="403"/>
      <c r="Z338" s="430"/>
      <c r="AA338" s="89"/>
      <c r="AB338" s="89"/>
      <c r="AC338" s="89"/>
      <c r="AD338" s="89"/>
      <c r="AE338" s="430"/>
      <c r="AF338" s="89"/>
      <c r="AG338" s="89"/>
      <c r="AH338" s="89"/>
      <c r="AI338" s="89"/>
      <c r="AJ338" s="430"/>
      <c r="AK338" s="83">
        <v>0</v>
      </c>
      <c r="AL338" s="83">
        <v>0</v>
      </c>
      <c r="AM338" s="83">
        <v>0</v>
      </c>
      <c r="AN338" s="83">
        <v>0</v>
      </c>
      <c r="AO338" s="257"/>
      <c r="AP338" s="83">
        <v>0</v>
      </c>
      <c r="AQ338" s="83">
        <v>0</v>
      </c>
      <c r="AR338" s="83">
        <v>0</v>
      </c>
      <c r="AS338" s="83">
        <v>0</v>
      </c>
      <c r="AT338" s="257">
        <f t="shared" si="74"/>
        <v>0</v>
      </c>
      <c r="AU338" s="83">
        <v>0</v>
      </c>
      <c r="AV338" s="83">
        <v>0</v>
      </c>
      <c r="AW338" s="83">
        <v>0</v>
      </c>
      <c r="AX338" s="83">
        <v>0</v>
      </c>
      <c r="AY338" s="257">
        <f t="shared" si="75"/>
        <v>0</v>
      </c>
    </row>
    <row r="339" spans="2:51" s="218" customFormat="1" ht="21" customHeight="1" x14ac:dyDescent="0.25">
      <c r="B339" s="536"/>
      <c r="C339" s="1026"/>
      <c r="D339" s="912"/>
      <c r="E339" s="79" t="s">
        <v>112</v>
      </c>
      <c r="F339" s="695">
        <f t="shared" si="76"/>
        <v>0</v>
      </c>
      <c r="G339" s="83"/>
      <c r="H339" s="91"/>
      <c r="I339" s="91"/>
      <c r="J339" s="91"/>
      <c r="K339" s="667"/>
      <c r="L339" s="89"/>
      <c r="M339" s="89"/>
      <c r="N339" s="89"/>
      <c r="O339" s="89"/>
      <c r="P339" s="257"/>
      <c r="Q339" s="89"/>
      <c r="R339" s="89"/>
      <c r="S339" s="89"/>
      <c r="T339" s="89"/>
      <c r="U339" s="257"/>
      <c r="V339" s="89"/>
      <c r="W339" s="89"/>
      <c r="X339" s="89"/>
      <c r="Y339" s="403"/>
      <c r="Z339" s="430"/>
      <c r="AA339" s="89"/>
      <c r="AB339" s="89"/>
      <c r="AC339" s="89"/>
      <c r="AD339" s="89"/>
      <c r="AE339" s="430"/>
      <c r="AF339" s="89"/>
      <c r="AG339" s="89"/>
      <c r="AH339" s="89"/>
      <c r="AI339" s="89"/>
      <c r="AJ339" s="430"/>
      <c r="AK339" s="83">
        <v>0</v>
      </c>
      <c r="AL339" s="83">
        <v>0</v>
      </c>
      <c r="AM339" s="83">
        <v>0</v>
      </c>
      <c r="AN339" s="83">
        <v>0</v>
      </c>
      <c r="AO339" s="257"/>
      <c r="AP339" s="83">
        <v>0</v>
      </c>
      <c r="AQ339" s="83">
        <v>0</v>
      </c>
      <c r="AR339" s="83">
        <v>0</v>
      </c>
      <c r="AS339" s="83">
        <v>0</v>
      </c>
      <c r="AT339" s="257">
        <f t="shared" si="74"/>
        <v>0</v>
      </c>
      <c r="AU339" s="83">
        <v>0</v>
      </c>
      <c r="AV339" s="83">
        <v>0</v>
      </c>
      <c r="AW339" s="83">
        <v>0</v>
      </c>
      <c r="AX339" s="83">
        <v>0</v>
      </c>
      <c r="AY339" s="257">
        <f t="shared" si="75"/>
        <v>0</v>
      </c>
    </row>
    <row r="340" spans="2:51" s="218" customFormat="1" ht="19.5" customHeight="1" x14ac:dyDescent="0.25">
      <c r="B340" s="536"/>
      <c r="C340" s="1026"/>
      <c r="D340" s="912"/>
      <c r="E340" s="185" t="s">
        <v>621</v>
      </c>
      <c r="F340" s="695">
        <f t="shared" si="76"/>
        <v>0</v>
      </c>
      <c r="G340" s="83"/>
      <c r="H340" s="91"/>
      <c r="I340" s="91"/>
      <c r="J340" s="91"/>
      <c r="K340" s="667"/>
      <c r="L340" s="89"/>
      <c r="M340" s="89"/>
      <c r="N340" s="89"/>
      <c r="O340" s="89"/>
      <c r="P340" s="257"/>
      <c r="Q340" s="89"/>
      <c r="R340" s="89"/>
      <c r="S340" s="89"/>
      <c r="T340" s="89"/>
      <c r="U340" s="257"/>
      <c r="V340" s="89"/>
      <c r="W340" s="89"/>
      <c r="X340" s="89"/>
      <c r="Y340" s="403"/>
      <c r="Z340" s="430"/>
      <c r="AA340" s="89"/>
      <c r="AB340" s="89"/>
      <c r="AC340" s="89"/>
      <c r="AD340" s="89"/>
      <c r="AE340" s="430"/>
      <c r="AF340" s="89"/>
      <c r="AG340" s="89"/>
      <c r="AH340" s="89"/>
      <c r="AI340" s="89"/>
      <c r="AJ340" s="430"/>
      <c r="AK340" s="83">
        <v>0</v>
      </c>
      <c r="AL340" s="83">
        <v>0</v>
      </c>
      <c r="AM340" s="83">
        <v>0</v>
      </c>
      <c r="AN340" s="83">
        <v>0</v>
      </c>
      <c r="AO340" s="257"/>
      <c r="AP340" s="83">
        <v>0</v>
      </c>
      <c r="AQ340" s="83">
        <v>0</v>
      </c>
      <c r="AR340" s="83">
        <v>0</v>
      </c>
      <c r="AS340" s="83">
        <v>0</v>
      </c>
      <c r="AT340" s="257">
        <f t="shared" si="74"/>
        <v>0</v>
      </c>
      <c r="AU340" s="83">
        <v>0</v>
      </c>
      <c r="AV340" s="83">
        <v>0</v>
      </c>
      <c r="AW340" s="83">
        <v>0</v>
      </c>
      <c r="AX340" s="83">
        <v>0</v>
      </c>
      <c r="AY340" s="257">
        <f t="shared" si="75"/>
        <v>0</v>
      </c>
    </row>
    <row r="341" spans="2:51" s="218" customFormat="1" ht="19.5" customHeight="1" x14ac:dyDescent="0.25">
      <c r="B341" s="536"/>
      <c r="C341" s="1026"/>
      <c r="D341" s="912"/>
      <c r="E341" s="185" t="s">
        <v>620</v>
      </c>
      <c r="F341" s="695">
        <f t="shared" si="76"/>
        <v>0</v>
      </c>
      <c r="G341" s="83"/>
      <c r="H341" s="91"/>
      <c r="I341" s="91"/>
      <c r="J341" s="91"/>
      <c r="K341" s="667"/>
      <c r="L341" s="89"/>
      <c r="M341" s="89"/>
      <c r="N341" s="89"/>
      <c r="O341" s="89"/>
      <c r="P341" s="257"/>
      <c r="Q341" s="89"/>
      <c r="R341" s="89"/>
      <c r="S341" s="89"/>
      <c r="T341" s="89"/>
      <c r="U341" s="257"/>
      <c r="V341" s="89"/>
      <c r="W341" s="89"/>
      <c r="X341" s="89"/>
      <c r="Y341" s="403"/>
      <c r="Z341" s="430"/>
      <c r="AA341" s="89"/>
      <c r="AB341" s="89"/>
      <c r="AC341" s="89"/>
      <c r="AD341" s="89"/>
      <c r="AE341" s="430"/>
      <c r="AF341" s="89"/>
      <c r="AG341" s="89"/>
      <c r="AH341" s="89"/>
      <c r="AI341" s="89"/>
      <c r="AJ341" s="430"/>
      <c r="AK341" s="83">
        <v>0</v>
      </c>
      <c r="AL341" s="83">
        <v>0</v>
      </c>
      <c r="AM341" s="83">
        <v>0</v>
      </c>
      <c r="AN341" s="83">
        <v>0</v>
      </c>
      <c r="AO341" s="257"/>
      <c r="AP341" s="83">
        <v>0</v>
      </c>
      <c r="AQ341" s="83">
        <v>0</v>
      </c>
      <c r="AR341" s="83">
        <v>0</v>
      </c>
      <c r="AS341" s="83">
        <v>0</v>
      </c>
      <c r="AT341" s="257">
        <f t="shared" si="74"/>
        <v>0</v>
      </c>
      <c r="AU341" s="83">
        <v>0</v>
      </c>
      <c r="AV341" s="83">
        <v>0</v>
      </c>
      <c r="AW341" s="83">
        <v>0</v>
      </c>
      <c r="AX341" s="83">
        <v>0</v>
      </c>
      <c r="AY341" s="257">
        <f t="shared" si="75"/>
        <v>0</v>
      </c>
    </row>
    <row r="342" spans="2:51" s="218" customFormat="1" ht="19.5" customHeight="1" thickBot="1" x14ac:dyDescent="0.3">
      <c r="B342" s="536"/>
      <c r="C342" s="1026"/>
      <c r="D342" s="912" t="s">
        <v>803</v>
      </c>
      <c r="E342" s="598" t="s">
        <v>112</v>
      </c>
      <c r="F342" s="695">
        <f t="shared" si="76"/>
        <v>0</v>
      </c>
      <c r="G342" s="83"/>
      <c r="H342" s="91"/>
      <c r="I342" s="91"/>
      <c r="J342" s="91"/>
      <c r="K342" s="667"/>
      <c r="L342" s="89"/>
      <c r="M342" s="89"/>
      <c r="N342" s="89"/>
      <c r="O342" s="89"/>
      <c r="P342" s="257"/>
      <c r="Q342" s="89"/>
      <c r="R342" s="89"/>
      <c r="S342" s="89"/>
      <c r="T342" s="89"/>
      <c r="U342" s="257"/>
      <c r="V342" s="89"/>
      <c r="W342" s="89"/>
      <c r="X342" s="89"/>
      <c r="Y342" s="403"/>
      <c r="Z342" s="430"/>
      <c r="AA342" s="89"/>
      <c r="AB342" s="89"/>
      <c r="AC342" s="89"/>
      <c r="AD342" s="89"/>
      <c r="AE342" s="430"/>
      <c r="AF342" s="89"/>
      <c r="AG342" s="89"/>
      <c r="AH342" s="89"/>
      <c r="AI342" s="89"/>
      <c r="AJ342" s="430"/>
      <c r="AK342" s="83">
        <v>0</v>
      </c>
      <c r="AL342" s="83">
        <v>0</v>
      </c>
      <c r="AM342" s="83">
        <v>0</v>
      </c>
      <c r="AN342" s="83">
        <v>0</v>
      </c>
      <c r="AO342" s="257"/>
      <c r="AP342" s="83">
        <v>0</v>
      </c>
      <c r="AQ342" s="83">
        <v>0</v>
      </c>
      <c r="AR342" s="83">
        <v>0</v>
      </c>
      <c r="AS342" s="83">
        <v>0</v>
      </c>
      <c r="AT342" s="257">
        <f t="shared" si="74"/>
        <v>0</v>
      </c>
      <c r="AU342" s="83">
        <v>0</v>
      </c>
      <c r="AV342" s="83">
        <v>0</v>
      </c>
      <c r="AW342" s="83">
        <v>0</v>
      </c>
      <c r="AX342" s="83">
        <v>0</v>
      </c>
      <c r="AY342" s="257">
        <f t="shared" si="75"/>
        <v>0</v>
      </c>
    </row>
    <row r="343" spans="2:51" s="218" customFormat="1" ht="18" customHeight="1" thickBot="1" x14ac:dyDescent="0.3">
      <c r="B343" s="536"/>
      <c r="C343" s="1026"/>
      <c r="D343" s="912"/>
      <c r="E343" s="601" t="s">
        <v>621</v>
      </c>
      <c r="F343" s="695">
        <f t="shared" si="76"/>
        <v>0</v>
      </c>
      <c r="G343" s="83"/>
      <c r="H343" s="91"/>
      <c r="I343" s="91"/>
      <c r="J343" s="91"/>
      <c r="K343" s="667"/>
      <c r="L343" s="89"/>
      <c r="M343" s="89"/>
      <c r="N343" s="89"/>
      <c r="O343" s="89"/>
      <c r="P343" s="257"/>
      <c r="Q343" s="89"/>
      <c r="R343" s="89"/>
      <c r="S343" s="89"/>
      <c r="T343" s="89"/>
      <c r="U343" s="257"/>
      <c r="V343" s="89"/>
      <c r="W343" s="89"/>
      <c r="X343" s="89"/>
      <c r="Y343" s="403"/>
      <c r="Z343" s="430"/>
      <c r="AA343" s="89"/>
      <c r="AB343" s="89"/>
      <c r="AC343" s="89"/>
      <c r="AD343" s="89"/>
      <c r="AE343" s="430"/>
      <c r="AF343" s="89"/>
      <c r="AG343" s="89"/>
      <c r="AH343" s="89"/>
      <c r="AI343" s="89"/>
      <c r="AJ343" s="430"/>
      <c r="AK343" s="83">
        <v>0</v>
      </c>
      <c r="AL343" s="83">
        <v>0</v>
      </c>
      <c r="AM343" s="83">
        <v>0</v>
      </c>
      <c r="AN343" s="83">
        <v>0</v>
      </c>
      <c r="AO343" s="257"/>
      <c r="AP343" s="83">
        <v>0</v>
      </c>
      <c r="AQ343" s="83">
        <v>0</v>
      </c>
      <c r="AR343" s="83">
        <v>0</v>
      </c>
      <c r="AS343" s="83">
        <v>0</v>
      </c>
      <c r="AT343" s="257">
        <f t="shared" si="74"/>
        <v>0</v>
      </c>
      <c r="AU343" s="83">
        <v>0</v>
      </c>
      <c r="AV343" s="83">
        <v>0</v>
      </c>
      <c r="AW343" s="83">
        <v>0</v>
      </c>
      <c r="AX343" s="83">
        <v>0</v>
      </c>
      <c r="AY343" s="257">
        <f t="shared" si="75"/>
        <v>0</v>
      </c>
    </row>
    <row r="344" spans="2:51" s="218" customFormat="1" ht="18.75" customHeight="1" thickBot="1" x14ac:dyDescent="0.3">
      <c r="B344" s="536"/>
      <c r="C344" s="1025"/>
      <c r="D344" s="912" t="s">
        <v>804</v>
      </c>
      <c r="E344" s="598" t="s">
        <v>112</v>
      </c>
      <c r="F344" s="695">
        <f t="shared" si="76"/>
        <v>0</v>
      </c>
      <c r="G344" s="83"/>
      <c r="H344" s="91"/>
      <c r="I344" s="91"/>
      <c r="J344" s="91"/>
      <c r="K344" s="667"/>
      <c r="L344" s="89"/>
      <c r="M344" s="89"/>
      <c r="N344" s="89"/>
      <c r="O344" s="89"/>
      <c r="P344" s="257"/>
      <c r="Q344" s="89"/>
      <c r="R344" s="89"/>
      <c r="S344" s="89"/>
      <c r="T344" s="89"/>
      <c r="U344" s="257"/>
      <c r="V344" s="89"/>
      <c r="W344" s="89"/>
      <c r="X344" s="89"/>
      <c r="Y344" s="403"/>
      <c r="Z344" s="430"/>
      <c r="AA344" s="89"/>
      <c r="AB344" s="89"/>
      <c r="AC344" s="89"/>
      <c r="AD344" s="89"/>
      <c r="AE344" s="430"/>
      <c r="AF344" s="89"/>
      <c r="AG344" s="89"/>
      <c r="AH344" s="89"/>
      <c r="AI344" s="89"/>
      <c r="AJ344" s="430"/>
      <c r="AK344" s="83">
        <v>0</v>
      </c>
      <c r="AL344" s="83">
        <v>0</v>
      </c>
      <c r="AM344" s="83">
        <v>0</v>
      </c>
      <c r="AN344" s="83">
        <v>0</v>
      </c>
      <c r="AO344" s="257"/>
      <c r="AP344" s="83">
        <v>0</v>
      </c>
      <c r="AQ344" s="83">
        <v>0</v>
      </c>
      <c r="AR344" s="83">
        <v>0</v>
      </c>
      <c r="AS344" s="83">
        <v>0</v>
      </c>
      <c r="AT344" s="257">
        <f t="shared" si="74"/>
        <v>0</v>
      </c>
      <c r="AU344" s="83">
        <v>0</v>
      </c>
      <c r="AV344" s="83">
        <v>0</v>
      </c>
      <c r="AW344" s="83">
        <v>0</v>
      </c>
      <c r="AX344" s="83">
        <v>0</v>
      </c>
      <c r="AY344" s="257">
        <f t="shared" si="75"/>
        <v>0</v>
      </c>
    </row>
    <row r="345" spans="2:51" s="218" customFormat="1" ht="18.75" customHeight="1" thickBot="1" x14ac:dyDescent="0.3">
      <c r="B345" s="536"/>
      <c r="C345" s="1025"/>
      <c r="D345" s="912"/>
      <c r="E345" s="601" t="s">
        <v>621</v>
      </c>
      <c r="F345" s="695">
        <f t="shared" si="76"/>
        <v>0</v>
      </c>
      <c r="G345" s="83"/>
      <c r="H345" s="91"/>
      <c r="I345" s="91"/>
      <c r="J345" s="91"/>
      <c r="K345" s="667"/>
      <c r="L345" s="89"/>
      <c r="M345" s="89"/>
      <c r="N345" s="89"/>
      <c r="O345" s="89"/>
      <c r="P345" s="257"/>
      <c r="Q345" s="89"/>
      <c r="R345" s="89"/>
      <c r="S345" s="89"/>
      <c r="T345" s="89"/>
      <c r="U345" s="257"/>
      <c r="V345" s="89"/>
      <c r="W345" s="89"/>
      <c r="X345" s="89"/>
      <c r="Y345" s="403"/>
      <c r="Z345" s="430"/>
      <c r="AA345" s="89"/>
      <c r="AB345" s="89"/>
      <c r="AC345" s="89"/>
      <c r="AD345" s="89"/>
      <c r="AE345" s="430"/>
      <c r="AF345" s="89"/>
      <c r="AG345" s="89"/>
      <c r="AH345" s="89"/>
      <c r="AI345" s="89"/>
      <c r="AJ345" s="430"/>
      <c r="AK345" s="83">
        <v>0</v>
      </c>
      <c r="AL345" s="83">
        <v>0</v>
      </c>
      <c r="AM345" s="83">
        <v>0</v>
      </c>
      <c r="AN345" s="83">
        <v>0</v>
      </c>
      <c r="AO345" s="257"/>
      <c r="AP345" s="83">
        <v>0</v>
      </c>
      <c r="AQ345" s="83">
        <v>0</v>
      </c>
      <c r="AR345" s="83">
        <v>0</v>
      </c>
      <c r="AS345" s="83">
        <v>0</v>
      </c>
      <c r="AT345" s="257">
        <f t="shared" si="74"/>
        <v>0</v>
      </c>
      <c r="AU345" s="83">
        <v>0</v>
      </c>
      <c r="AV345" s="83">
        <v>0</v>
      </c>
      <c r="AW345" s="83">
        <v>0</v>
      </c>
      <c r="AX345" s="83">
        <v>0</v>
      </c>
      <c r="AY345" s="257">
        <f t="shared" si="75"/>
        <v>0</v>
      </c>
    </row>
    <row r="346" spans="2:51" s="218" customFormat="1" ht="18.75" customHeight="1" thickBot="1" x14ac:dyDescent="0.3">
      <c r="B346" s="536"/>
      <c r="C346" s="1025"/>
      <c r="D346" s="912" t="s">
        <v>805</v>
      </c>
      <c r="E346" s="598" t="s">
        <v>112</v>
      </c>
      <c r="F346" s="695">
        <f t="shared" si="76"/>
        <v>0</v>
      </c>
      <c r="G346" s="83"/>
      <c r="H346" s="91"/>
      <c r="I346" s="91"/>
      <c r="J346" s="91"/>
      <c r="K346" s="667"/>
      <c r="L346" s="89"/>
      <c r="M346" s="89"/>
      <c r="N346" s="89"/>
      <c r="O346" s="89"/>
      <c r="P346" s="257"/>
      <c r="Q346" s="89"/>
      <c r="R346" s="89"/>
      <c r="S346" s="89"/>
      <c r="T346" s="89"/>
      <c r="U346" s="257"/>
      <c r="V346" s="89"/>
      <c r="W346" s="89"/>
      <c r="X346" s="89"/>
      <c r="Y346" s="403"/>
      <c r="Z346" s="430"/>
      <c r="AA346" s="89"/>
      <c r="AB346" s="89"/>
      <c r="AC346" s="89"/>
      <c r="AD346" s="89"/>
      <c r="AE346" s="430"/>
      <c r="AF346" s="89"/>
      <c r="AG346" s="89"/>
      <c r="AH346" s="89"/>
      <c r="AI346" s="89"/>
      <c r="AJ346" s="430"/>
      <c r="AK346" s="83">
        <v>0</v>
      </c>
      <c r="AL346" s="83">
        <v>0</v>
      </c>
      <c r="AM346" s="83">
        <v>0</v>
      </c>
      <c r="AN346" s="83">
        <v>0</v>
      </c>
      <c r="AO346" s="257"/>
      <c r="AP346" s="83">
        <v>0</v>
      </c>
      <c r="AQ346" s="83">
        <v>0</v>
      </c>
      <c r="AR346" s="83">
        <v>0</v>
      </c>
      <c r="AS346" s="83">
        <v>0</v>
      </c>
      <c r="AT346" s="257">
        <f t="shared" si="74"/>
        <v>0</v>
      </c>
      <c r="AU346" s="83">
        <v>0</v>
      </c>
      <c r="AV346" s="83">
        <v>0</v>
      </c>
      <c r="AW346" s="83">
        <v>0</v>
      </c>
      <c r="AX346" s="83">
        <v>0</v>
      </c>
      <c r="AY346" s="257">
        <f t="shared" si="75"/>
        <v>0</v>
      </c>
    </row>
    <row r="347" spans="2:51" s="218" customFormat="1" ht="18.75" customHeight="1" thickBot="1" x14ac:dyDescent="0.3">
      <c r="B347" s="536"/>
      <c r="C347" s="1025"/>
      <c r="D347" s="912"/>
      <c r="E347" s="601" t="s">
        <v>621</v>
      </c>
      <c r="F347" s="695">
        <f t="shared" si="76"/>
        <v>0</v>
      </c>
      <c r="G347" s="83"/>
      <c r="H347" s="91"/>
      <c r="I347" s="91"/>
      <c r="J347" s="91"/>
      <c r="K347" s="667"/>
      <c r="L347" s="89"/>
      <c r="M347" s="89"/>
      <c r="N347" s="89"/>
      <c r="O347" s="89"/>
      <c r="P347" s="257"/>
      <c r="Q347" s="89"/>
      <c r="R347" s="89"/>
      <c r="S347" s="89"/>
      <c r="T347" s="89"/>
      <c r="U347" s="257"/>
      <c r="V347" s="89"/>
      <c r="W347" s="89"/>
      <c r="X347" s="89"/>
      <c r="Y347" s="403"/>
      <c r="Z347" s="430"/>
      <c r="AA347" s="89"/>
      <c r="AB347" s="89"/>
      <c r="AC347" s="89"/>
      <c r="AD347" s="89"/>
      <c r="AE347" s="430"/>
      <c r="AF347" s="89"/>
      <c r="AG347" s="89"/>
      <c r="AH347" s="89"/>
      <c r="AI347" s="89"/>
      <c r="AJ347" s="430"/>
      <c r="AK347" s="83">
        <v>0</v>
      </c>
      <c r="AL347" s="83">
        <v>0</v>
      </c>
      <c r="AM347" s="83">
        <v>0</v>
      </c>
      <c r="AN347" s="83">
        <v>0</v>
      </c>
      <c r="AO347" s="257"/>
      <c r="AP347" s="83">
        <v>0</v>
      </c>
      <c r="AQ347" s="83">
        <v>0</v>
      </c>
      <c r="AR347" s="83">
        <v>0</v>
      </c>
      <c r="AS347" s="83">
        <v>0</v>
      </c>
      <c r="AT347" s="257">
        <f t="shared" si="74"/>
        <v>0</v>
      </c>
      <c r="AU347" s="83">
        <v>0</v>
      </c>
      <c r="AV347" s="83">
        <v>0</v>
      </c>
      <c r="AW347" s="83">
        <v>0</v>
      </c>
      <c r="AX347" s="83">
        <v>0</v>
      </c>
      <c r="AY347" s="257">
        <f t="shared" si="75"/>
        <v>0</v>
      </c>
    </row>
    <row r="348" spans="2:51" s="218" customFormat="1" ht="18.75" customHeight="1" thickBot="1" x14ac:dyDescent="0.3">
      <c r="B348" s="536"/>
      <c r="C348" s="1025"/>
      <c r="D348" s="912" t="s">
        <v>806</v>
      </c>
      <c r="E348" s="598" t="s">
        <v>112</v>
      </c>
      <c r="F348" s="695">
        <f t="shared" si="76"/>
        <v>0</v>
      </c>
      <c r="G348" s="83"/>
      <c r="H348" s="91"/>
      <c r="I348" s="91"/>
      <c r="J348" s="91"/>
      <c r="K348" s="667"/>
      <c r="L348" s="89"/>
      <c r="M348" s="89"/>
      <c r="N348" s="89"/>
      <c r="O348" s="89"/>
      <c r="P348" s="257"/>
      <c r="Q348" s="89"/>
      <c r="R348" s="89"/>
      <c r="S348" s="89"/>
      <c r="T348" s="89"/>
      <c r="U348" s="257"/>
      <c r="V348" s="89"/>
      <c r="W348" s="89"/>
      <c r="X348" s="89"/>
      <c r="Y348" s="403"/>
      <c r="Z348" s="430"/>
      <c r="AA348" s="89"/>
      <c r="AB348" s="89"/>
      <c r="AC348" s="89"/>
      <c r="AD348" s="89"/>
      <c r="AE348" s="430"/>
      <c r="AF348" s="89"/>
      <c r="AG348" s="89"/>
      <c r="AH348" s="89"/>
      <c r="AI348" s="89"/>
      <c r="AJ348" s="430"/>
      <c r="AK348" s="83">
        <v>0</v>
      </c>
      <c r="AL348" s="83">
        <v>0</v>
      </c>
      <c r="AM348" s="83">
        <v>0</v>
      </c>
      <c r="AN348" s="83">
        <v>0</v>
      </c>
      <c r="AO348" s="257"/>
      <c r="AP348" s="83">
        <v>0</v>
      </c>
      <c r="AQ348" s="83">
        <v>0</v>
      </c>
      <c r="AR348" s="83">
        <v>0</v>
      </c>
      <c r="AS348" s="83">
        <v>0</v>
      </c>
      <c r="AT348" s="257">
        <f t="shared" si="74"/>
        <v>0</v>
      </c>
      <c r="AU348" s="83">
        <v>0</v>
      </c>
      <c r="AV348" s="83">
        <v>0</v>
      </c>
      <c r="AW348" s="83">
        <v>0</v>
      </c>
      <c r="AX348" s="83">
        <v>0</v>
      </c>
      <c r="AY348" s="257">
        <f t="shared" si="75"/>
        <v>0</v>
      </c>
    </row>
    <row r="349" spans="2:51" s="218" customFormat="1" ht="18.75" customHeight="1" thickBot="1" x14ac:dyDescent="0.3">
      <c r="B349" s="536"/>
      <c r="C349" s="1025"/>
      <c r="D349" s="912"/>
      <c r="E349" s="601" t="s">
        <v>621</v>
      </c>
      <c r="F349" s="695">
        <f t="shared" si="76"/>
        <v>0</v>
      </c>
      <c r="G349" s="83"/>
      <c r="H349" s="91"/>
      <c r="I349" s="91"/>
      <c r="J349" s="91"/>
      <c r="K349" s="667"/>
      <c r="L349" s="89"/>
      <c r="M349" s="89"/>
      <c r="N349" s="89"/>
      <c r="O349" s="89"/>
      <c r="P349" s="257"/>
      <c r="Q349" s="89"/>
      <c r="R349" s="89"/>
      <c r="S349" s="89"/>
      <c r="T349" s="89"/>
      <c r="U349" s="257"/>
      <c r="V349" s="89"/>
      <c r="W349" s="89"/>
      <c r="X349" s="89"/>
      <c r="Y349" s="403"/>
      <c r="Z349" s="430"/>
      <c r="AA349" s="89"/>
      <c r="AB349" s="89"/>
      <c r="AC349" s="89"/>
      <c r="AD349" s="89"/>
      <c r="AE349" s="430"/>
      <c r="AF349" s="89"/>
      <c r="AG349" s="89"/>
      <c r="AH349" s="89"/>
      <c r="AI349" s="89"/>
      <c r="AJ349" s="430"/>
      <c r="AK349" s="83">
        <v>0</v>
      </c>
      <c r="AL349" s="83">
        <v>0</v>
      </c>
      <c r="AM349" s="83">
        <v>0</v>
      </c>
      <c r="AN349" s="83">
        <v>0</v>
      </c>
      <c r="AO349" s="257"/>
      <c r="AP349" s="83">
        <v>0</v>
      </c>
      <c r="AQ349" s="83">
        <v>0</v>
      </c>
      <c r="AR349" s="83">
        <v>0</v>
      </c>
      <c r="AS349" s="83">
        <v>0</v>
      </c>
      <c r="AT349" s="257">
        <f t="shared" si="74"/>
        <v>0</v>
      </c>
      <c r="AU349" s="83">
        <v>0</v>
      </c>
      <c r="AV349" s="83">
        <v>0</v>
      </c>
      <c r="AW349" s="83">
        <v>0</v>
      </c>
      <c r="AX349" s="83">
        <v>0</v>
      </c>
      <c r="AY349" s="257">
        <f t="shared" si="75"/>
        <v>0</v>
      </c>
    </row>
    <row r="350" spans="2:51" s="218" customFormat="1" ht="18.75" customHeight="1" thickBot="1" x14ac:dyDescent="0.3">
      <c r="B350" s="536"/>
      <c r="C350" s="1025"/>
      <c r="D350" s="912" t="s">
        <v>807</v>
      </c>
      <c r="E350" s="598" t="s">
        <v>112</v>
      </c>
      <c r="F350" s="695">
        <f t="shared" si="76"/>
        <v>0</v>
      </c>
      <c r="G350" s="83"/>
      <c r="H350" s="91"/>
      <c r="I350" s="91"/>
      <c r="J350" s="91"/>
      <c r="K350" s="667"/>
      <c r="L350" s="89"/>
      <c r="M350" s="89"/>
      <c r="N350" s="89"/>
      <c r="O350" s="89"/>
      <c r="P350" s="257"/>
      <c r="Q350" s="89"/>
      <c r="R350" s="89"/>
      <c r="S350" s="89"/>
      <c r="T350" s="89"/>
      <c r="U350" s="257"/>
      <c r="V350" s="89"/>
      <c r="W350" s="89"/>
      <c r="X350" s="89"/>
      <c r="Y350" s="403"/>
      <c r="Z350" s="430"/>
      <c r="AA350" s="89"/>
      <c r="AB350" s="89"/>
      <c r="AC350" s="89"/>
      <c r="AD350" s="89"/>
      <c r="AE350" s="430"/>
      <c r="AF350" s="89"/>
      <c r="AG350" s="89"/>
      <c r="AH350" s="89"/>
      <c r="AI350" s="89"/>
      <c r="AJ350" s="430"/>
      <c r="AK350" s="83">
        <v>0</v>
      </c>
      <c r="AL350" s="83">
        <v>0</v>
      </c>
      <c r="AM350" s="83">
        <v>0</v>
      </c>
      <c r="AN350" s="83">
        <v>0</v>
      </c>
      <c r="AO350" s="257"/>
      <c r="AP350" s="83">
        <v>0</v>
      </c>
      <c r="AQ350" s="83">
        <v>0</v>
      </c>
      <c r="AR350" s="83">
        <v>0</v>
      </c>
      <c r="AS350" s="83">
        <v>0</v>
      </c>
      <c r="AT350" s="257">
        <f t="shared" si="74"/>
        <v>0</v>
      </c>
      <c r="AU350" s="83">
        <v>0</v>
      </c>
      <c r="AV350" s="83">
        <v>0</v>
      </c>
      <c r="AW350" s="83">
        <v>0</v>
      </c>
      <c r="AX350" s="83">
        <v>0</v>
      </c>
      <c r="AY350" s="257">
        <f t="shared" si="75"/>
        <v>0</v>
      </c>
    </row>
    <row r="351" spans="2:51" s="218" customFormat="1" ht="18.75" customHeight="1" thickBot="1" x14ac:dyDescent="0.3">
      <c r="B351" s="536"/>
      <c r="C351" s="1025"/>
      <c r="D351" s="912"/>
      <c r="E351" s="583" t="s">
        <v>621</v>
      </c>
      <c r="F351" s="695">
        <f t="shared" si="76"/>
        <v>0</v>
      </c>
      <c r="G351" s="83"/>
      <c r="H351" s="91"/>
      <c r="I351" s="91"/>
      <c r="J351" s="91"/>
      <c r="K351" s="667"/>
      <c r="L351" s="89"/>
      <c r="M351" s="89"/>
      <c r="N351" s="89"/>
      <c r="O351" s="89"/>
      <c r="P351" s="257"/>
      <c r="Q351" s="89"/>
      <c r="R351" s="89"/>
      <c r="S351" s="89"/>
      <c r="T351" s="89"/>
      <c r="U351" s="257"/>
      <c r="V351" s="89"/>
      <c r="W351" s="89"/>
      <c r="X351" s="89"/>
      <c r="Y351" s="403"/>
      <c r="Z351" s="430"/>
      <c r="AA351" s="89"/>
      <c r="AB351" s="89"/>
      <c r="AC351" s="89"/>
      <c r="AD351" s="89"/>
      <c r="AE351" s="430"/>
      <c r="AF351" s="89"/>
      <c r="AG351" s="89"/>
      <c r="AH351" s="89"/>
      <c r="AI351" s="89"/>
      <c r="AJ351" s="430"/>
      <c r="AK351" s="83">
        <v>0</v>
      </c>
      <c r="AL351" s="83">
        <v>0</v>
      </c>
      <c r="AM351" s="83">
        <v>0</v>
      </c>
      <c r="AN351" s="83">
        <v>0</v>
      </c>
      <c r="AO351" s="257"/>
      <c r="AP351" s="83">
        <v>0</v>
      </c>
      <c r="AQ351" s="83">
        <v>0</v>
      </c>
      <c r="AR351" s="83">
        <v>0</v>
      </c>
      <c r="AS351" s="83">
        <v>0</v>
      </c>
      <c r="AT351" s="257">
        <f t="shared" si="74"/>
        <v>0</v>
      </c>
      <c r="AU351" s="83">
        <v>0</v>
      </c>
      <c r="AV351" s="83">
        <v>0</v>
      </c>
      <c r="AW351" s="83">
        <v>0</v>
      </c>
      <c r="AX351" s="83">
        <v>0</v>
      </c>
      <c r="AY351" s="257">
        <f t="shared" si="75"/>
        <v>0</v>
      </c>
    </row>
    <row r="352" spans="2:51" s="194" customFormat="1" ht="16.5" customHeight="1" thickBot="1" x14ac:dyDescent="0.3">
      <c r="B352" s="62"/>
      <c r="C352" s="1021"/>
      <c r="D352" s="937" t="s">
        <v>225</v>
      </c>
      <c r="E352" s="938"/>
      <c r="F352" s="695">
        <f t="shared" si="76"/>
        <v>1846</v>
      </c>
      <c r="G352" s="697">
        <f>G220+G207+G179+G174+G171+G166+G161+G156+G151+G146+G123+G118+G113+G108+G103+G98+G80+G306+G309+G312+G315+G320+G328+G331+G3338+G71+G66+G51+G40+G35+G25+G20+G10+G184+G189+G194+G199+G204+G212+G217+G225+G230+G235+G240+G250+G245+G255+G260+G263+G268+G278+G282+G285+G296+G302+G334+G76+G136</f>
        <v>200</v>
      </c>
      <c r="H352" s="698">
        <f t="shared" ref="H352:J353" si="83">H220+H207+H179+H174+H171+H166+H161+H156+H151+H146+L362+H123+H118+H113+H108+H103+H98+H80+H306+H309+H312+H315+H320+H323+H328+H331+H3338+H71+H66+H51+H40+H35+H25+H20+H10+H184+H189+H194+H199+H204+H212+H217+H225+H230+H235+H240+H250+H245+H255+H260+H263+H268+H273+H278+H282+H285+H289+H296+H302+H334</f>
        <v>2</v>
      </c>
      <c r="I352" s="698">
        <f t="shared" si="83"/>
        <v>16</v>
      </c>
      <c r="J352" s="698">
        <f t="shared" si="83"/>
        <v>4</v>
      </c>
      <c r="K352" s="66">
        <f t="shared" ref="K352:K415" si="84">G352+H352+I352+J352</f>
        <v>222</v>
      </c>
      <c r="L352" s="165">
        <f>L220+L207++L179+L174+L171+L166+L161+L156+L151+L146++L136+L123+L118+L113+L108+L103+L98+L80+L76+L71+L66+L51+L40+L35+L25+L20+L10+L184+L189+L194+L199+L204+L212+L217+L225+L230+L235+L240+L250+L245+L255+L260+L263+L268+L278+L282+L285+L296+L302+L306+L309+L312+L315+L320+L328+L331+L334</f>
        <v>219</v>
      </c>
      <c r="M352" s="165">
        <f>M220+M207++M179+M174+M171+M166+M161+M156+M151+M146++M136+M123+M118+M113+M108+M103+M98+M80+M76+M71+M66+M51+M40+M35+M25+M20+M10+M184+M189+M194+M199+M204+M212+M217+M225+M230+M235+M240+M250+M245+M255+M260+M263+M268+M278+M282+M285+M296+M302+M306+M309+M312+M315+M320+M328+M331+M334</f>
        <v>2</v>
      </c>
      <c r="N352" s="165">
        <f>N220+N207++N179+N174+N171+N166+N161+N156+N151+N146++N136+N123+N118+N113+N108+N103+N98+N80+N76+N71+N66+N51+N40+N35+N25+N20+N10+N184+N189+N194+N199+N204+N212+N217+N225+N230+N235+N240+N250+N245+N255+N260+N263+N268+N278+N282+N285+N296+N302+N306+N309+N312+N315+N320+N328+N331+N334</f>
        <v>14</v>
      </c>
      <c r="O352" s="165">
        <f>O220+O207++O179+O174+O171+O166+O161+O156+O151+O146++O136+O123+O118+O113+O108+O103+O98+O80+O76+O71+O66+O51+O40+O35+O25+O20+O10+O184+O189+O194+O199+O204+O212+O217+O225+O230+O235+O240+O250+O245+O255+O260+O263+O268+O278+O282+O285+O296+O302+O306+O309+O312+O315+O320+O328+O331+O334</f>
        <v>2</v>
      </c>
      <c r="P352" s="257">
        <f t="shared" si="77"/>
        <v>237</v>
      </c>
      <c r="Q352" s="165">
        <f>Q220+Q207++Q179+Q174+Q171+Q166+Q161+Q156+Q151+Q146++Q136+Q123+Q118+Q113+Q108+Q103+Q98+Q80+Q76+Q71+Q66+Q51+Q40+Q35+Q25+Q20+Q10+Q184+Q189+Q194+Q199+Q204+Q212+Q217+Q225+Q230+Q235+Q240+Q250+Q245+Q255+Q260+Q263+Q268+Q278+Q282+Q285+Q296+Q302+Q306+Q309+Q312+Q315+Q320+Q328+Q331+Q334</f>
        <v>234</v>
      </c>
      <c r="R352" s="165">
        <f>R220+R207++R179+R174+R171+R166+R161+R156+R151+R146++R136+R123+R118+R113+R108+R103+R98+R80+R76+R71+R66+R51+R40+R35+R25+R20+R10+R184+R189+R194+R199+R204+R212+R217+R225+R230+R235+R240+R250+R245+R255+R260+R263+R268+R278+R282+R285+R296+R302+R306+R309+R312+R315+R320+R328+R331+R334</f>
        <v>0</v>
      </c>
      <c r="S352" s="165">
        <f>S220+S207++S179+S174+S171+S166+S161+S156+S151+S146++S136+S123+S118+S113+S108+S103+S98+S80+S76+S71+S66+S51+S40+S35+S25+S20+S10+S184+S189+S194+S199+S204+S212+S217+S225+S230+S235+S240+S250+S245+S255+S260+S263+S268+S278+S282+S285+S296+S302+S306+S309+S312+S315+S320+S328+S331+S334</f>
        <v>5</v>
      </c>
      <c r="T352" s="165">
        <f>T220+T207++T179+T174+T171+T166+T161+T156+T151+T146++T136+T123+T118+T113+T108+T103+T98+T80+T76+T71+T66+T51+T40+T35+T25+T20+T10+T184+T189+T194+T199+T204+T212+T217+T225+T230+T235+T240+T250+T245+T255+T260+T263+T268+T278+T282+T285+T296+T302+T306+T309+T312+T315+T320+T328+T331+T334</f>
        <v>8</v>
      </c>
      <c r="U352" s="257">
        <f t="shared" si="78"/>
        <v>247</v>
      </c>
      <c r="V352" s="165">
        <f>V220+V207++V179+V174+V171+V166+V161+V156+V151+V146++V136+V123+V118+V113+V108+V103+V98+V80+V76+V71+V66+V51+V40+V35+V25+V20+V10+V184+V189+V194+V199+V204+V212+V217+V225+V230+V235+V240+V250+V245+V255+V260+V263+V268+V278+V282+V285+V296+V302+V306+V309+V312+V315+V320+V328+V331+V334</f>
        <v>1</v>
      </c>
      <c r="W352" s="165">
        <f>W220+W207++W179+W174+W171+W166+W161+W156+W151+W146++W136+W123+W118+W113+W108+W103+W98+W80+W76+W71+W66+W51+W40+W35+W25+W20+W10+W184+W189+W194+W199+W204+W212+W217+W225+W230+W235+W240+W250+W245+W255+W260+W263+W268+W278+W282+W285+W296+W302+W306+W309+W312+W315+W320+W328+W331+W334</f>
        <v>9</v>
      </c>
      <c r="X352" s="165">
        <f>X220+X207++X179+X174+X171+X166+X161+X156+X151+X146++X136+X123+X118+X113+X108+X103+X98+X80+X76+X71+X66+X51+X40+X35+X25+X20+X10+X184+X189+X194+X199+X204+X212+X217+X225+X230+X235+X240+X250+X245+X255+X260+X263+X268+X278+X282+X285+X296+X302+X306+X309+X312+X315+X320+X328+X331+X334</f>
        <v>1</v>
      </c>
      <c r="Y352" s="405">
        <f>Y220+Y207++Y179+Y174+Y171+Y166+Y161+Y156+Y151+Y146++Y136+Y123+Y118+Y113+Y108+Y103+Y98+Y80+Y76+Y71+Y66+Y51+Y40+Y35+Y25+Y20+Y10+Y184+Y189+Y194+Y199+Y204+Y212+Y217+Y225+Y230+Y235+Y240+Y250+Y245+Y255+Y260+Y263+Y268+Y278+Y282+Y285+Y296+Y302+Y306+Y309+Y312+Y315+Y320+Y328+Y331+Y334</f>
        <v>220</v>
      </c>
      <c r="Z352" s="430">
        <f t="shared" si="79"/>
        <v>231</v>
      </c>
      <c r="AA352" s="165">
        <f>AA220+AA207++AA179+AA174+AA171+AA166+AA161+AA156+AA151+AA146++AA136+AA123+AA118+AA113+AA108+AA103+AA98+AA80+AA76+AA71+AA66+AA51+AA40+AA35+AA25+AA20+AA10+AA184+AA189+AA194+AA199+AA204+AA212+AA217+AA225+AA230+AA235+AA240+AA250+AA245+AA255+AA260+AA263+AA268+AA278+AA282+AA285+AA296+AA302+AA306+AA309+AA312+AA315+AA320+AA328+AA331+AA334</f>
        <v>1</v>
      </c>
      <c r="AB352" s="165">
        <f>AB220+AB207++AB179+AB174+AB171+AB166+AB161+AB156+AB151+AB146++AB136+AB123+AB118+AB113+AB108+AB103+AB98+AB80+AB76+AB71+AB66+AB51+AB40+AB35+AB25+AB20+AB10+AB184+AB189+AB194+AB199+AB204+AB212+AB217+AB225+AB230+AB235+AB240+AB250+AB245+AB255+AB260+AB263+AB268+AB278+AB282+AB285+AB296+AB302+AB306+AB309+AB312+AB315+AB320+AB328+AB331+AB334</f>
        <v>0</v>
      </c>
      <c r="AC352" s="165">
        <f>AC220+AC207++AC179+AC174+AC171+AC166+AC161+AC156+AC151+AC146++AC136+AC123+AC118+AC113+AC108+AC103+AC98+AC80+AC76+AC71+AC66+AC51+AC40+AC35+AC25+AC20+AC10+AC184+AC189+AC194+AC199+AC204+AC212+AC217+AC225+AC230+AC235+AC240+AC250+AC245+AC255+AC260+AC263+AC268+AC278+AC282+AC285+AC296+AC302+AC306+AC309+AC312+AC315+AC320+AC328+AC331+AC334</f>
        <v>1</v>
      </c>
      <c r="AD352" s="165">
        <f>AD220+AD207++AD179+AD174+AD171+AD166+AD161+AD156+AD151+AD146++AD136+AD123+AD118+AD113+AD108+AD103+AD98+AD80+AD76+AD71+AD66+AD51+AD40+AD35+AD25+AD20+AD10+AD184+AD189+AD194+AD199+AD204+AD212+AD217+AD225+AD230+AD235+AD240+AD250+AD245+AD255+AD260+AD263+AD268+AD278+AD282+AD285+AD296+AD302+AD306+AD309+AD312+AD315+AD320+AD328+AD331+AD334</f>
        <v>172</v>
      </c>
      <c r="AE352" s="430">
        <f t="shared" si="80"/>
        <v>174</v>
      </c>
      <c r="AF352" s="165">
        <f>AF220+AF207++AF179+AF174+AF171+AF166+AF161+AF156+AF151+AF146++AF136+AF123+AF118+AF113+AF108+AF103+AF98+AF80+AF76+AF71+AF66+AF51+AF40+AF35+AF25+AF20+AF10+AF184+AF189+AF194+AF199+AF204+AF212+AF217+AF225+AF230+AF235+AF240+AF250+AF245+AF255+AF260+AF263+AF268+AF278+AF282+AF285+AF296+AF302+AF306+AF309+AF312+AF315+AF320+AF328+AF331+AF334</f>
        <v>1</v>
      </c>
      <c r="AG352" s="165">
        <f>AG220+AG207++AG179+AG174+AG171+AG166+AG161+AG156+AG151+AG146++AG136+AG123+AG118+AG113+AG108+AG103+AG98+AG80+AG76+AG71+AG66+AG51+AG40+AG35+AG25+AG20+AG10+AG184+AG189+AG194+AG199+AG204+AG212+AG217+AG225+AG230+AG235+AG240+AG250+AG245+AG255+AG260+AG263+AG268+AG278+AG282+AG285+AG296+AG302+AG306+AG309+AG312+AG315+AG320+AG328+AG331+AG334</f>
        <v>13</v>
      </c>
      <c r="AH352" s="165">
        <f>AH220+AH207++AH179+AH174+AH171+AH166+AH161+AH156+AH151+AH146++AH136+AH123+AH118+AH113+AH108+AH103+AH98+AH80+AH76+AH71+AH66+AH51+AH40+AH35+AH25+AH20+AH10+AH184+AH189+AH194+AH199+AH204+AH212+AH217+AH225+AH230+AH235+AH240+AH250+AH245+AH255+AH260+AH263+AH268+AH278+AH282+AH285+AH296+AH302+AH306+AH309+AH312+AH315+AH320+AH328+AH331+AH334</f>
        <v>0</v>
      </c>
      <c r="AI352" s="165">
        <f>AI220+AI207++AI179+AI174+AI171+AI166+AI161+AI156+AI151+AI146++AI136+AI123+AI118+AI113+AI108+AI103+AI98+AI80+AI76+AI71+AI66+AI51+AI40+AI35+AI25+AI20+AI10+AI184+AI189+AI194+AI199+AI204+AI212+AI217+AI225+AI230+AI235+AI240+AI250+AI245+AI255+AI260+AI263+AI268+AI278+AI282+AI285+AI296+AI302+AI306+AI309+AI312+AI315+AI320+AI328+AI331+AI334</f>
        <v>169</v>
      </c>
      <c r="AJ352" s="430">
        <f t="shared" si="81"/>
        <v>183</v>
      </c>
      <c r="AK352" s="713">
        <f t="shared" ref="AK352:AN353" si="85">AK220+AK207+AK179+AK174+AK171+AK166+AK161+AK156+AK151+AK146+AK123+AK118+AK113+AK108+AK103+AK98+AK80+AK306+AK309+AK312+AK315+AK320+AK328+AK331+AK3351+AK71+AK66+AK51+AK40+AK35+AK25+AK20+AK10+AK184+AK189+AK194+AK199+AK204+AK212+AK217+AK225+AK230+AK235+AK240+AK250+AK245+AK255+AK260+AK268+AK282+AK285+AK296+AK302+AK334+AK76+AK136+AK337+AK323</f>
        <v>2</v>
      </c>
      <c r="AL352" s="713">
        <f t="shared" si="85"/>
        <v>6</v>
      </c>
      <c r="AM352" s="713">
        <f t="shared" si="85"/>
        <v>1</v>
      </c>
      <c r="AN352" s="713">
        <f t="shared" si="85"/>
        <v>162</v>
      </c>
      <c r="AO352" s="257">
        <f t="shared" si="82"/>
        <v>171</v>
      </c>
      <c r="AP352" s="713">
        <f t="shared" ref="AP352:AS353" si="86">AP220+AP207+AP179+AP174+AP171+AP166+AP161+AP156+AP151+AP146+AP123+AP118+AP113+AP108+AP103+AP98+AP80+AP306+AP309+AP312+AP315+AP320+AP328+AP331+AP3351+AP71+AP66+AP51+AP40+AP35+AP25+AP20+AP10+AP184+AP189+AP194+AP199+AP204+AP212+AP217+AP225+AP230+AP235+AP240+AP250+AP245+AP255+AP260+AP268+AP282+AP285+AP296+AP302+AP334+AP76+AP136+AP337+AP323</f>
        <v>1</v>
      </c>
      <c r="AQ352" s="713">
        <f t="shared" si="86"/>
        <v>4</v>
      </c>
      <c r="AR352" s="713">
        <f t="shared" si="86"/>
        <v>4</v>
      </c>
      <c r="AS352" s="713">
        <f t="shared" si="86"/>
        <v>191</v>
      </c>
      <c r="AT352" s="257">
        <f t="shared" si="74"/>
        <v>200</v>
      </c>
      <c r="AU352" s="713">
        <f t="shared" ref="AU352:AX353" si="87">AU220+AU207+AU179+AU174+AU171+AU166+AU161+AU156+AU151+AU146+AU123+AU118+AU113+AU108+AU103+AU98+AU80+AU306+AU309+AU312+AU315+AU320+AU328+AU331+AU3351+AU71+AU66+AU51+AU40+AU35+AU25+AU20+AU10+AU184+AU189+AU194+AU199+AU204+AU212+AU217+AU225+AU230+AU235+AU240+AU250+AU245+AU255+AU260+AU268+AU282+AU285+AU296+AU302+AU334+AU76+AU136+AU337+AU323</f>
        <v>0</v>
      </c>
      <c r="AV352" s="713">
        <f t="shared" si="87"/>
        <v>3</v>
      </c>
      <c r="AW352" s="713">
        <f t="shared" si="87"/>
        <v>0</v>
      </c>
      <c r="AX352" s="713">
        <f t="shared" si="87"/>
        <v>178</v>
      </c>
      <c r="AY352" s="257">
        <f t="shared" si="75"/>
        <v>181</v>
      </c>
    </row>
    <row r="353" spans="2:51" s="194" customFormat="1" ht="16.5" customHeight="1" thickBot="1" x14ac:dyDescent="0.3">
      <c r="B353" s="20"/>
      <c r="C353" s="1021"/>
      <c r="D353" s="935" t="s">
        <v>226</v>
      </c>
      <c r="E353" s="936"/>
      <c r="F353" s="695">
        <f t="shared" si="76"/>
        <v>1</v>
      </c>
      <c r="G353" s="656">
        <f>G221+G208+G180+G175+G172+G167+G162+G157+G152+G147+G124+G119+G114+G109+G104+G99+G81+G307+G310+G313+G316+G321+G329+G332+G3339+G72+G77+G67+G52+G41+G36+G26+G21+G11+G185+G190+G195+G200+G205+G213+G218+G226+G231+G236+G241+G251+G246+G256+G261+G264+G269+G279+G283+G286+G297+G303+G335+G137</f>
        <v>0</v>
      </c>
      <c r="H353" s="234">
        <f t="shared" si="83"/>
        <v>0</v>
      </c>
      <c r="I353" s="234">
        <f t="shared" si="83"/>
        <v>0</v>
      </c>
      <c r="J353" s="234">
        <f t="shared" si="83"/>
        <v>0</v>
      </c>
      <c r="K353" s="66">
        <f t="shared" si="84"/>
        <v>0</v>
      </c>
      <c r="L353" s="165">
        <f>L221+L208++L180+L175+L172+L167+L162+L157+L152+L147++L137+L124+L119+L114+L109+L104+L99+L81+L77+L72+L67+L52+L41+L36+L26+L21+L11+L185+L190+L195+L200+L205+L213+L218+L226+L231+L236+L241+L251+L246+L256+L261+L264+L269+L274+L279+L283+L286+L290+L297+L303</f>
        <v>0</v>
      </c>
      <c r="M353" s="165">
        <f>M221+M208++M180+M175+M172+M167+M162+M157+M152+M147++M137+M124+M119+M114+M109+M104+M99+M81+M77+M72+M67+M52+M41+M36+M26+M21+M11+M185+M190+M195+M200+M205+M213+M218+M226+M231+M236+M241+M251+M246+M256+M261+M264+M269+M274+M279+M283+M286+M290+M297+M303</f>
        <v>0</v>
      </c>
      <c r="N353" s="165">
        <f>N221+N208++N180+N175+N172+N167+N162+N157+N152+N147++N137+N124+N119+N114+N109+N104+N99+N81+N77+N72+N67+N52+N41+N36+N26+N21+N11+N185+N190+N195+N200+N205+N213+N218+N226+N231+N236+N241+N251+N246+N256+N261+N264+N269+N274+N279+N283+N286+N290+N297+N303</f>
        <v>0</v>
      </c>
      <c r="O353" s="165">
        <f>O221+O208++O180+O175+O172+O167+O162+O157+O152+O147++O137+O124+O119+O114+O109+O104+O99+O81+O77+O72+O67+O52+O41+O36+O26+O21+O11+O185+O190+O195+O200+O205+O213+O218+O226+O231+O236+O241+O251+O246+O256+O261+O264+O269+O274+O279+O283+O286+O290+O297+O303</f>
        <v>0</v>
      </c>
      <c r="P353" s="257">
        <f t="shared" si="77"/>
        <v>0</v>
      </c>
      <c r="Q353" s="165">
        <f>Q221+Q208++Q180+Q175+Q172+Q167+Q162+Q157+Q152+Q147++Q137+Q124+Q119+Q114+Q109+Q104+Q99+Q81+Q77+Q72+Q67+Q52+Q41+Q36+Q26+Q21+Q11+Q185+Q190+Q195+Q200+Q205+Q213+Q218+Q226+Q231+Q236+Q241+Q251+Q246+Q256+Q261+Q264+Q269+Q274+Q279+Q283+Q286+Q290+Q297+Q303</f>
        <v>0</v>
      </c>
      <c r="R353" s="165">
        <f>R221+R208++R180+R175+R172+R167+R162+R157+R152+R147++R137+R124+R119+R114+R109+R104+R99+R81+R77+R72+R67+R52+R41+R36+R26+R21+R11+R185+R190+R195+R200+R205+R213+R218+R226+R231+R236+R241+R251+R246+R256+R261+R264+R269+R274+R279+R283+R286+R290+R297+R303</f>
        <v>0</v>
      </c>
      <c r="S353" s="165">
        <f>S221+S208++S180+S175+S172+S167+S162+S157+S152+S147++S137+S124+S119+S114+S109+S104+S99+S81+S77+S72+S67+S52+S41+S36+S26+S21+S11+S185+S190+S195+S200+S205+S213+S218+S226+S231+S236+S241+S251+S246+S256+S261+S264+S269+S274+S279+S283+S286+S290+S297+S303</f>
        <v>0</v>
      </c>
      <c r="T353" s="165">
        <f>T221+T208++T180+T175+T172+T167+T162+T157+T152+T147++T137+T124+T119+T114+T109+T104+T99+T81+T77+T72+T67+T52+T41+T36+T26+T21+T11+T185+T190+T195+T200+T205+T213+T218+T226+T231+T236+T241+T251+T246+T256+T261+T264+T269+T274+T279+T283+T286+T290+T297+T303</f>
        <v>0</v>
      </c>
      <c r="U353" s="257">
        <f t="shared" si="78"/>
        <v>0</v>
      </c>
      <c r="V353" s="165">
        <f>V221+V208++V180+V175+V172+V167+V162+V157+V152+V147++V137+V124+V119+V114+V109+V104+V99+V81+V77+V72+V67+V52+V41+V36+V26+V21+V11+V185+V190+V195+V200+V205+V213+V218+V226+V231+V236+V241+V251+V246+V256+V261+V264+V269+V274+V279+V283+V286+V290+V297+V303</f>
        <v>0</v>
      </c>
      <c r="W353" s="165">
        <f>W221+W208++W180+W175+W172+W167+W162+W157+W152+W147++W137+W124+W119+W114+W109+W104+W99+W81+W77+W72+W67+W52+W41+W36+W26+W21+W11+W185+W190+W195+W200+W205+W213+W218+W226+W231+W236+W241+W251+W246+W256+W261+W264+W269+W274+W279+W283+W286+W290+W297+W303</f>
        <v>0</v>
      </c>
      <c r="X353" s="165">
        <f>X221+X208++X180+X175+X172+X167+X162+X157+X152+X147++X137+X124+X119+X114+X109+X104+X99+X81+X77+X72+X67+X52+X41+X36+X26+X21+X11+X185+X190+X195+X200+X205+X213+X218+X226+X231+X236+X241+X251+X246+X256+X261+X264+X269+X274+X279+X283+X286+X290+X297+X303</f>
        <v>0</v>
      </c>
      <c r="Y353" s="405">
        <f>Y221+Y208++Y180+Y175+Y172+Y167+Y162+Y157+Y152+Y147++Y137+Y124+Y119+Y114+Y109+Y104+Y99+Y81+Y77+Y72+Y67+Y52+Y41+Y36+Y26+Y21+Y11+Y185+Y190+Y195+Y200+Y205+Y213+Y218+Y226+Y231+Y236+Y241+Y251+Y246+Y256+Y261+Y264+Y269+Y274+Y279+Y283+Y286+Y290+Y297+Y303</f>
        <v>0</v>
      </c>
      <c r="Z353" s="430">
        <f t="shared" si="79"/>
        <v>0</v>
      </c>
      <c r="AA353" s="165">
        <f>AA221+AA208++AA180+AA175+AA172+AA167+AA162+AA157+AA152+AA147++AA137+AA124+AA119+AA114+AA109+AA104+AA99+AA81+AA77+AA72+AA67+AA52+AA41+AA36+AA26+AA21+AA11+AA185+AA190+AA195+AA200+AA205+AA213+AA218+AA226+AA231+AA236+AA241+AA251+AA246+AA256+AA261+AA264+AA269+AA274+AA279+AA283+AA286+AA290+AA297+AA303</f>
        <v>0</v>
      </c>
      <c r="AB353" s="165">
        <f>AB221+AB208++AB180+AB175+AB172+AB167+AB162+AB157+AB152+AB147++AB137+AB124+AB119+AB114+AB109+AB104+AB99+AB81+AB77+AB72+AB67+AB52+AB41+AB36+AB26+AB21+AB11+AB185+AB190+AB195+AB200+AB205+AB213+AB218+AB226+AB231+AB236+AB241+AB251+AB246+AB256+AB261+AB264+AB269+AB274+AB279+AB283+AB286+AB290+AB297+AB303</f>
        <v>0</v>
      </c>
      <c r="AC353" s="165">
        <f>AC221+AC208++AC180+AC175+AC172+AC167+AC162+AC157+AC152+AC147++AC137+AC124+AC119+AC114+AC109+AC104+AC99+AC81+AC77+AC72+AC67+AC52+AC41+AC36+AC26+AC21+AC11+AC185+AC190+AC195+AC200+AC205+AC213+AC218+AC226+AC231+AC236+AC241+AC251+AC246+AC256+AC261+AC264+AC269+AC274+AC279+AC283+AC286+AC290+AC297+AC303</f>
        <v>0</v>
      </c>
      <c r="AD353" s="165">
        <f>AD221+AD208++AD180+AD175+AD172+AD167+AD162+AD157+AD152+AD147++AD137+AD124+AD119+AD114+AD109+AD104+AD99+AD81+AD77+AD72+AD67+AD52+AD41+AD36+AD26+AD21+AD11+AD185+AD190+AD195+AD200+AD205+AD213+AD218+AD226+AD231+AD236+AD241+AD251+AD246+AD256+AD261+AD264+AD269+AD274+AD279+AD283+AD286+AD290+AD297+AD303</f>
        <v>0</v>
      </c>
      <c r="AE353" s="430">
        <f t="shared" si="80"/>
        <v>0</v>
      </c>
      <c r="AF353" s="165">
        <f>AF221+AF208++AF180+AF175+AF172+AF167+AF162+AF157+AF152+AF147++AF137+AF124+AF119+AF114+AF109+AF104+AF99+AF81+AF77+AF72+AF67+AF52+AF41+AF36+AF26+AF21+AF11+AF185+AF190+AF195+AF200+AF205+AF213+AF218+AF226+AF231+AF236+AF241+AF251+AF246+AF256+AF261+AF264+AF269+AF274+AF279+AF283+AF286+AF290+AF297+AF303</f>
        <v>0</v>
      </c>
      <c r="AG353" s="165">
        <f>AG221+AG208++AG180+AG175+AG172+AG167+AG162+AG157+AG152+AG147++AG137+AG124+AG119+AG114+AG109+AG104+AG99+AG81+AG77+AG72+AG67+AG52+AG41+AG36+AG26+AG21+AG11+AG185+AG190+AG195+AG200+AG205+AG213+AG218+AG226+AG231+AG236+AG241+AG251+AG246+AG256+AG261+AG264+AG269+AG274+AG279+AG283+AG286+AG290+AG297+AG303</f>
        <v>0</v>
      </c>
      <c r="AH353" s="165">
        <f>AH221+AH208++AH180+AH175+AH172+AH167+AH162+AH157+AH152+AH147++AH137+AH124+AH119+AH114+AH109+AH104+AH99+AH81+AH77+AH72+AH67+AH52+AH41+AH36+AH26+AH21+AH11+AH185+AH190+AH195+AH200+AH205+AH213+AH218+AH226+AH231+AH236+AH241+AH251+AH246+AH256+AH261+AH264+AH269+AH274+AH279+AH283+AH286+AH290+AH297+AH303</f>
        <v>0</v>
      </c>
      <c r="AI353" s="165">
        <f>AI221+AI208++AI180+AI175+AI172+AI167+AI162+AI157+AI152+AI147++AI137+AI124+AI119+AI114+AI109+AI104+AI99+AI81+AI77+AI72+AI67+AI52+AI41+AI36+AI26+AI21+AI11+AI185+AI190+AI195+AI200+AI205+AI213+AI218+AI226+AI231+AI236+AI241+AI251+AI246+AI256+AI261+AI264+AI269+AI274+AI279+AI283+AI286+AI290+AI297+AI303</f>
        <v>0</v>
      </c>
      <c r="AJ353" s="430">
        <f t="shared" si="81"/>
        <v>0</v>
      </c>
      <c r="AK353" s="713">
        <f t="shared" si="85"/>
        <v>0</v>
      </c>
      <c r="AL353" s="713">
        <f t="shared" si="85"/>
        <v>0</v>
      </c>
      <c r="AM353" s="713">
        <f t="shared" si="85"/>
        <v>0</v>
      </c>
      <c r="AN353" s="713">
        <f t="shared" si="85"/>
        <v>0</v>
      </c>
      <c r="AO353" s="257">
        <f t="shared" si="82"/>
        <v>0</v>
      </c>
      <c r="AP353" s="713">
        <f t="shared" si="86"/>
        <v>0</v>
      </c>
      <c r="AQ353" s="713">
        <f t="shared" si="86"/>
        <v>0</v>
      </c>
      <c r="AR353" s="713">
        <f t="shared" si="86"/>
        <v>0</v>
      </c>
      <c r="AS353" s="713">
        <f t="shared" si="86"/>
        <v>0</v>
      </c>
      <c r="AT353" s="257">
        <f t="shared" si="74"/>
        <v>0</v>
      </c>
      <c r="AU353" s="713">
        <f t="shared" si="87"/>
        <v>0</v>
      </c>
      <c r="AV353" s="713">
        <f t="shared" si="87"/>
        <v>0</v>
      </c>
      <c r="AW353" s="713">
        <f t="shared" si="87"/>
        <v>0</v>
      </c>
      <c r="AX353" s="713">
        <f t="shared" si="87"/>
        <v>1</v>
      </c>
      <c r="AY353" s="257">
        <f t="shared" si="75"/>
        <v>1</v>
      </c>
    </row>
    <row r="354" spans="2:51" s="194" customFormat="1" ht="16.5" customHeight="1" thickBot="1" x14ac:dyDescent="0.3">
      <c r="B354" s="20"/>
      <c r="C354" s="1021"/>
      <c r="D354" s="964" t="s">
        <v>227</v>
      </c>
      <c r="E354" s="965"/>
      <c r="F354" s="695">
        <f t="shared" si="76"/>
        <v>2929</v>
      </c>
      <c r="G354" s="656">
        <f>G222+G209+G143+G138+G133+G128+G125+G120+G115+G110+G105+G100+G95+G90+G85+G82+G308+G311+G314+G317+G322+G325+G330+G333+G3340+G73+G68+G63+G58+G53+G48+G45+G42+G37+G32+G27+G22+G17+G12+G186+G191+G196+G201+G206+G214+G219+G227+G232+G237+G242+G252+G247+G257+G262+G265+G270+G275+G280+G284+G287+G291+G295+G301+G304+G336+G78</f>
        <v>339</v>
      </c>
      <c r="H354" s="234">
        <f>H222+H209+H181+H176+H173+H168+H163+H158+H153+H148+L364+H125+H120+H115+H110+H105+H100+H82+H308+H311+H314+H317+H322+H325+H330+H333+H3340+H73+H68+H53+H42+H37+H27+H22+H12+H186+H191+H196+H201+H206+H214+H219+H227+H232+H237+H242+H252+H247+H257+H262+H265+H270+H275+H280+H284+H287+H291+H300+H304+H336</f>
        <v>3</v>
      </c>
      <c r="I354" s="234">
        <f>I222+I209+I181+I176+I173+I168+I163+I158+I153+I148+M364+I125+I120+I115+I110+I105+I100+I82+I308+I311+I314+I317+I322+I325+I330+I333+I3340+I73+I68+I53+I42+I37+I27+I22+I12+I186+I191+I196+I201+I206+I214+I219+I227+I232+I237+I242+I252+I247+I257+I262+I265+I270+I275+I280+I284+I287+I291+I300+I304+I336</f>
        <v>15</v>
      </c>
      <c r="J354" s="234">
        <f>J222+J209+J181+J176+J173+J168+J163+J158+J153+J148+N364+J125+J120+J115+J110+J105+J100+J82+J308+J311+J314+J317+J322+J325+J330+J333+J3340+J73+J68+J53+J42+J37+J27+J22+J12+J186+J191+J196+J201+J206+J214+J219+J227+J232+J237+J242+J252+J247+J257+J262+J265+J270+J275+J280+J284+J287+J291+J300+J304+J336</f>
        <v>4</v>
      </c>
      <c r="K354" s="66">
        <f t="shared" si="84"/>
        <v>361</v>
      </c>
      <c r="L354" s="165">
        <f>L336+L333+L330+L325+L322+L317+L314+L311+L308+L304+L301+L295+L291+L287+L284+L280+L275+L270+L265+L262+L257+L252+L247+L242+L237+L232+L227+L222+L219+L214+L209+L206+L201+L196+L191+L186+L143+L138+L133+L128+L125+L120+L115+L110+L105+L100+L95+L90+L85+L82+L78+L73+L68+L63+L58+L53+L48+L45+L42+L37+L32+L27+L22+L17+L12</f>
        <v>368</v>
      </c>
      <c r="M354" s="165">
        <f>M336+M333+M330+M325+M322+M317+M314+M311+M308+M304+M301+M295+M291+M287+M284+M280+M275+M270+M265+M262+M257+M252+M247+M242+M237+M232+M227+M222+M219+M214+M209+M206+M201+M196+M191+M186+M143+M138+M133+M128+M125+M120+M115+M110+M105+M100+M95+M90+M85+M82+M78+M73+M68+M63+M58+M53+M48+M45+M42+M37+M32+M27+M22+M17+M12</f>
        <v>2</v>
      </c>
      <c r="N354" s="165">
        <f>N336+N333+N330+N325+N322+N317+N314+N311+N308+N304+N301+N295+N291+N287+N284+N280+N275+N270+N265+N262+N257+N252+N247+N242+N237+N232+N227+N222+N219+N214+N209+N206+N201+N196+N191+N186+N143+N138+N133+N128+N125+N120+N115+N110+N105+N100+N95+N90+N85+N82+N78+N73+N68+N63+N58+N53+N48+N45+N42+N37+N32+N27+N22+N17+N12</f>
        <v>23</v>
      </c>
      <c r="O354" s="165">
        <f>O336+O333+O330+O325+O322+O317+O314+O311+O308+O304+O301+O295+O291+O287+O284+O280+O275+O270+O265+O262+O257+O252+O247+O242+O237+O232+O227+O222+O219+O214+O209+O206+O201+O196+O191+O186+O143+O138+O133+O128+O125+O120+O115+O110+O105+O100+O95+O90+O85+O82+O78+O73+O68+O63+O58+O53+O48+O45+O42+O37+O32+O27+O22+O17+O12</f>
        <v>2</v>
      </c>
      <c r="P354" s="257">
        <f t="shared" si="77"/>
        <v>395</v>
      </c>
      <c r="Q354" s="165">
        <f>Q336+Q333+Q330+Q325+Q322+Q317+Q314+Q311+Q308+Q304+Q301+Q295+Q291+Q287+Q284+Q280+Q275+Q270+Q265+Q262+Q257+Q252+Q247+Q242+Q237+Q232+Q227+Q222+Q219+Q214+Q209+Q206+Q201+Q196+Q191+Q186+Q143+Q138+Q133+Q128+Q125+Q120+Q115+Q110+Q105+Q100+Q95+Q90+Q85+Q82+Q78+Q73+Q68+Q63+Q58+Q53+Q48+Q45+Q42+Q37+Q32+Q27+Q22+Q17+Q12</f>
        <v>423</v>
      </c>
      <c r="R354" s="165">
        <f>R336+R333+R330+R325+R322+R317+R314+R311+R308+R304+R301+R295+R291+R287+R284+R280+R275+R270+R265+R262+R257+R252+R247+R242+R237+R232+R227+R222+R219+R214+R209+R206+R201+R196+R191+R186+R143+R138+R133+R128+R125+R120+R115+R110+R105+R100+R95+R90+R85+R82+R78+R73+R68+R63+R58+R53+R48+R45+R42+R37+R32+R27+R22+R17+R12</f>
        <v>3</v>
      </c>
      <c r="S354" s="165">
        <f>S336+S333+S330+S325+S322+S317+S314+S311+S308+S304+S301+S295+S291+S287+S284+S280+S275+S270+S265+S262+S257+S252+S247+S242+S237+S232+S227+S222+S219+S214+S209+S206+S201+S196+S191+S186+S143+S138+S133+S128+S125+S120+S115+S110+S105+S100+S95+S90+S85+S82+S78+S73+S68+S63+S58+S53+S48+S45+S42+S37+S32+S27+S22+S17+S12</f>
        <v>21</v>
      </c>
      <c r="T354" s="165">
        <f>T336+T333+T330+T325+T322+T317+T314+T311+T308+T304+T301+T295+T291+T287+T284+T280+T275+T270+T265+T262+T257+T252+T247+T242+T237+T232+T227+T222+T219+T214+T209+T206+T201+T196+T191+T186+T143+T138+T133+T128+T125+T120+T115+T110+T105+T100+T95+T90+T85+T82+T78+T73+T68+T63+T58+T53+T48+T45+T42+T37+T32+T27+T22+T17+T12</f>
        <v>3</v>
      </c>
      <c r="U354" s="257">
        <f t="shared" si="78"/>
        <v>450</v>
      </c>
      <c r="V354" s="165">
        <f>V336+V333+V330+V325+V322+V317+V314+V311+V308+V304+V301+V295+V291+V287+V284+V280+V275+V270+V265+V262+V257+V252+V247+V242+V237+V232+V227+V222+V219+V214+V209+V206+V201+V196+V191+V186+V143+V138+V133+V128+V125+V120+V115+V110+V105+V100+V95+V90+V85+V82+V78+V73+V68+V63+V58+V53+V48+V45+V42+V37+V32+V27+V22+V17+V12</f>
        <v>2</v>
      </c>
      <c r="W354" s="165">
        <f>W336+W333+W330+W325+W322+W317+W314+W311+W308+W304+W301+W295+W291+W287+W284+W280+W275+W270+W265+W262+W257+W252+W247+W242+W237+W232+W227+W222+W219+W214+W209+W206+W201+W196+W191+W186+W143+W138+W133+W128+W125+W120+W115+W110+W105+W100+W95+W90+W85+W82+W78+W73+W68+W63+W58+W53+W48+W45+W42+W37+W32+W27+W22+W17+W12</f>
        <v>18</v>
      </c>
      <c r="X354" s="165">
        <f>X336+X333+X330+X325+X322+X317+X314+X311+X308+X304+X301+X295+X291+X287+X284+X280+X275+X270+X265+X262+X257+X252+X247+X242+X237+X232+X227+X222+X219+X214+X209+X206+X201+X196+X191+X186+X143+X138+X133+X128+X125+X120+X115+X110+X105+X100+X95+X90+X85+X82+X78+X73+X68+X63+X58+X53+X48+X45+X42+X37+X32+X27+X22+X17+X12</f>
        <v>2</v>
      </c>
      <c r="Y354" s="405">
        <f>Y336+Y333+Y330+Y325+Y322+Y317+Y314+Y311+Y308+Y304+Y301+Y295+Y291+Y287+Y284+Y280+Y275+Y270+Y265+Y262+Y257+Y252+Y247+Y242+Y237+Y232+Y227+Y222+Y219+Y214+Y209+Y206+Y201+Y196+Y191+Y186+Y143+Y138+Y133+Y128+Y125+Y120+Y115+Y110+Y105+Y100+Y95+Y90+Y85+Y82+Y78+Y73+Y68+Y63+Y58+Y53+Y48+Y45+Y42+Y37+Y32+Y27+Y22+Y17+Y12</f>
        <v>419</v>
      </c>
      <c r="Z354" s="430">
        <f t="shared" si="79"/>
        <v>441</v>
      </c>
      <c r="AA354" s="165">
        <f>AA336+AA333+AA330+AA325+AA322+AA317+AA314+AA311+AA308+AA304+AA301+AA295+AA291+AA287+AA284+AA280+AA275+AA270+AA265+AA262+AA257+AA252+AA247+AA242+AA237+AA232+AA227+AA222+AA219+AA214+AA209+AA206+AA201+AA196+AA191+AA186+AA143+AA138+AA133+AA128+AA125+AA120+AA115+AA110+AA105+AA100+AA95+AA90+AA85+AA82+AA78+AA73+AA68+AA63+AA58+AA53+AA48+AA45+AA42+AA37+AA32+AA27+AA22+AA17+AA12</f>
        <v>2</v>
      </c>
      <c r="AB354" s="165">
        <f>AB336+AB333+AB330+AB325+AB322+AB317+AB314+AB311+AB308+AB304+AB301+AB295+AB291+AB287+AB284+AB280+AB275+AB270+AB265+AB262+AB257+AB252+AB247+AB242+AB237+AB232+AB227+AB222+AB219+AB214+AB209+AB206+AB201+AB196+AB191+AB186+AB143+AB138+AB133+AB128+AB125+AB120+AB115+AB110+AB105+AB100+AB95+AB90+AB85+AB82+AB78+AB73+AB68+AB63+AB58+AB53+AB48+AB45+AB42+AB37+AB32+AB27+AB22+AB17+AB12</f>
        <v>12</v>
      </c>
      <c r="AC354" s="165">
        <f>AC336+AC333+AC330+AC325+AC322+AC317+AC314+AC311+AC308+AC304+AC301+AC295+AC291+AC287+AC284+AC280+AC275+AC270+AC265+AC262+AC257+AC252+AC247+AC242+AC237+AC232+AC227+AC222+AC219+AC214+AC209+AC206+AC201+AC196+AC191+AC186+AC143+AC138+AC133+AC128+AC125+AC120+AC115+AC110+AC105+AC100+AC95+AC90+AC85+AC82+AC78+AC73+AC68+AC63+AC58+AC53+AC48+AC45+AC42+AC37+AC32+AC27+AC22+AC17+AC12</f>
        <v>0</v>
      </c>
      <c r="AD354" s="165">
        <f>AD336+AD333+AD330+AD325+AD322+AD317+AD314+AD311+AD308+AD304+AD301+AD295+AD291+AD287+AD284+AD280+AD275+AD270+AD265+AD262+AD257+AD252+AD247+AD242+AD237+AD232+AD227+AD222+AD219+AD214+AD209+AD206+AD201+AD196+AD191+AD186+AD143+AD138+AD133+AD128+AD125+AD120+AD115+AD110+AD105+AD100+AD95+AD90+AD85+AD82+AD78+AD73+AD68+AD63+AD58+AD53+AD48+AD45+AD42+AD37+AD32+AD27+AD22+AD17+AD12</f>
        <v>354</v>
      </c>
      <c r="AE354" s="430">
        <f t="shared" si="80"/>
        <v>368</v>
      </c>
      <c r="AF354" s="165">
        <f>AF336+AF333+AF330+AF325+AF322+AF317+AF314+AF311+AF308+AF304+AF301+AF295+AF291+AF287+AF284+AF280+AF275+AF270+AF265+AF262+AF257+AF252+AF247+AF242+AF237+AF232+AF227+AF222+AF219+AF214+AF209+AF206+AF201+AF196+AF191+AF186+AF143+AF138+AF133+AF128+AF125+AF120+AF115+AF110+AF105+AF100+AF95+AF90+AF85+AF82+AF78+AF73+AF68+AF63+AF58+AF53+AF48+AF45+AF42+AF37+AF32+AF27+AF22+AF17+AF12+AF181</f>
        <v>2</v>
      </c>
      <c r="AG354" s="165">
        <f>AG336+AG333+AG330+AG325+AG322+AG317+AG314+AG311+AG308+AG304+AG301+AG295+AG291+AG287+AG284+AG280+AG275+AG270+AG265+AG262+AG257+AG252+AG247+AG242+AG237+AG232+AG227+AG222+AG219+AG214+AG209+AG206+AG201+AG196+AG191+AG186+AG143+AG138+AG133+AG128+AG125+AG120+AG115+AG110+AG105+AG100+AG95+AG90+AG85+AG82+AG78+AG73+AG68+AG63+AG58+AG53+AG48+AG45+AG42+AG37+AG32+AG27+AG22+AG17+AG12+AG181</f>
        <v>15</v>
      </c>
      <c r="AH354" s="165">
        <f>AH336+AH333+AH330+AH325+AH322+AH317+AH314+AH311+AH308+AH304+AH301+AH295+AH291+AH287+AH284+AH280+AH275+AH270+AH265+AH262+AH257+AH252+AH247+AH242+AH237+AH232+AH227+AH222+AH219+AH214+AH209+AH206+AH201+AH196+AH191+AH186+AH143+AH138+AH133+AH128+AH125+AH120+AH115+AH110+AH105+AH100+AH95+AH90+AH85+AH82+AH78+AH73+AH68+AH63+AH58+AH53+AH48+AH45+AH42+AH37+AH32+AH27+AH22+AH17+AH12+AH181</f>
        <v>0</v>
      </c>
      <c r="AI354" s="165">
        <f>AI336+AI333+AI330+AI325+AI322+AI317+AI314+AI311+AI308+AI304+AI301+AI295+AI291+AI287+AI284+AI280+AI275+AI270+AI265+AI262+AI257+AI252+AI247+AI242+AI237+AI232+AI227+AI222+AI219+AI214+AI209+AI206+AI201+AI196+AI191+AI186+AI143+AI138+AI133+AI128+AI125+AI120+AI115+AI110+AI105+AI100+AI95+AI90+AI85+AI82+AI78+AI73+AI68+AI63+AI58+AI53+AI48+AI45+AI42+AI37+AI32+AI27+AI22+AI17+AI12+AI181</f>
        <v>300</v>
      </c>
      <c r="AJ354" s="430">
        <f t="shared" si="81"/>
        <v>317</v>
      </c>
      <c r="AK354" s="713">
        <f t="shared" ref="AK354:AN354" si="88">AK350+AK346+AK342+AK339+AK336+AK333+AK330+AK325+AK322+AK317+AK314+AK311+AK308+AK301+AK295+AK291+AK287+AK280+AK275+AK270+AK265+AK262+AK242+AK232+AK227+AK222+AK219+AK209+AK206+AK201+AK196+AK191+AK186+AK181+AK176+AK168+AK163+AK158+AK148+AK143+AK138+AK133+AK128+AK125+AK120+AK110+AK105+AK100+AK95+AK90+AK82+AK78+AK73+AK68+AK63+AK58+AK53+AK48+AK45+AK42+AK37+AK32+AK27+AK22+AK17+AK12</f>
        <v>0</v>
      </c>
      <c r="AL354" s="713">
        <f t="shared" si="88"/>
        <v>13</v>
      </c>
      <c r="AM354" s="713">
        <f t="shared" si="88"/>
        <v>2</v>
      </c>
      <c r="AN354" s="713">
        <f t="shared" si="88"/>
        <v>171</v>
      </c>
      <c r="AO354" s="257">
        <f t="shared" si="82"/>
        <v>186</v>
      </c>
      <c r="AP354" s="713">
        <f t="shared" ref="AP354:AS354" si="89">AP350+AP346+AP342+AP339+AP336+AP333+AP330+AP325+AP322+AP317+AP314+AP311+AP308+AP301+AP295+AP291+AP287+AP280+AP275+AP270+AP265+AP262+AP242+AP232+AP227+AP222+AP219+AP209+AP206+AP201+AP196+AP191+AP186+AP181+AP176+AP168+AP163+AP158+AP148+AP143+AP138+AP133+AP128+AP125+AP120+AP110+AP105+AP100+AP95+AP90+AP82+AP78+AP73+AP68+AP63+AP58+AP53+AP48+AP45+AP42+AP37+AP32+AP27+AP22+AP17+AP12</f>
        <v>0</v>
      </c>
      <c r="AQ354" s="713">
        <f t="shared" si="89"/>
        <v>7</v>
      </c>
      <c r="AR354" s="713">
        <f t="shared" si="89"/>
        <v>0</v>
      </c>
      <c r="AS354" s="713">
        <f t="shared" si="89"/>
        <v>191</v>
      </c>
      <c r="AT354" s="257">
        <f t="shared" si="74"/>
        <v>198</v>
      </c>
      <c r="AU354" s="713">
        <f t="shared" ref="AU354:AX354" si="90">AU350+AU346+AU342+AU339+AU336+AU333+AU330+AU325+AU322+AU317+AU314+AU311+AU308+AU301+AU295+AU291+AU287+AU280+AU275+AU270+AU265+AU262+AU242+AU232+AU227+AU222+AU219+AU209+AU206+AU201+AU196+AU191+AU186+AU181+AU176+AU168+AU163+AU158+AU148+AU143+AU138+AU133+AU128+AU125+AU120+AU110+AU105+AU100+AU95+AU90+AU82+AU78+AU73+AU68+AU63+AU58+AU53+AU48+AU45+AU42+AU37+AU32+AU27+AU22+AU17+AU12</f>
        <v>2</v>
      </c>
      <c r="AV354" s="713">
        <f t="shared" si="90"/>
        <v>12</v>
      </c>
      <c r="AW354" s="713">
        <f t="shared" si="90"/>
        <v>8</v>
      </c>
      <c r="AX354" s="713">
        <f t="shared" si="90"/>
        <v>191</v>
      </c>
      <c r="AY354" s="257">
        <f t="shared" si="75"/>
        <v>213</v>
      </c>
    </row>
    <row r="355" spans="2:51" s="194" customFormat="1" ht="16.5" customHeight="1" thickBot="1" x14ac:dyDescent="0.3">
      <c r="B355" s="20"/>
      <c r="C355" s="1021"/>
      <c r="D355" s="919" t="s">
        <v>480</v>
      </c>
      <c r="E355" s="920"/>
      <c r="F355" s="695">
        <f t="shared" si="76"/>
        <v>2464</v>
      </c>
      <c r="G355" s="657">
        <f>G18+G33+G49+G59+G64+G139+G129+G134+G144+G121+G116+G86+G91+G96+G74+G43+G38+G23+G13+G187+G197+G210+G266+G276+G292+G294+G300+G318+G326</f>
        <v>219</v>
      </c>
      <c r="H355" s="65">
        <f>H18+H33+H49+H59+H64+H182+H177+H169+H164+H159+H154+H149+H139+H129+H134+H144+H121+H116+H111+H106+H101+H86+H91+H96+H74+H69+H54+H43+H38+H28+H23+H13+H187+H197+H210+H266+H294+H300+H318+H326</f>
        <v>4</v>
      </c>
      <c r="I355" s="65">
        <f>I18+I33+I49+I59+I64+I182+I177+I169+I164+I159+I154+I149+I139+I129+I134+I144+I121+I116+I111+I106+I101+I86+I91+I96+I74+I69+I54+I43+I38+I28+I23+I13+I187+I197+I210+I266+I294+I300+I318+I326</f>
        <v>27</v>
      </c>
      <c r="J355" s="65">
        <f>J18+J33+J49+J59+J64+J182+J177+J169+J164+J159+J154+J149+J139+J129+J134+J144+J121+J116+J111+J106+J101+J86+J91+J96+J74+J69+J54+J43+J38+J28+J23+J13+J187+J197+J210+J266+J294+J300+J318+J326</f>
        <v>10</v>
      </c>
      <c r="K355" s="66">
        <f t="shared" si="84"/>
        <v>260</v>
      </c>
      <c r="L355" s="165">
        <f>L326+L318+L300+L294+L292+L276+L266+L210+L197+L187+L144+L139+L134+L129+L121+L116+L96+L91+L86+L74+L64+L59+L49+L43+L38+L33+L23+L18+L13</f>
        <v>244</v>
      </c>
      <c r="M355" s="165">
        <f>M326+M318+M300+M294+M292+M276+M266+M210+M197+M187+M144+M139+M134+M129+M121+M116+M96+M91+M86+M74+M64+M59+M49+M43+M38+M33+M23+M18+M13</f>
        <v>1</v>
      </c>
      <c r="N355" s="165">
        <f>N326+N318+N300+N294+N292+N276+N266+N210+N197+N187+N144+N139+N134+N129+N121+N116+N96+N91+N86+N74+N64+N59+N49+N43+N38+N33+N23+N18+N13</f>
        <v>25</v>
      </c>
      <c r="O355" s="165">
        <f>O326+O318+O300+O294+O292+O276+O266+O210+O197+O187+O144+O139+O134+O129+O121+O116+O96+O91+O86+O74+O64+O59+O49+O43+O38+O33+O23+O18+O13</f>
        <v>6</v>
      </c>
      <c r="P355" s="257">
        <f t="shared" si="77"/>
        <v>276</v>
      </c>
      <c r="Q355" s="165">
        <f>Q326+Q318+Q300+Q294+Q292+Q276+Q266+Q210+Q197+Q187+Q144+Q139+Q134+Q129+Q121+Q116+Q96+Q91+Q86+Q74+Q64+Q59+Q49+Q43+Q38+Q33+Q23+Q18+Q13</f>
        <v>297</v>
      </c>
      <c r="R355" s="165">
        <f>R326+R318+R300+R294+R292+R276+R266+R210+R197+R187+R144+R139+R134+R129+R121+R116+R96+R91+R86+R74+R64+R59+R49+R43+R38+R33+R23+R18+R13</f>
        <v>3</v>
      </c>
      <c r="S355" s="165">
        <f>S326+S318+S300+S294+S292+S276+S266+S210+S197+S187+S144+S139+S134+S129+S121+S116+S96+S91+S86+S74+S64+S59+S49+S43+S38+S33+S23+S18+S13</f>
        <v>17</v>
      </c>
      <c r="T355" s="165">
        <f>T326+T318+T300+T294+T292+T276+T266+T210+T197+T187+T144+T139+T134+T129+T121+T116+T96+T91+T86+T74+T64+T59+T49+T43+T38+T33+T23+T18+T13</f>
        <v>5</v>
      </c>
      <c r="U355" s="257">
        <f t="shared" si="78"/>
        <v>322</v>
      </c>
      <c r="V355" s="165">
        <f>V326+V318+V300+V294+V292+V276+V266+V210+V197+V187+V144+V139+V134+V129+V121+V116+V96+V91+V86+V74+V64+V59+V49+V43+V38+V33+V23+V18+V13</f>
        <v>0</v>
      </c>
      <c r="W355" s="165">
        <f>W326+W318+W300+W294+W292+W276+W266+W210+W197+W187+W144+W139+W134+W129+W121+W116+W96+W91+W86+W74+W64+W59+W49+W43+W38+W33+W23+W18+W13</f>
        <v>12</v>
      </c>
      <c r="X355" s="165">
        <f>X326+X318+X300+X294+X292+X276+X266+X210+X197+X187+X144+X139+X134+X129+X121+X116+X96+X91+X86+X74+X64+X59+X49+X43+X38+X33+X23+X18+X13</f>
        <v>0</v>
      </c>
      <c r="Y355" s="405">
        <f>Y326+Y318+Y300+Y294+Y292+Y276+Y266+Y210+Y197+Y187+Y144+Y139+Y134+Y129+Y121+Y116+Y96+Y91+Y86+Y74+Y64+Y59+Y49+Y43+Y38+Y33+Y23+Y18+Y13</f>
        <v>282</v>
      </c>
      <c r="Z355" s="430">
        <f t="shared" si="79"/>
        <v>294</v>
      </c>
      <c r="AA355" s="165">
        <f>AA326+AA318+AA300+AA294+AA292+AA276+AA266+AA210+AA197+AA187+AA144+AA139+AA134+AA129+AA121+AA116+AA96+AA91+AA86+AA74+AA64+AA59+AA49+AA43+AA38+AA33+AA23+AA18+AA13</f>
        <v>1</v>
      </c>
      <c r="AB355" s="165">
        <f>AB326+AB318+AB300+AB294+AB292+AB276+AB266+AB210+AB197+AB187+AB144+AB139+AB134+AB129+AB121+AB116+AB96+AB91+AB86+AB74+AB64+AB59+AB49+AB43+AB38+AB33+AB23+AB18+AB13</f>
        <v>21</v>
      </c>
      <c r="AC355" s="165">
        <f>AC326+AC318+AC300+AC294+AC292+AC276+AC266+AC210+AC197+AC187+AC144+AC139+AC134+AC129+AC121+AC116+AC96+AC91+AC86+AC74+AC64+AC59+AC49+AC43+AC38+AC33+AC23+AC18+AC13</f>
        <v>9</v>
      </c>
      <c r="AD355" s="165">
        <f>AD326+AD318+AD300+AD294+AD292+AD276+AD266+AD210+AD197+AD187+AD144+AD139+AD134+AD129+AD121+AD116+AD96+AD91+AD86+AD74+AD64+AD59+AD49+AD43+AD38+AD33+AD23+AD18+AD13</f>
        <v>173</v>
      </c>
      <c r="AE355" s="430">
        <f t="shared" si="80"/>
        <v>204</v>
      </c>
      <c r="AF355" s="165">
        <f>AF326+AF318+AF300+AF294+AF292+AF276+AF266+AF210+AF197+AF187+AF144+AF139+AF134+AF129+AF121+AF116+AF96+AF91+AF86+AF74+AF64+AF59+AF49+AF43+AF38+AF33+AF23+AF18+AF13+AF182</f>
        <v>1</v>
      </c>
      <c r="AG355" s="165">
        <f>AG326+AG318+AG300+AG294+AG292+AG276+AG266+AG210+AG197+AG187+AG144+AG139+AG134+AG129+AG121+AG116+AG96+AG91+AG86+AG74+AG64+AG59+AG49+AG43+AG38+AG33+AG23+AG18+AG13+AG182</f>
        <v>23</v>
      </c>
      <c r="AH355" s="165">
        <f>AH326+AH318+AH300+AH294+AH292+AH276+AH266+AH210+AH197+AH187+AH144+AH139+AH134+AH129+AH121+AH116+AH96+AH91+AH86+AH74+AH64+AH59+AH49+AH43+AH38+AH33+AH23+AH18+AH13+AH182</f>
        <v>1</v>
      </c>
      <c r="AI355" s="165">
        <f>AI326+AI318+AI300+AI294+AI292+AI276+AI266+AI210+AI197+AI187+AI144+AI139+AI134+AI129+AI121+AI116+AI96+AI91+AI86+AI74+AI64+AI59+AI49+AI43+AI38+AI33+AI23+AI18+AI13+AI182</f>
        <v>210</v>
      </c>
      <c r="AJ355" s="430">
        <f t="shared" si="81"/>
        <v>235</v>
      </c>
      <c r="AK355" s="713">
        <f t="shared" ref="AK355:AN355" si="91">AK351+AK349+AK345+AK347+AK340+AK318+AK305+AK299+AK300+AK294+AK292+AK288+AK281+AK276+AK271+AK266+AK210+AK197+AK187+AK182+AK177+AK169+AK164+AK159+AK149+AK144+AK139+AK134+AK129+AK121+AK96+AK91+AK74+AK64+AK59+AK54+AK49+AK43+AK38+AK33+AK23+AK18+AK13</f>
        <v>1</v>
      </c>
      <c r="AL355" s="713">
        <f t="shared" si="91"/>
        <v>12</v>
      </c>
      <c r="AM355" s="713">
        <f t="shared" si="91"/>
        <v>3</v>
      </c>
      <c r="AN355" s="713">
        <f t="shared" si="91"/>
        <v>237</v>
      </c>
      <c r="AO355" s="257">
        <f t="shared" si="82"/>
        <v>253</v>
      </c>
      <c r="AP355" s="713">
        <f t="shared" ref="AP355:AS355" si="92">AP351+AP349+AP345+AP347+AP340+AP318+AP305+AP299+AP300+AP294+AP292+AP288+AP281+AP276+AP271+AP266+AP210+AP197+AP187+AP182+AP177+AP169+AP164+AP159+AP149+AP144+AP139+AP134+AP129+AP121+AP96+AP91+AP74+AP64+AP59+AP54+AP49+AP43+AP38+AP33+AP23+AP18+AP13+AP79</f>
        <v>0</v>
      </c>
      <c r="AQ355" s="713">
        <f t="shared" si="92"/>
        <v>17</v>
      </c>
      <c r="AR355" s="713">
        <f t="shared" si="92"/>
        <v>8</v>
      </c>
      <c r="AS355" s="713">
        <f t="shared" si="92"/>
        <v>276</v>
      </c>
      <c r="AT355" s="257">
        <f t="shared" si="74"/>
        <v>301</v>
      </c>
      <c r="AU355" s="713">
        <f t="shared" ref="AU355:AX355" si="93">AU351+AU349+AU345+AU347+AU340+AU318+AU305+AU299+AU300+AU294+AU292+AU288+AU281+AU276+AU271+AU266+AU210+AU197+AU187+AU182+AU177+AU169+AU164+AU159+AU149+AU144+AU139+AU134+AU129+AU121+AU96+AU91+AU74+AU64+AU59+AU54+AU49+AU43+AU38+AU33+AU23+AU18+AU13+AU79</f>
        <v>0</v>
      </c>
      <c r="AV355" s="713">
        <f t="shared" si="93"/>
        <v>23</v>
      </c>
      <c r="AW355" s="713">
        <f t="shared" si="93"/>
        <v>2</v>
      </c>
      <c r="AX355" s="713">
        <f t="shared" si="93"/>
        <v>294</v>
      </c>
      <c r="AY355" s="257">
        <f t="shared" si="75"/>
        <v>319</v>
      </c>
    </row>
    <row r="356" spans="2:51" s="194" customFormat="1" ht="16.5" customHeight="1" thickBot="1" x14ac:dyDescent="0.3">
      <c r="B356" s="129"/>
      <c r="C356" s="1022"/>
      <c r="D356" s="919" t="s">
        <v>636</v>
      </c>
      <c r="E356" s="920"/>
      <c r="F356" s="695">
        <f t="shared" si="76"/>
        <v>689</v>
      </c>
      <c r="G356" s="658">
        <f>G19+G34+G50+G65+G130+G135+G145+G122+G117+G92+G97+G75+G44+G39+G24+G14+G188+G198+G211+G267+G277+G293+G319+G327</f>
        <v>126</v>
      </c>
      <c r="H356" s="40">
        <f>H19+H34+H50+H60+H65+H183+H178+H170+H165+H160+H155+H150+H140+H130+H135+H145+H122+H117+H112+H107+H102+H87+H92+H97+H75+H70+H55+H44+H39+H29+H24+H14+H188+H198+H211+H267+H272+H277+H293+H319+H327</f>
        <v>2</v>
      </c>
      <c r="I356" s="40">
        <f>I19+I34+I50+I60+I65+I183+I178+I170+I165+I160+I155+I150+I140+I130+I135+I145+I122+I117+I112+I107+I102+I87+I92+I97+I75+I70+I55+I44+I39+I29+I24+I14+I188+I198+I211+I267+I272+I277+I293+I319+I327</f>
        <v>21</v>
      </c>
      <c r="J356" s="40">
        <f>J19+J34+J50+J60+J65+J183+J178+J170+J165+J160+J155+J150+J140+J130+J135+J145+J122+J117+J112+J107+J102+J87+J92+J97+J75+J70+J55+J44+J39+J29+J24+J14+J188+J198+J211+J267+J272+J277+J293+J319+J327</f>
        <v>3</v>
      </c>
      <c r="K356" s="66">
        <f t="shared" si="84"/>
        <v>152</v>
      </c>
      <c r="L356" s="165">
        <f>L327+L319+L293+L277+L267+L211+L198+L188+L145+L135+L130+L122+L117+L97+L92+L75+L65+L50+L44+L39+L34+L24+L19+L14</f>
        <v>122</v>
      </c>
      <c r="M356" s="165">
        <f>M327+M319+M293+M277+M267+M211+M198+M188+M145+M135+M130+M122+M117+M97+M92+M75+M65+M50+M44+M39+M34+M24+M19+M14</f>
        <v>1</v>
      </c>
      <c r="N356" s="165">
        <f>N327+N319+N293+N277+N267+N211+N198+N188+N145+N135+N130+N122+N117+N97+N92+N75+N65+N50+N44+N39+N34+N24+N19+N14</f>
        <v>19</v>
      </c>
      <c r="O356" s="165">
        <f>O327+O319+O293+O277+O267+O211+O198+O188+O145+O135+O130+O122+O117+O97+O92+O75+O65+O50+O44+O39+O34+O24+O19+O14</f>
        <v>3</v>
      </c>
      <c r="P356" s="257">
        <f t="shared" si="77"/>
        <v>145</v>
      </c>
      <c r="Q356" s="165">
        <f>Q327+Q319+Q293+Q277+Q267+Q211+Q198+Q188+Q145+Q135+Q130+Q122+Q117+Q97+Q92+Q75+Q65+Q50+Q44+Q39+Q34+Q24+Q19+Q14</f>
        <v>134</v>
      </c>
      <c r="R356" s="165">
        <f>R327+R319+R293+R277+R267+R211+R198+R188+R145+R135+R130+R122+R117+R97+R92+R75+R65+R50+R44+R39+R34+R24+R19+R14</f>
        <v>5</v>
      </c>
      <c r="S356" s="165">
        <f>S327+S319+S293+S277+S267+S211+S198+S188+S145+S135+S130+S122+S117+S97+S92+S75+S65+S50+S44+S39+S34+S24+S19+S14</f>
        <v>13</v>
      </c>
      <c r="T356" s="165">
        <f>T327+T319+T293+T277+T267+T211+T198+T188+T145+T135+T130+T122+T117+T97+T92+T75+T65+T50+T44+T39+T34+T24+T19+T14</f>
        <v>6</v>
      </c>
      <c r="U356" s="257">
        <f t="shared" si="78"/>
        <v>158</v>
      </c>
      <c r="V356" s="165">
        <f>V327+V319+V293+V277+V267+V211+V198+V188+V145+V135+V130+V122+V117+V97+V92+V75+V65+V50+V44+V39+V34+V24+V19+V14</f>
        <v>0</v>
      </c>
      <c r="W356" s="165">
        <f>W327+W319+W293+W277+W267+W211+W198+W188+W145+W135+W130+W122+W117+W97+W92+W75+W65+W50+W44+W39+W34+W24+W19+W14</f>
        <v>5</v>
      </c>
      <c r="X356" s="165">
        <f>X327+X319+X293+X277+X267+X211+X198+X188+X145+X135+X130+X122+X117+X97+X92+X75+X65+X50+X44+X39+X34+X24+X19+X14</f>
        <v>0</v>
      </c>
      <c r="Y356" s="405">
        <f>Y327+Y319+Y293+Y277+Y267+Y211+Y198+Y188+Y145+Y135+Y130+Y122+Y117+Y97+Y92+Y75+Y65+Y50+Y44+Y39+Y34+Y24+Y19+Y14</f>
        <v>57</v>
      </c>
      <c r="Z356" s="430">
        <f t="shared" si="79"/>
        <v>62</v>
      </c>
      <c r="AA356" s="165">
        <f>AA327+AA319+AA293+AA277+AA267+AA211+AA198+AA188+AA145+AA135+AA130+AA122+AA117+AA97+AA92+AA75+AA65+AA50+AA44+AA39+AA34+AA24+AA19+AA14</f>
        <v>0</v>
      </c>
      <c r="AB356" s="165">
        <f>AB327+AB319+AB293+AB277+AB267+AB211+AB198+AB188+AB145+AB135+AB130+AB122+AB117+AB97+AB92+AB75+AB65+AB50+AB44+AB39+AB34+AB24+AB19+AB14</f>
        <v>11</v>
      </c>
      <c r="AC356" s="165">
        <f>AC327+AC319+AC293+AC277+AC267+AC211+AC198+AC188+AC145+AC135+AC130+AC122+AC117+AC97+AC92+AC75+AC65+AC50+AC44+AC39+AC34+AC24+AC19+AC14</f>
        <v>0</v>
      </c>
      <c r="AD356" s="165">
        <f>AD327+AD319+AD293+AD277+AD267+AD211+AD198+AD188+AD145+AD135+AD130+AD122+AD117+AD97+AD92+AD75+AD65+AD50+AD44+AD39+AD34+AD24+AD19+AD14</f>
        <v>32</v>
      </c>
      <c r="AE356" s="430">
        <f t="shared" si="80"/>
        <v>43</v>
      </c>
      <c r="AF356" s="165">
        <f>AF327+AF319+AF293+AF277+AF267+AF211+AF198+AF188+AF145+AF135+AF130+AF122+AF117+AF97+AF92+AF75+AF65+AF50+AF44+AF39+AF34+AF24+AF19+AF14</f>
        <v>0</v>
      </c>
      <c r="AG356" s="165">
        <f>AG327+AG319+AG293+AG277+AG267+AG211+AG198+AG188+AG145+AG135+AG130+AG122+AG117+AG97+AG92+AG75+AG65+AG50+AG44+AG39+AG34+AG24+AG19+AG14</f>
        <v>10</v>
      </c>
      <c r="AH356" s="165">
        <f>AH327+AH319+AH293+AH277+AH267+AH211+AH198+AH188+AH145+AH135+AH130+AH122+AH117+AH97+AH92+AH75+AH65+AH50+AH44+AH39+AH34+AH24+AH19+AH14</f>
        <v>1</v>
      </c>
      <c r="AI356" s="165">
        <f>AI327+AI319+AI293+AI277+AI267+AI211+AI198+AI188+AI145+AI135+AI130+AI122+AI117+AI97+AI92+AI75+AI65+AI50+AI44+AI39+AI34+AI24+AI19+AI14</f>
        <v>56</v>
      </c>
      <c r="AJ356" s="430">
        <f t="shared" si="81"/>
        <v>67</v>
      </c>
      <c r="AK356" s="714">
        <f t="shared" ref="AK356:AN356" si="94">AK319+AK244+AK211+AK198+AK188+AK130+AK122+AK97+AK75+AK39+AK24+AK14</f>
        <v>0</v>
      </c>
      <c r="AL356" s="714">
        <f t="shared" si="94"/>
        <v>1</v>
      </c>
      <c r="AM356" s="714">
        <f t="shared" si="94"/>
        <v>0</v>
      </c>
      <c r="AN356" s="714">
        <f t="shared" si="94"/>
        <v>24</v>
      </c>
      <c r="AO356" s="257">
        <f t="shared" si="82"/>
        <v>25</v>
      </c>
      <c r="AP356" s="714">
        <f t="shared" ref="AP356:AS356" si="95">AP319+AP244+AP211+AP198+AP188+AP130+AP122+AP97+AP75+AP39+AP24+AP14</f>
        <v>0</v>
      </c>
      <c r="AQ356" s="714">
        <f t="shared" si="95"/>
        <v>3</v>
      </c>
      <c r="AR356" s="714">
        <f t="shared" si="95"/>
        <v>1</v>
      </c>
      <c r="AS356" s="714">
        <f t="shared" si="95"/>
        <v>18</v>
      </c>
      <c r="AT356" s="257">
        <f t="shared" si="74"/>
        <v>22</v>
      </c>
      <c r="AU356" s="714">
        <f t="shared" ref="AU356:AX356" si="96">AU319+AU244+AU211+AU198+AU188+AU130+AU122+AU97+AU75+AU39+AU24+AU14</f>
        <v>0</v>
      </c>
      <c r="AV356" s="714">
        <f t="shared" si="96"/>
        <v>1</v>
      </c>
      <c r="AW356" s="714">
        <f t="shared" si="96"/>
        <v>0</v>
      </c>
      <c r="AX356" s="714">
        <f t="shared" si="96"/>
        <v>14</v>
      </c>
      <c r="AY356" s="257">
        <f t="shared" si="75"/>
        <v>15</v>
      </c>
    </row>
    <row r="357" spans="2:51" s="194" customFormat="1" ht="16.5" customHeight="1" x14ac:dyDescent="0.25">
      <c r="B357" s="1023">
        <v>1</v>
      </c>
      <c r="C357" s="1019" t="s">
        <v>32</v>
      </c>
      <c r="D357" s="972" t="s">
        <v>464</v>
      </c>
      <c r="E357" s="599" t="s">
        <v>116</v>
      </c>
      <c r="F357" s="695">
        <f t="shared" si="76"/>
        <v>0</v>
      </c>
      <c r="G357" s="659">
        <v>0</v>
      </c>
      <c r="H357" s="90">
        <v>0</v>
      </c>
      <c r="I357" s="90">
        <v>0</v>
      </c>
      <c r="J357" s="90">
        <v>0</v>
      </c>
      <c r="K357" s="66">
        <f t="shared" si="84"/>
        <v>0</v>
      </c>
      <c r="L357" s="88">
        <v>0</v>
      </c>
      <c r="M357" s="88">
        <v>0</v>
      </c>
      <c r="N357" s="88">
        <v>0</v>
      </c>
      <c r="O357" s="88">
        <v>0</v>
      </c>
      <c r="P357" s="257">
        <f t="shared" si="77"/>
        <v>0</v>
      </c>
      <c r="Q357" s="88">
        <v>0</v>
      </c>
      <c r="R357" s="88">
        <v>0</v>
      </c>
      <c r="S357" s="88">
        <v>0</v>
      </c>
      <c r="T357" s="88">
        <v>0</v>
      </c>
      <c r="U357" s="257">
        <f t="shared" si="78"/>
        <v>0</v>
      </c>
      <c r="V357" s="88">
        <v>0</v>
      </c>
      <c r="W357" s="88">
        <v>0</v>
      </c>
      <c r="X357" s="88">
        <v>0</v>
      </c>
      <c r="Y357" s="406">
        <v>0</v>
      </c>
      <c r="Z357" s="430">
        <f t="shared" si="79"/>
        <v>0</v>
      </c>
      <c r="AA357" s="88">
        <v>0</v>
      </c>
      <c r="AB357" s="88">
        <v>0</v>
      </c>
      <c r="AC357" s="88">
        <v>0</v>
      </c>
      <c r="AD357" s="88">
        <v>0</v>
      </c>
      <c r="AE357" s="430">
        <f t="shared" si="80"/>
        <v>0</v>
      </c>
      <c r="AF357" s="88">
        <v>0</v>
      </c>
      <c r="AG357" s="88">
        <v>0</v>
      </c>
      <c r="AH357" s="88">
        <v>0</v>
      </c>
      <c r="AI357" s="88">
        <v>0</v>
      </c>
      <c r="AJ357" s="430">
        <f t="shared" si="81"/>
        <v>0</v>
      </c>
      <c r="AK357" s="84">
        <v>0</v>
      </c>
      <c r="AL357" s="84">
        <v>0</v>
      </c>
      <c r="AM357" s="84">
        <v>0</v>
      </c>
      <c r="AN357" s="84">
        <v>0</v>
      </c>
      <c r="AO357" s="257">
        <f t="shared" si="82"/>
        <v>0</v>
      </c>
      <c r="AP357" s="83">
        <v>0</v>
      </c>
      <c r="AQ357" s="83">
        <v>0</v>
      </c>
      <c r="AR357" s="83">
        <v>0</v>
      </c>
      <c r="AS357" s="83">
        <v>0</v>
      </c>
      <c r="AT357" s="257">
        <f t="shared" si="74"/>
        <v>0</v>
      </c>
      <c r="AU357" s="84">
        <v>0</v>
      </c>
      <c r="AV357" s="84">
        <v>0</v>
      </c>
      <c r="AW357" s="84">
        <v>0</v>
      </c>
      <c r="AX357" s="84">
        <v>0</v>
      </c>
      <c r="AY357" s="257">
        <f t="shared" si="75"/>
        <v>0</v>
      </c>
    </row>
    <row r="358" spans="2:51" s="194" customFormat="1" ht="16.5" customHeight="1" x14ac:dyDescent="0.25">
      <c r="B358" s="1024"/>
      <c r="C358" s="1020"/>
      <c r="D358" s="973"/>
      <c r="E358" s="596" t="s">
        <v>203</v>
      </c>
      <c r="F358" s="695">
        <f t="shared" si="76"/>
        <v>0</v>
      </c>
      <c r="G358" s="660">
        <v>0</v>
      </c>
      <c r="H358" s="91">
        <v>0</v>
      </c>
      <c r="I358" s="91">
        <v>0</v>
      </c>
      <c r="J358" s="91">
        <v>0</v>
      </c>
      <c r="K358" s="66">
        <f t="shared" si="84"/>
        <v>0</v>
      </c>
      <c r="L358" s="88">
        <v>0</v>
      </c>
      <c r="M358" s="88">
        <v>0</v>
      </c>
      <c r="N358" s="88">
        <v>0</v>
      </c>
      <c r="O358" s="88">
        <v>0</v>
      </c>
      <c r="P358" s="257">
        <f t="shared" si="77"/>
        <v>0</v>
      </c>
      <c r="Q358" s="88">
        <v>0</v>
      </c>
      <c r="R358" s="88">
        <v>0</v>
      </c>
      <c r="S358" s="88">
        <v>0</v>
      </c>
      <c r="T358" s="88">
        <v>0</v>
      </c>
      <c r="U358" s="257">
        <f t="shared" si="78"/>
        <v>0</v>
      </c>
      <c r="V358" s="88">
        <v>0</v>
      </c>
      <c r="W358" s="88">
        <v>0</v>
      </c>
      <c r="X358" s="88">
        <v>0</v>
      </c>
      <c r="Y358" s="406">
        <v>0</v>
      </c>
      <c r="Z358" s="430">
        <f t="shared" si="79"/>
        <v>0</v>
      </c>
      <c r="AA358" s="84">
        <v>0</v>
      </c>
      <c r="AB358" s="84">
        <v>0</v>
      </c>
      <c r="AC358" s="84">
        <v>0</v>
      </c>
      <c r="AD358" s="84">
        <v>0</v>
      </c>
      <c r="AE358" s="430">
        <f t="shared" si="80"/>
        <v>0</v>
      </c>
      <c r="AF358" s="88">
        <v>0</v>
      </c>
      <c r="AG358" s="88">
        <v>0</v>
      </c>
      <c r="AH358" s="88">
        <v>0</v>
      </c>
      <c r="AI358" s="88">
        <v>0</v>
      </c>
      <c r="AJ358" s="430">
        <f t="shared" si="81"/>
        <v>0</v>
      </c>
      <c r="AK358" s="84">
        <v>0</v>
      </c>
      <c r="AL358" s="84">
        <v>0</v>
      </c>
      <c r="AM358" s="84">
        <v>0</v>
      </c>
      <c r="AN358" s="84">
        <v>0</v>
      </c>
      <c r="AO358" s="257">
        <f t="shared" si="82"/>
        <v>0</v>
      </c>
      <c r="AP358" s="83">
        <v>0</v>
      </c>
      <c r="AQ358" s="83">
        <v>0</v>
      </c>
      <c r="AR358" s="83">
        <v>0</v>
      </c>
      <c r="AS358" s="83">
        <v>0</v>
      </c>
      <c r="AT358" s="257">
        <f t="shared" si="74"/>
        <v>0</v>
      </c>
      <c r="AU358" s="84">
        <v>0</v>
      </c>
      <c r="AV358" s="84">
        <v>0</v>
      </c>
      <c r="AW358" s="84">
        <v>0</v>
      </c>
      <c r="AX358" s="84">
        <v>0</v>
      </c>
      <c r="AY358" s="257">
        <f t="shared" si="75"/>
        <v>0</v>
      </c>
    </row>
    <row r="359" spans="2:51" s="194" customFormat="1" ht="16.5" customHeight="1" thickBot="1" x14ac:dyDescent="0.3">
      <c r="B359" s="1024"/>
      <c r="C359" s="1020"/>
      <c r="D359" s="973"/>
      <c r="E359" s="600" t="s">
        <v>112</v>
      </c>
      <c r="F359" s="695">
        <f t="shared" si="76"/>
        <v>0</v>
      </c>
      <c r="G359" s="660">
        <v>0</v>
      </c>
      <c r="H359" s="91">
        <v>0</v>
      </c>
      <c r="I359" s="91">
        <v>0</v>
      </c>
      <c r="J359" s="91">
        <v>0</v>
      </c>
      <c r="K359" s="66">
        <f t="shared" si="84"/>
        <v>0</v>
      </c>
      <c r="L359" s="88">
        <v>0</v>
      </c>
      <c r="M359" s="88">
        <v>0</v>
      </c>
      <c r="N359" s="88">
        <v>0</v>
      </c>
      <c r="O359" s="88">
        <v>0</v>
      </c>
      <c r="P359" s="257">
        <f t="shared" si="77"/>
        <v>0</v>
      </c>
      <c r="Q359" s="88">
        <v>0</v>
      </c>
      <c r="R359" s="88">
        <v>0</v>
      </c>
      <c r="S359" s="88">
        <v>0</v>
      </c>
      <c r="T359" s="88">
        <v>0</v>
      </c>
      <c r="U359" s="257">
        <f t="shared" si="78"/>
        <v>0</v>
      </c>
      <c r="V359" s="88">
        <v>0</v>
      </c>
      <c r="W359" s="88">
        <v>0</v>
      </c>
      <c r="X359" s="88">
        <v>0</v>
      </c>
      <c r="Y359" s="406">
        <v>0</v>
      </c>
      <c r="Z359" s="430">
        <f t="shared" si="79"/>
        <v>0</v>
      </c>
      <c r="AA359" s="527">
        <v>0</v>
      </c>
      <c r="AB359" s="527">
        <v>0</v>
      </c>
      <c r="AC359" s="527">
        <v>0</v>
      </c>
      <c r="AD359" s="527">
        <v>0</v>
      </c>
      <c r="AE359" s="430">
        <f t="shared" si="80"/>
        <v>0</v>
      </c>
      <c r="AF359" s="88">
        <v>0</v>
      </c>
      <c r="AG359" s="88">
        <v>0</v>
      </c>
      <c r="AH359" s="88">
        <v>0</v>
      </c>
      <c r="AI359" s="88">
        <v>0</v>
      </c>
      <c r="AJ359" s="430">
        <f t="shared" si="81"/>
        <v>0</v>
      </c>
      <c r="AK359" s="84">
        <v>0</v>
      </c>
      <c r="AL359" s="84">
        <v>0</v>
      </c>
      <c r="AM359" s="84">
        <v>0</v>
      </c>
      <c r="AN359" s="84">
        <v>0</v>
      </c>
      <c r="AO359" s="257">
        <f t="shared" si="82"/>
        <v>0</v>
      </c>
      <c r="AP359" s="83">
        <v>0</v>
      </c>
      <c r="AQ359" s="83">
        <v>0</v>
      </c>
      <c r="AR359" s="83">
        <v>0</v>
      </c>
      <c r="AS359" s="83">
        <v>0</v>
      </c>
      <c r="AT359" s="257">
        <f t="shared" si="74"/>
        <v>0</v>
      </c>
      <c r="AU359" s="84">
        <v>0</v>
      </c>
      <c r="AV359" s="84">
        <v>0</v>
      </c>
      <c r="AW359" s="84">
        <v>0</v>
      </c>
      <c r="AX359" s="84">
        <v>0</v>
      </c>
      <c r="AY359" s="257">
        <f t="shared" si="75"/>
        <v>0</v>
      </c>
    </row>
    <row r="360" spans="2:51" s="194" customFormat="1" ht="16.5" customHeight="1" thickBot="1" x14ac:dyDescent="0.3">
      <c r="B360" s="1024"/>
      <c r="C360" s="1020"/>
      <c r="D360" s="973"/>
      <c r="E360" s="601" t="s">
        <v>621</v>
      </c>
      <c r="F360" s="695">
        <f t="shared" si="76"/>
        <v>0</v>
      </c>
      <c r="G360" s="660">
        <v>0</v>
      </c>
      <c r="H360" s="91">
        <v>0</v>
      </c>
      <c r="I360" s="91">
        <v>0</v>
      </c>
      <c r="J360" s="91">
        <v>0</v>
      </c>
      <c r="K360" s="66">
        <f t="shared" si="84"/>
        <v>0</v>
      </c>
      <c r="L360" s="88">
        <v>0</v>
      </c>
      <c r="M360" s="88">
        <v>0</v>
      </c>
      <c r="N360" s="88">
        <v>0</v>
      </c>
      <c r="O360" s="88">
        <v>0</v>
      </c>
      <c r="P360" s="257">
        <f t="shared" si="77"/>
        <v>0</v>
      </c>
      <c r="Q360" s="88">
        <v>0</v>
      </c>
      <c r="R360" s="88">
        <v>0</v>
      </c>
      <c r="S360" s="88">
        <v>0</v>
      </c>
      <c r="T360" s="88">
        <v>0</v>
      </c>
      <c r="U360" s="257">
        <f t="shared" si="78"/>
        <v>0</v>
      </c>
      <c r="V360" s="88">
        <v>0</v>
      </c>
      <c r="W360" s="88">
        <v>0</v>
      </c>
      <c r="X360" s="88">
        <v>0</v>
      </c>
      <c r="Y360" s="406">
        <v>0</v>
      </c>
      <c r="Z360" s="430">
        <f t="shared" si="79"/>
        <v>0</v>
      </c>
      <c r="AA360" s="101">
        <v>0</v>
      </c>
      <c r="AB360" s="101">
        <v>0</v>
      </c>
      <c r="AC360" s="101">
        <v>0</v>
      </c>
      <c r="AD360" s="101">
        <v>0</v>
      </c>
      <c r="AE360" s="430">
        <f t="shared" si="80"/>
        <v>0</v>
      </c>
      <c r="AF360" s="88">
        <v>0</v>
      </c>
      <c r="AG360" s="88">
        <v>0</v>
      </c>
      <c r="AH360" s="88">
        <v>0</v>
      </c>
      <c r="AI360" s="88">
        <v>0</v>
      </c>
      <c r="AJ360" s="430">
        <f t="shared" si="81"/>
        <v>0</v>
      </c>
      <c r="AK360" s="84">
        <v>0</v>
      </c>
      <c r="AL360" s="84">
        <v>0</v>
      </c>
      <c r="AM360" s="84">
        <v>0</v>
      </c>
      <c r="AN360" s="84">
        <v>0</v>
      </c>
      <c r="AO360" s="257">
        <f t="shared" si="82"/>
        <v>0</v>
      </c>
      <c r="AP360" s="83">
        <v>0</v>
      </c>
      <c r="AQ360" s="83">
        <v>0</v>
      </c>
      <c r="AR360" s="83">
        <v>0</v>
      </c>
      <c r="AS360" s="83">
        <v>0</v>
      </c>
      <c r="AT360" s="257">
        <f t="shared" si="74"/>
        <v>0</v>
      </c>
      <c r="AU360" s="84">
        <v>0</v>
      </c>
      <c r="AV360" s="84">
        <v>0</v>
      </c>
      <c r="AW360" s="84">
        <v>0</v>
      </c>
      <c r="AX360" s="84">
        <v>0</v>
      </c>
      <c r="AY360" s="257">
        <f t="shared" si="75"/>
        <v>0</v>
      </c>
    </row>
    <row r="361" spans="2:51" s="194" customFormat="1" ht="16.5" customHeight="1" thickBot="1" x14ac:dyDescent="0.3">
      <c r="B361" s="1024"/>
      <c r="C361" s="1020"/>
      <c r="D361" s="974"/>
      <c r="E361" s="601" t="s">
        <v>620</v>
      </c>
      <c r="F361" s="695">
        <f t="shared" si="76"/>
        <v>0</v>
      </c>
      <c r="G361" s="660">
        <v>0</v>
      </c>
      <c r="H361" s="91">
        <v>0</v>
      </c>
      <c r="I361" s="91">
        <v>0</v>
      </c>
      <c r="J361" s="91">
        <v>0</v>
      </c>
      <c r="K361" s="66">
        <f t="shared" si="84"/>
        <v>0</v>
      </c>
      <c r="L361" s="88">
        <v>0</v>
      </c>
      <c r="M361" s="88">
        <v>0</v>
      </c>
      <c r="N361" s="88">
        <v>0</v>
      </c>
      <c r="O361" s="88">
        <v>0</v>
      </c>
      <c r="P361" s="257">
        <f t="shared" si="77"/>
        <v>0</v>
      </c>
      <c r="Q361" s="88">
        <v>0</v>
      </c>
      <c r="R361" s="88">
        <v>0</v>
      </c>
      <c r="S361" s="88">
        <v>0</v>
      </c>
      <c r="T361" s="88">
        <v>0</v>
      </c>
      <c r="U361" s="257">
        <f t="shared" si="78"/>
        <v>0</v>
      </c>
      <c r="V361" s="88">
        <v>0</v>
      </c>
      <c r="W361" s="88">
        <v>0</v>
      </c>
      <c r="X361" s="88">
        <v>0</v>
      </c>
      <c r="Y361" s="406">
        <v>0</v>
      </c>
      <c r="Z361" s="430">
        <f t="shared" si="79"/>
        <v>0</v>
      </c>
      <c r="AA361" s="101">
        <v>0</v>
      </c>
      <c r="AB361" s="101">
        <v>0</v>
      </c>
      <c r="AC361" s="101">
        <v>0</v>
      </c>
      <c r="AD361" s="101">
        <v>0</v>
      </c>
      <c r="AE361" s="430">
        <f t="shared" si="80"/>
        <v>0</v>
      </c>
      <c r="AF361" s="88">
        <v>0</v>
      </c>
      <c r="AG361" s="88">
        <v>0</v>
      </c>
      <c r="AH361" s="88">
        <v>0</v>
      </c>
      <c r="AI361" s="88">
        <v>0</v>
      </c>
      <c r="AJ361" s="430">
        <f t="shared" si="81"/>
        <v>0</v>
      </c>
      <c r="AK361" s="84">
        <v>0</v>
      </c>
      <c r="AL361" s="84">
        <v>0</v>
      </c>
      <c r="AM361" s="84">
        <v>0</v>
      </c>
      <c r="AN361" s="84">
        <v>0</v>
      </c>
      <c r="AO361" s="257">
        <f t="shared" si="82"/>
        <v>0</v>
      </c>
      <c r="AP361" s="83">
        <v>0</v>
      </c>
      <c r="AQ361" s="83">
        <v>0</v>
      </c>
      <c r="AR361" s="83">
        <v>0</v>
      </c>
      <c r="AS361" s="83">
        <v>0</v>
      </c>
      <c r="AT361" s="257">
        <f t="shared" si="74"/>
        <v>0</v>
      </c>
      <c r="AU361" s="84">
        <v>0</v>
      </c>
      <c r="AV361" s="84">
        <v>0</v>
      </c>
      <c r="AW361" s="84">
        <v>0</v>
      </c>
      <c r="AX361" s="84">
        <v>0</v>
      </c>
      <c r="AY361" s="257">
        <f t="shared" si="75"/>
        <v>0</v>
      </c>
    </row>
    <row r="362" spans="2:51" s="194" customFormat="1" ht="16.5" customHeight="1" x14ac:dyDescent="0.25">
      <c r="B362" s="925">
        <v>2</v>
      </c>
      <c r="C362" s="1021"/>
      <c r="D362" s="939" t="s">
        <v>53</v>
      </c>
      <c r="E362" s="199" t="s">
        <v>116</v>
      </c>
      <c r="F362" s="695">
        <f t="shared" si="76"/>
        <v>0</v>
      </c>
      <c r="G362" s="660">
        <v>0</v>
      </c>
      <c r="H362" s="91">
        <v>0</v>
      </c>
      <c r="I362" s="91">
        <v>0</v>
      </c>
      <c r="J362" s="91">
        <v>0</v>
      </c>
      <c r="K362" s="66">
        <f t="shared" si="84"/>
        <v>0</v>
      </c>
      <c r="L362" s="88">
        <v>0</v>
      </c>
      <c r="M362" s="88">
        <v>0</v>
      </c>
      <c r="N362" s="88">
        <v>0</v>
      </c>
      <c r="O362" s="88">
        <v>0</v>
      </c>
      <c r="P362" s="257">
        <f t="shared" si="77"/>
        <v>0</v>
      </c>
      <c r="Q362" s="88">
        <v>0</v>
      </c>
      <c r="R362" s="88">
        <v>0</v>
      </c>
      <c r="S362" s="88">
        <v>0</v>
      </c>
      <c r="T362" s="88">
        <v>0</v>
      </c>
      <c r="U362" s="257">
        <f t="shared" si="78"/>
        <v>0</v>
      </c>
      <c r="V362" s="88">
        <v>0</v>
      </c>
      <c r="W362" s="88">
        <v>0</v>
      </c>
      <c r="X362" s="88">
        <v>0</v>
      </c>
      <c r="Y362" s="406">
        <v>0</v>
      </c>
      <c r="Z362" s="430">
        <f t="shared" si="79"/>
        <v>0</v>
      </c>
      <c r="AA362" s="87">
        <v>0</v>
      </c>
      <c r="AB362" s="87">
        <v>0</v>
      </c>
      <c r="AC362" s="87">
        <v>0</v>
      </c>
      <c r="AD362" s="87">
        <v>0</v>
      </c>
      <c r="AE362" s="430">
        <f t="shared" si="80"/>
        <v>0</v>
      </c>
      <c r="AF362" s="88">
        <v>0</v>
      </c>
      <c r="AG362" s="88">
        <v>0</v>
      </c>
      <c r="AH362" s="88">
        <v>0</v>
      </c>
      <c r="AI362" s="88">
        <v>0</v>
      </c>
      <c r="AJ362" s="430">
        <f t="shared" si="81"/>
        <v>0</v>
      </c>
      <c r="AK362" s="84">
        <v>0</v>
      </c>
      <c r="AL362" s="84">
        <v>0</v>
      </c>
      <c r="AM362" s="84">
        <v>0</v>
      </c>
      <c r="AN362" s="84">
        <v>0</v>
      </c>
      <c r="AO362" s="257">
        <f t="shared" si="82"/>
        <v>0</v>
      </c>
      <c r="AP362" s="83">
        <v>0</v>
      </c>
      <c r="AQ362" s="83">
        <v>0</v>
      </c>
      <c r="AR362" s="83">
        <v>0</v>
      </c>
      <c r="AS362" s="83">
        <v>0</v>
      </c>
      <c r="AT362" s="257">
        <f t="shared" si="74"/>
        <v>0</v>
      </c>
      <c r="AU362" s="84">
        <v>0</v>
      </c>
      <c r="AV362" s="84">
        <v>0</v>
      </c>
      <c r="AW362" s="84">
        <v>0</v>
      </c>
      <c r="AX362" s="84">
        <v>0</v>
      </c>
      <c r="AY362" s="257">
        <f t="shared" si="75"/>
        <v>0</v>
      </c>
    </row>
    <row r="363" spans="2:51" s="194" customFormat="1" ht="16.5" customHeight="1" x14ac:dyDescent="0.25">
      <c r="B363" s="925"/>
      <c r="C363" s="1021"/>
      <c r="D363" s="940"/>
      <c r="E363" s="200" t="s">
        <v>203</v>
      </c>
      <c r="F363" s="695">
        <f t="shared" si="76"/>
        <v>0</v>
      </c>
      <c r="G363" s="660">
        <v>0</v>
      </c>
      <c r="H363" s="91">
        <v>0</v>
      </c>
      <c r="I363" s="91">
        <v>0</v>
      </c>
      <c r="J363" s="91">
        <v>0</v>
      </c>
      <c r="K363" s="66">
        <f t="shared" si="84"/>
        <v>0</v>
      </c>
      <c r="L363" s="88">
        <v>0</v>
      </c>
      <c r="M363" s="88">
        <v>0</v>
      </c>
      <c r="N363" s="88">
        <v>0</v>
      </c>
      <c r="O363" s="88">
        <v>0</v>
      </c>
      <c r="P363" s="257">
        <f t="shared" si="77"/>
        <v>0</v>
      </c>
      <c r="Q363" s="88">
        <v>0</v>
      </c>
      <c r="R363" s="88">
        <v>0</v>
      </c>
      <c r="S363" s="88">
        <v>0</v>
      </c>
      <c r="T363" s="88">
        <v>0</v>
      </c>
      <c r="U363" s="257">
        <f t="shared" si="78"/>
        <v>0</v>
      </c>
      <c r="V363" s="88">
        <v>0</v>
      </c>
      <c r="W363" s="88">
        <v>0</v>
      </c>
      <c r="X363" s="88">
        <v>0</v>
      </c>
      <c r="Y363" s="406">
        <v>0</v>
      </c>
      <c r="Z363" s="430">
        <f t="shared" si="79"/>
        <v>0</v>
      </c>
      <c r="AA363" s="83">
        <v>0</v>
      </c>
      <c r="AB363" s="83">
        <v>0</v>
      </c>
      <c r="AC363" s="83">
        <v>0</v>
      </c>
      <c r="AD363" s="83">
        <v>0</v>
      </c>
      <c r="AE363" s="430">
        <f t="shared" si="80"/>
        <v>0</v>
      </c>
      <c r="AF363" s="88">
        <v>0</v>
      </c>
      <c r="AG363" s="88">
        <v>0</v>
      </c>
      <c r="AH363" s="88">
        <v>0</v>
      </c>
      <c r="AI363" s="88">
        <v>0</v>
      </c>
      <c r="AJ363" s="430">
        <f t="shared" si="81"/>
        <v>0</v>
      </c>
      <c r="AK363" s="84">
        <v>0</v>
      </c>
      <c r="AL363" s="84">
        <v>0</v>
      </c>
      <c r="AM363" s="84">
        <v>0</v>
      </c>
      <c r="AN363" s="84">
        <v>0</v>
      </c>
      <c r="AO363" s="257">
        <f t="shared" si="82"/>
        <v>0</v>
      </c>
      <c r="AP363" s="83">
        <v>0</v>
      </c>
      <c r="AQ363" s="83">
        <v>0</v>
      </c>
      <c r="AR363" s="83">
        <v>0</v>
      </c>
      <c r="AS363" s="83">
        <v>0</v>
      </c>
      <c r="AT363" s="257">
        <f t="shared" si="74"/>
        <v>0</v>
      </c>
      <c r="AU363" s="84">
        <v>0</v>
      </c>
      <c r="AV363" s="84">
        <v>0</v>
      </c>
      <c r="AW363" s="84">
        <v>0</v>
      </c>
      <c r="AX363" s="84">
        <v>0</v>
      </c>
      <c r="AY363" s="257">
        <f t="shared" si="75"/>
        <v>0</v>
      </c>
    </row>
    <row r="364" spans="2:51" s="194" customFormat="1" ht="16.5" customHeight="1" thickBot="1" x14ac:dyDescent="0.3">
      <c r="B364" s="925"/>
      <c r="C364" s="1021"/>
      <c r="D364" s="940"/>
      <c r="E364" s="201" t="s">
        <v>112</v>
      </c>
      <c r="F364" s="695">
        <f t="shared" si="76"/>
        <v>0</v>
      </c>
      <c r="G364" s="660">
        <v>0</v>
      </c>
      <c r="H364" s="91">
        <v>0</v>
      </c>
      <c r="I364" s="91">
        <v>0</v>
      </c>
      <c r="J364" s="91">
        <v>0</v>
      </c>
      <c r="K364" s="66">
        <f t="shared" si="84"/>
        <v>0</v>
      </c>
      <c r="L364" s="88">
        <v>0</v>
      </c>
      <c r="M364" s="88">
        <v>0</v>
      </c>
      <c r="N364" s="88">
        <v>0</v>
      </c>
      <c r="O364" s="88">
        <v>0</v>
      </c>
      <c r="P364" s="257">
        <f t="shared" si="77"/>
        <v>0</v>
      </c>
      <c r="Q364" s="88">
        <v>0</v>
      </c>
      <c r="R364" s="88">
        <v>0</v>
      </c>
      <c r="S364" s="88">
        <v>0</v>
      </c>
      <c r="T364" s="88">
        <v>0</v>
      </c>
      <c r="U364" s="257">
        <f t="shared" si="78"/>
        <v>0</v>
      </c>
      <c r="V364" s="88">
        <v>0</v>
      </c>
      <c r="W364" s="88">
        <v>0</v>
      </c>
      <c r="X364" s="88">
        <v>0</v>
      </c>
      <c r="Y364" s="406">
        <v>0</v>
      </c>
      <c r="Z364" s="430">
        <f t="shared" si="79"/>
        <v>0</v>
      </c>
      <c r="AA364" s="85">
        <v>0</v>
      </c>
      <c r="AB364" s="85">
        <v>0</v>
      </c>
      <c r="AC364" s="85">
        <v>0</v>
      </c>
      <c r="AD364" s="85">
        <v>0</v>
      </c>
      <c r="AE364" s="430">
        <f t="shared" si="80"/>
        <v>0</v>
      </c>
      <c r="AF364" s="88">
        <v>0</v>
      </c>
      <c r="AG364" s="88">
        <v>0</v>
      </c>
      <c r="AH364" s="88">
        <v>0</v>
      </c>
      <c r="AI364" s="88">
        <v>0</v>
      </c>
      <c r="AJ364" s="430">
        <f t="shared" si="81"/>
        <v>0</v>
      </c>
      <c r="AK364" s="84">
        <v>0</v>
      </c>
      <c r="AL364" s="84">
        <v>0</v>
      </c>
      <c r="AM364" s="84">
        <v>0</v>
      </c>
      <c r="AN364" s="84">
        <v>0</v>
      </c>
      <c r="AO364" s="257">
        <f t="shared" si="82"/>
        <v>0</v>
      </c>
      <c r="AP364" s="83">
        <v>0</v>
      </c>
      <c r="AQ364" s="83">
        <v>0</v>
      </c>
      <c r="AR364" s="83">
        <v>0</v>
      </c>
      <c r="AS364" s="83">
        <v>0</v>
      </c>
      <c r="AT364" s="257">
        <f t="shared" si="74"/>
        <v>0</v>
      </c>
      <c r="AU364" s="84">
        <v>0</v>
      </c>
      <c r="AV364" s="84">
        <v>0</v>
      </c>
      <c r="AW364" s="84">
        <v>0</v>
      </c>
      <c r="AX364" s="84">
        <v>0</v>
      </c>
      <c r="AY364" s="257">
        <f t="shared" si="75"/>
        <v>0</v>
      </c>
    </row>
    <row r="365" spans="2:51" s="194" customFormat="1" ht="16.5" customHeight="1" thickBot="1" x14ac:dyDescent="0.3">
      <c r="B365" s="925"/>
      <c r="C365" s="1021"/>
      <c r="D365" s="940"/>
      <c r="E365" s="583" t="s">
        <v>621</v>
      </c>
      <c r="F365" s="695">
        <f t="shared" si="76"/>
        <v>0</v>
      </c>
      <c r="G365" s="660">
        <v>0</v>
      </c>
      <c r="H365" s="91">
        <v>0</v>
      </c>
      <c r="I365" s="91">
        <v>0</v>
      </c>
      <c r="J365" s="91">
        <v>0</v>
      </c>
      <c r="K365" s="66">
        <f t="shared" si="84"/>
        <v>0</v>
      </c>
      <c r="L365" s="88">
        <v>0</v>
      </c>
      <c r="M365" s="88">
        <v>0</v>
      </c>
      <c r="N365" s="88">
        <v>0</v>
      </c>
      <c r="O365" s="88">
        <v>0</v>
      </c>
      <c r="P365" s="257">
        <f t="shared" si="77"/>
        <v>0</v>
      </c>
      <c r="Q365" s="88">
        <v>0</v>
      </c>
      <c r="R365" s="88">
        <v>0</v>
      </c>
      <c r="S365" s="88">
        <v>0</v>
      </c>
      <c r="T365" s="88">
        <v>0</v>
      </c>
      <c r="U365" s="257">
        <f t="shared" si="78"/>
        <v>0</v>
      </c>
      <c r="V365" s="88">
        <v>0</v>
      </c>
      <c r="W365" s="88">
        <v>0</v>
      </c>
      <c r="X365" s="88">
        <v>0</v>
      </c>
      <c r="Y365" s="406">
        <v>0</v>
      </c>
      <c r="Z365" s="430">
        <f t="shared" si="79"/>
        <v>0</v>
      </c>
      <c r="AA365" s="178">
        <v>0</v>
      </c>
      <c r="AB365" s="178">
        <v>0</v>
      </c>
      <c r="AC365" s="178">
        <v>0</v>
      </c>
      <c r="AD365" s="178">
        <v>0</v>
      </c>
      <c r="AE365" s="430">
        <f t="shared" si="80"/>
        <v>0</v>
      </c>
      <c r="AF365" s="88">
        <v>0</v>
      </c>
      <c r="AG365" s="88">
        <v>0</v>
      </c>
      <c r="AH365" s="88">
        <v>0</v>
      </c>
      <c r="AI365" s="88">
        <v>0</v>
      </c>
      <c r="AJ365" s="430">
        <f t="shared" si="81"/>
        <v>0</v>
      </c>
      <c r="AK365" s="84">
        <v>0</v>
      </c>
      <c r="AL365" s="84">
        <v>0</v>
      </c>
      <c r="AM365" s="84">
        <v>0</v>
      </c>
      <c r="AN365" s="84">
        <v>0</v>
      </c>
      <c r="AO365" s="257">
        <f t="shared" si="82"/>
        <v>0</v>
      </c>
      <c r="AP365" s="83">
        <v>0</v>
      </c>
      <c r="AQ365" s="83">
        <v>0</v>
      </c>
      <c r="AR365" s="83">
        <v>0</v>
      </c>
      <c r="AS365" s="83">
        <v>0</v>
      </c>
      <c r="AT365" s="257">
        <f t="shared" si="74"/>
        <v>0</v>
      </c>
      <c r="AU365" s="84">
        <v>0</v>
      </c>
      <c r="AV365" s="84">
        <v>0</v>
      </c>
      <c r="AW365" s="84">
        <v>0</v>
      </c>
      <c r="AX365" s="84">
        <v>0</v>
      </c>
      <c r="AY365" s="257">
        <f t="shared" si="75"/>
        <v>0</v>
      </c>
    </row>
    <row r="366" spans="2:51" s="194" customFormat="1" ht="16.5" customHeight="1" thickBot="1" x14ac:dyDescent="0.3">
      <c r="B366" s="925"/>
      <c r="C366" s="1021"/>
      <c r="D366" s="971"/>
      <c r="E366" s="583" t="s">
        <v>620</v>
      </c>
      <c r="F366" s="695">
        <f t="shared" si="76"/>
        <v>0</v>
      </c>
      <c r="G366" s="660">
        <v>0</v>
      </c>
      <c r="H366" s="91">
        <v>0</v>
      </c>
      <c r="I366" s="91">
        <v>0</v>
      </c>
      <c r="J366" s="91">
        <v>0</v>
      </c>
      <c r="K366" s="66">
        <f t="shared" si="84"/>
        <v>0</v>
      </c>
      <c r="L366" s="88">
        <v>0</v>
      </c>
      <c r="M366" s="88">
        <v>0</v>
      </c>
      <c r="N366" s="88">
        <v>0</v>
      </c>
      <c r="O366" s="88">
        <v>0</v>
      </c>
      <c r="P366" s="257">
        <f t="shared" si="77"/>
        <v>0</v>
      </c>
      <c r="Q366" s="88">
        <v>0</v>
      </c>
      <c r="R366" s="88">
        <v>0</v>
      </c>
      <c r="S366" s="88">
        <v>0</v>
      </c>
      <c r="T366" s="88">
        <v>0</v>
      </c>
      <c r="U366" s="257">
        <f t="shared" si="78"/>
        <v>0</v>
      </c>
      <c r="V366" s="88">
        <v>0</v>
      </c>
      <c r="W366" s="88">
        <v>0</v>
      </c>
      <c r="X366" s="88">
        <v>0</v>
      </c>
      <c r="Y366" s="406">
        <v>0</v>
      </c>
      <c r="Z366" s="430">
        <f t="shared" si="79"/>
        <v>0</v>
      </c>
      <c r="AA366" s="100">
        <v>0</v>
      </c>
      <c r="AB366" s="100">
        <v>0</v>
      </c>
      <c r="AC366" s="100">
        <v>0</v>
      </c>
      <c r="AD366" s="100">
        <v>0</v>
      </c>
      <c r="AE366" s="430">
        <f t="shared" si="80"/>
        <v>0</v>
      </c>
      <c r="AF366" s="88">
        <v>0</v>
      </c>
      <c r="AG366" s="88">
        <v>0</v>
      </c>
      <c r="AH366" s="88">
        <v>0</v>
      </c>
      <c r="AI366" s="88">
        <v>0</v>
      </c>
      <c r="AJ366" s="430">
        <f t="shared" si="81"/>
        <v>0</v>
      </c>
      <c r="AK366" s="84">
        <v>0</v>
      </c>
      <c r="AL366" s="84">
        <v>0</v>
      </c>
      <c r="AM366" s="84">
        <v>0</v>
      </c>
      <c r="AN366" s="84">
        <v>0</v>
      </c>
      <c r="AO366" s="257">
        <f t="shared" si="82"/>
        <v>0</v>
      </c>
      <c r="AP366" s="83">
        <v>0</v>
      </c>
      <c r="AQ366" s="83">
        <v>0</v>
      </c>
      <c r="AR366" s="83">
        <v>0</v>
      </c>
      <c r="AS366" s="83">
        <v>0</v>
      </c>
      <c r="AT366" s="257">
        <f t="shared" si="74"/>
        <v>0</v>
      </c>
      <c r="AU366" s="84">
        <v>0</v>
      </c>
      <c r="AV366" s="84">
        <v>0</v>
      </c>
      <c r="AW366" s="84">
        <v>0</v>
      </c>
      <c r="AX366" s="84">
        <v>0</v>
      </c>
      <c r="AY366" s="257">
        <f t="shared" si="75"/>
        <v>0</v>
      </c>
    </row>
    <row r="367" spans="2:51" s="194" customFormat="1" ht="16.5" customHeight="1" thickBot="1" x14ac:dyDescent="0.3">
      <c r="B367" s="925">
        <v>3</v>
      </c>
      <c r="C367" s="1021"/>
      <c r="D367" s="942" t="s">
        <v>465</v>
      </c>
      <c r="E367" s="229" t="s">
        <v>116</v>
      </c>
      <c r="F367" s="695">
        <f t="shared" si="76"/>
        <v>0</v>
      </c>
      <c r="G367" s="643"/>
      <c r="H367" s="116"/>
      <c r="I367" s="116"/>
      <c r="J367" s="116"/>
      <c r="K367" s="66">
        <f t="shared" si="84"/>
        <v>0</v>
      </c>
      <c r="L367" s="220"/>
      <c r="M367" s="220"/>
      <c r="N367" s="220"/>
      <c r="O367" s="220"/>
      <c r="P367" s="257">
        <f t="shared" si="77"/>
        <v>0</v>
      </c>
      <c r="Q367" s="220"/>
      <c r="R367" s="220"/>
      <c r="S367" s="220"/>
      <c r="T367" s="220"/>
      <c r="U367" s="257">
        <f t="shared" si="78"/>
        <v>0</v>
      </c>
      <c r="V367" s="220"/>
      <c r="W367" s="220"/>
      <c r="X367" s="220"/>
      <c r="Y367" s="358"/>
      <c r="Z367" s="430">
        <f t="shared" si="79"/>
        <v>0</v>
      </c>
      <c r="AA367" s="220"/>
      <c r="AB367" s="220"/>
      <c r="AC367" s="220"/>
      <c r="AD367" s="220"/>
      <c r="AE367" s="430">
        <f t="shared" si="80"/>
        <v>0</v>
      </c>
      <c r="AF367" s="220"/>
      <c r="AG367" s="220"/>
      <c r="AH367" s="220"/>
      <c r="AI367" s="220"/>
      <c r="AJ367" s="430">
        <f t="shared" si="81"/>
        <v>0</v>
      </c>
      <c r="AK367" s="120"/>
      <c r="AL367" s="120"/>
      <c r="AM367" s="120"/>
      <c r="AN367" s="120"/>
      <c r="AO367" s="257">
        <f t="shared" si="82"/>
        <v>0</v>
      </c>
      <c r="AP367" s="120"/>
      <c r="AQ367" s="120"/>
      <c r="AR367" s="120"/>
      <c r="AS367" s="120"/>
      <c r="AT367" s="257">
        <f t="shared" si="74"/>
        <v>0</v>
      </c>
      <c r="AU367" s="120"/>
      <c r="AV367" s="120"/>
      <c r="AW367" s="120"/>
      <c r="AX367" s="120"/>
      <c r="AY367" s="257">
        <f t="shared" si="75"/>
        <v>0</v>
      </c>
    </row>
    <row r="368" spans="2:51" s="194" customFormat="1" ht="16.5" customHeight="1" thickBot="1" x14ac:dyDescent="0.3">
      <c r="B368" s="925"/>
      <c r="C368" s="1021"/>
      <c r="D368" s="940"/>
      <c r="E368" s="229" t="s">
        <v>203</v>
      </c>
      <c r="F368" s="695">
        <f t="shared" si="76"/>
        <v>0</v>
      </c>
      <c r="G368" s="644"/>
      <c r="H368" s="120"/>
      <c r="I368" s="120"/>
      <c r="J368" s="120"/>
      <c r="K368" s="66">
        <f t="shared" si="84"/>
        <v>0</v>
      </c>
      <c r="L368" s="220"/>
      <c r="M368" s="220"/>
      <c r="N368" s="220"/>
      <c r="O368" s="220"/>
      <c r="P368" s="257">
        <f t="shared" si="77"/>
        <v>0</v>
      </c>
      <c r="Q368" s="220"/>
      <c r="R368" s="220"/>
      <c r="S368" s="220"/>
      <c r="T368" s="220"/>
      <c r="U368" s="257">
        <f t="shared" si="78"/>
        <v>0</v>
      </c>
      <c r="V368" s="220"/>
      <c r="W368" s="220"/>
      <c r="X368" s="220"/>
      <c r="Y368" s="358"/>
      <c r="Z368" s="430">
        <f t="shared" si="79"/>
        <v>0</v>
      </c>
      <c r="AA368" s="220"/>
      <c r="AB368" s="220"/>
      <c r="AC368" s="220"/>
      <c r="AD368" s="220"/>
      <c r="AE368" s="430">
        <f t="shared" si="80"/>
        <v>0</v>
      </c>
      <c r="AF368" s="220"/>
      <c r="AG368" s="220"/>
      <c r="AH368" s="220"/>
      <c r="AI368" s="220"/>
      <c r="AJ368" s="430">
        <f t="shared" si="81"/>
        <v>0</v>
      </c>
      <c r="AK368" s="120"/>
      <c r="AL368" s="120"/>
      <c r="AM368" s="120"/>
      <c r="AN368" s="120"/>
      <c r="AO368" s="257">
        <f t="shared" si="82"/>
        <v>0</v>
      </c>
      <c r="AP368" s="120"/>
      <c r="AQ368" s="120"/>
      <c r="AR368" s="120"/>
      <c r="AS368" s="120"/>
      <c r="AT368" s="257">
        <f t="shared" si="74"/>
        <v>0</v>
      </c>
      <c r="AU368" s="120"/>
      <c r="AV368" s="120"/>
      <c r="AW368" s="120"/>
      <c r="AX368" s="120"/>
      <c r="AY368" s="257">
        <f t="shared" si="75"/>
        <v>0</v>
      </c>
    </row>
    <row r="369" spans="2:51" s="194" customFormat="1" ht="16.5" customHeight="1" thickBot="1" x14ac:dyDescent="0.3">
      <c r="B369" s="925"/>
      <c r="C369" s="1021"/>
      <c r="D369" s="940"/>
      <c r="E369" s="201" t="s">
        <v>112</v>
      </c>
      <c r="F369" s="695">
        <f t="shared" si="76"/>
        <v>0</v>
      </c>
      <c r="G369" s="645">
        <v>0</v>
      </c>
      <c r="H369" s="93">
        <v>0</v>
      </c>
      <c r="I369" s="93">
        <v>0</v>
      </c>
      <c r="J369" s="93">
        <v>0</v>
      </c>
      <c r="K369" s="66">
        <f t="shared" si="84"/>
        <v>0</v>
      </c>
      <c r="L369" s="86">
        <v>0</v>
      </c>
      <c r="M369" s="86">
        <v>0</v>
      </c>
      <c r="N369" s="86">
        <v>0</v>
      </c>
      <c r="O369" s="86">
        <v>0</v>
      </c>
      <c r="P369" s="257">
        <f t="shared" si="77"/>
        <v>0</v>
      </c>
      <c r="Q369" s="86">
        <v>0</v>
      </c>
      <c r="R369" s="86">
        <v>0</v>
      </c>
      <c r="S369" s="86">
        <v>0</v>
      </c>
      <c r="T369" s="86">
        <v>0</v>
      </c>
      <c r="U369" s="257">
        <f t="shared" si="78"/>
        <v>0</v>
      </c>
      <c r="V369" s="86">
        <v>0</v>
      </c>
      <c r="W369" s="86">
        <v>0</v>
      </c>
      <c r="X369" s="86">
        <v>0</v>
      </c>
      <c r="Y369" s="397">
        <v>0</v>
      </c>
      <c r="Z369" s="430">
        <f t="shared" si="79"/>
        <v>0</v>
      </c>
      <c r="AA369" s="86">
        <v>0</v>
      </c>
      <c r="AB369" s="86">
        <v>0</v>
      </c>
      <c r="AC369" s="86">
        <v>0</v>
      </c>
      <c r="AD369" s="86">
        <v>0</v>
      </c>
      <c r="AE369" s="430">
        <f t="shared" si="80"/>
        <v>0</v>
      </c>
      <c r="AF369" s="86">
        <v>0</v>
      </c>
      <c r="AG369" s="86">
        <v>0</v>
      </c>
      <c r="AH369" s="86">
        <v>0</v>
      </c>
      <c r="AI369" s="86">
        <v>0</v>
      </c>
      <c r="AJ369" s="430">
        <f t="shared" si="81"/>
        <v>0</v>
      </c>
      <c r="AK369" s="83">
        <v>0</v>
      </c>
      <c r="AL369" s="83">
        <v>0</v>
      </c>
      <c r="AM369" s="83">
        <v>0</v>
      </c>
      <c r="AN369" s="83">
        <v>0</v>
      </c>
      <c r="AO369" s="257">
        <f t="shared" si="82"/>
        <v>0</v>
      </c>
      <c r="AP369" s="83">
        <v>0</v>
      </c>
      <c r="AQ369" s="83">
        <v>0</v>
      </c>
      <c r="AR369" s="83">
        <v>0</v>
      </c>
      <c r="AS369" s="83">
        <v>0</v>
      </c>
      <c r="AT369" s="257">
        <f t="shared" si="74"/>
        <v>0</v>
      </c>
      <c r="AU369" s="83">
        <v>0</v>
      </c>
      <c r="AV369" s="83">
        <v>0</v>
      </c>
      <c r="AW369" s="83">
        <v>0</v>
      </c>
      <c r="AX369" s="83">
        <v>0</v>
      </c>
      <c r="AY369" s="257">
        <f t="shared" si="75"/>
        <v>0</v>
      </c>
    </row>
    <row r="370" spans="2:51" s="194" customFormat="1" ht="16.5" customHeight="1" thickBot="1" x14ac:dyDescent="0.3">
      <c r="B370" s="925"/>
      <c r="C370" s="1021"/>
      <c r="D370" s="940"/>
      <c r="E370" s="583" t="s">
        <v>621</v>
      </c>
      <c r="F370" s="695">
        <f t="shared" si="76"/>
        <v>0</v>
      </c>
      <c r="G370" s="645">
        <v>0</v>
      </c>
      <c r="H370" s="93">
        <v>0</v>
      </c>
      <c r="I370" s="93">
        <v>0</v>
      </c>
      <c r="J370" s="93">
        <v>0</v>
      </c>
      <c r="K370" s="66">
        <f t="shared" si="84"/>
        <v>0</v>
      </c>
      <c r="L370" s="86">
        <v>0</v>
      </c>
      <c r="M370" s="86">
        <v>0</v>
      </c>
      <c r="N370" s="86">
        <v>0</v>
      </c>
      <c r="O370" s="86">
        <v>0</v>
      </c>
      <c r="P370" s="257">
        <f t="shared" si="77"/>
        <v>0</v>
      </c>
      <c r="Q370" s="86">
        <v>0</v>
      </c>
      <c r="R370" s="86">
        <v>0</v>
      </c>
      <c r="S370" s="86">
        <v>0</v>
      </c>
      <c r="T370" s="86">
        <v>0</v>
      </c>
      <c r="U370" s="257">
        <f t="shared" si="78"/>
        <v>0</v>
      </c>
      <c r="V370" s="100">
        <v>0</v>
      </c>
      <c r="W370" s="100">
        <v>0</v>
      </c>
      <c r="X370" s="100">
        <v>0</v>
      </c>
      <c r="Y370" s="398">
        <v>0</v>
      </c>
      <c r="Z370" s="430">
        <f t="shared" si="79"/>
        <v>0</v>
      </c>
      <c r="AA370" s="100">
        <v>0</v>
      </c>
      <c r="AB370" s="100">
        <v>0</v>
      </c>
      <c r="AC370" s="100">
        <v>0</v>
      </c>
      <c r="AD370" s="100">
        <v>0</v>
      </c>
      <c r="AE370" s="430">
        <f t="shared" si="80"/>
        <v>0</v>
      </c>
      <c r="AF370" s="86">
        <v>0</v>
      </c>
      <c r="AG370" s="86">
        <v>0</v>
      </c>
      <c r="AH370" s="86">
        <v>0</v>
      </c>
      <c r="AI370" s="86">
        <v>0</v>
      </c>
      <c r="AJ370" s="430">
        <f t="shared" si="81"/>
        <v>0</v>
      </c>
      <c r="AK370" s="83">
        <v>0</v>
      </c>
      <c r="AL370" s="83">
        <v>0</v>
      </c>
      <c r="AM370" s="83">
        <v>0</v>
      </c>
      <c r="AN370" s="83">
        <v>0</v>
      </c>
      <c r="AO370" s="257">
        <f t="shared" si="82"/>
        <v>0</v>
      </c>
      <c r="AP370" s="83">
        <v>0</v>
      </c>
      <c r="AQ370" s="83">
        <v>0</v>
      </c>
      <c r="AR370" s="83">
        <v>0</v>
      </c>
      <c r="AS370" s="83">
        <v>0</v>
      </c>
      <c r="AT370" s="257">
        <f t="shared" si="74"/>
        <v>0</v>
      </c>
      <c r="AU370" s="83">
        <v>0</v>
      </c>
      <c r="AV370" s="83">
        <v>0</v>
      </c>
      <c r="AW370" s="83">
        <v>0</v>
      </c>
      <c r="AX370" s="83">
        <v>0</v>
      </c>
      <c r="AY370" s="257">
        <f t="shared" si="75"/>
        <v>0</v>
      </c>
    </row>
    <row r="371" spans="2:51" s="194" customFormat="1" ht="21.75" thickBot="1" x14ac:dyDescent="0.3">
      <c r="B371" s="925"/>
      <c r="C371" s="1021"/>
      <c r="D371" s="941"/>
      <c r="E371" s="583" t="s">
        <v>620</v>
      </c>
      <c r="F371" s="695">
        <f t="shared" si="76"/>
        <v>0</v>
      </c>
      <c r="G371" s="645">
        <v>0</v>
      </c>
      <c r="H371" s="93">
        <v>0</v>
      </c>
      <c r="I371" s="93">
        <v>0</v>
      </c>
      <c r="J371" s="93">
        <v>0</v>
      </c>
      <c r="K371" s="66">
        <f t="shared" si="84"/>
        <v>0</v>
      </c>
      <c r="L371" s="86">
        <v>0</v>
      </c>
      <c r="M371" s="86">
        <v>0</v>
      </c>
      <c r="N371" s="86">
        <v>0</v>
      </c>
      <c r="O371" s="86">
        <v>0</v>
      </c>
      <c r="P371" s="257">
        <f t="shared" si="77"/>
        <v>0</v>
      </c>
      <c r="Q371" s="86">
        <v>0</v>
      </c>
      <c r="R371" s="86">
        <v>0</v>
      </c>
      <c r="S371" s="86">
        <v>0</v>
      </c>
      <c r="T371" s="86">
        <v>0</v>
      </c>
      <c r="U371" s="257">
        <f t="shared" si="78"/>
        <v>0</v>
      </c>
      <c r="V371" s="100">
        <v>0</v>
      </c>
      <c r="W371" s="100">
        <v>0</v>
      </c>
      <c r="X371" s="100">
        <v>0</v>
      </c>
      <c r="Y371" s="398">
        <v>0</v>
      </c>
      <c r="Z371" s="430">
        <f t="shared" si="79"/>
        <v>0</v>
      </c>
      <c r="AA371" s="100">
        <v>0</v>
      </c>
      <c r="AB371" s="100">
        <v>0</v>
      </c>
      <c r="AC371" s="100">
        <v>0</v>
      </c>
      <c r="AD371" s="100">
        <v>0</v>
      </c>
      <c r="AE371" s="430">
        <f t="shared" si="80"/>
        <v>0</v>
      </c>
      <c r="AF371" s="86">
        <v>0</v>
      </c>
      <c r="AG371" s="86">
        <v>0</v>
      </c>
      <c r="AH371" s="86">
        <v>0</v>
      </c>
      <c r="AI371" s="86">
        <v>0</v>
      </c>
      <c r="AJ371" s="430">
        <f t="shared" si="81"/>
        <v>0</v>
      </c>
      <c r="AK371" s="83">
        <v>0</v>
      </c>
      <c r="AL371" s="83">
        <v>0</v>
      </c>
      <c r="AM371" s="83">
        <v>0</v>
      </c>
      <c r="AN371" s="83">
        <v>0</v>
      </c>
      <c r="AO371" s="257">
        <f t="shared" si="82"/>
        <v>0</v>
      </c>
      <c r="AP371" s="83">
        <v>0</v>
      </c>
      <c r="AQ371" s="83">
        <v>0</v>
      </c>
      <c r="AR371" s="83">
        <v>0</v>
      </c>
      <c r="AS371" s="83">
        <v>0</v>
      </c>
      <c r="AT371" s="257">
        <f t="shared" si="74"/>
        <v>0</v>
      </c>
      <c r="AU371" s="83">
        <v>0</v>
      </c>
      <c r="AV371" s="83">
        <v>0</v>
      </c>
      <c r="AW371" s="83">
        <v>0</v>
      </c>
      <c r="AX371" s="83">
        <v>0</v>
      </c>
      <c r="AY371" s="257">
        <f t="shared" si="75"/>
        <v>0</v>
      </c>
    </row>
    <row r="372" spans="2:51" s="184" customFormat="1" ht="16.5" customHeight="1" thickBot="1" x14ac:dyDescent="0.3">
      <c r="B372" s="925">
        <v>4</v>
      </c>
      <c r="C372" s="1021"/>
      <c r="D372" s="915" t="s">
        <v>466</v>
      </c>
      <c r="E372" s="229" t="s">
        <v>116</v>
      </c>
      <c r="F372" s="695">
        <f t="shared" si="76"/>
        <v>0</v>
      </c>
      <c r="G372" s="661"/>
      <c r="H372" s="97"/>
      <c r="I372" s="97"/>
      <c r="J372" s="97"/>
      <c r="K372" s="66">
        <f t="shared" si="84"/>
        <v>0</v>
      </c>
      <c r="L372" s="220"/>
      <c r="M372" s="220"/>
      <c r="N372" s="220"/>
      <c r="O372" s="220"/>
      <c r="P372" s="257">
        <f t="shared" si="77"/>
        <v>0</v>
      </c>
      <c r="Q372" s="220"/>
      <c r="R372" s="220"/>
      <c r="S372" s="220"/>
      <c r="T372" s="220"/>
      <c r="U372" s="257">
        <f t="shared" si="78"/>
        <v>0</v>
      </c>
      <c r="V372" s="220"/>
      <c r="W372" s="220"/>
      <c r="X372" s="220"/>
      <c r="Y372" s="358"/>
      <c r="Z372" s="430">
        <f t="shared" si="79"/>
        <v>0</v>
      </c>
      <c r="AA372" s="220"/>
      <c r="AB372" s="220"/>
      <c r="AC372" s="220"/>
      <c r="AD372" s="220"/>
      <c r="AE372" s="430">
        <f t="shared" si="80"/>
        <v>0</v>
      </c>
      <c r="AF372" s="220"/>
      <c r="AG372" s="220"/>
      <c r="AH372" s="220"/>
      <c r="AI372" s="220"/>
      <c r="AJ372" s="430">
        <f t="shared" si="81"/>
        <v>0</v>
      </c>
      <c r="AK372" s="95"/>
      <c r="AL372" s="95"/>
      <c r="AM372" s="95"/>
      <c r="AN372" s="95"/>
      <c r="AO372" s="257">
        <f t="shared" si="82"/>
        <v>0</v>
      </c>
      <c r="AP372" s="95"/>
      <c r="AQ372" s="95"/>
      <c r="AR372" s="95"/>
      <c r="AS372" s="95"/>
      <c r="AT372" s="257">
        <f t="shared" si="74"/>
        <v>0</v>
      </c>
      <c r="AU372" s="95"/>
      <c r="AV372" s="95"/>
      <c r="AW372" s="95"/>
      <c r="AX372" s="95"/>
      <c r="AY372" s="257">
        <f t="shared" si="75"/>
        <v>0</v>
      </c>
    </row>
    <row r="373" spans="2:51" s="184" customFormat="1" ht="16.5" customHeight="1" thickBot="1" x14ac:dyDescent="0.3">
      <c r="B373" s="925"/>
      <c r="C373" s="1021"/>
      <c r="D373" s="923"/>
      <c r="E373" s="229" t="s">
        <v>203</v>
      </c>
      <c r="F373" s="695">
        <f t="shared" si="76"/>
        <v>0</v>
      </c>
      <c r="G373" s="662"/>
      <c r="H373" s="95"/>
      <c r="I373" s="95"/>
      <c r="J373" s="95"/>
      <c r="K373" s="66">
        <f t="shared" si="84"/>
        <v>0</v>
      </c>
      <c r="L373" s="220"/>
      <c r="M373" s="220"/>
      <c r="N373" s="220"/>
      <c r="O373" s="220"/>
      <c r="P373" s="257">
        <f t="shared" si="77"/>
        <v>0</v>
      </c>
      <c r="Q373" s="220"/>
      <c r="R373" s="220"/>
      <c r="S373" s="220"/>
      <c r="T373" s="220"/>
      <c r="U373" s="257">
        <f t="shared" si="78"/>
        <v>0</v>
      </c>
      <c r="V373" s="220"/>
      <c r="W373" s="220"/>
      <c r="X373" s="220"/>
      <c r="Y373" s="358"/>
      <c r="Z373" s="430">
        <f t="shared" si="79"/>
        <v>0</v>
      </c>
      <c r="AA373" s="220"/>
      <c r="AB373" s="220"/>
      <c r="AC373" s="220"/>
      <c r="AD373" s="220"/>
      <c r="AE373" s="430">
        <f t="shared" si="80"/>
        <v>0</v>
      </c>
      <c r="AF373" s="220"/>
      <c r="AG373" s="220"/>
      <c r="AH373" s="220"/>
      <c r="AI373" s="220"/>
      <c r="AJ373" s="430">
        <f t="shared" si="81"/>
        <v>0</v>
      </c>
      <c r="AK373" s="95"/>
      <c r="AL373" s="95"/>
      <c r="AM373" s="95"/>
      <c r="AN373" s="95"/>
      <c r="AO373" s="257">
        <f t="shared" si="82"/>
        <v>0</v>
      </c>
      <c r="AP373" s="95"/>
      <c r="AQ373" s="95"/>
      <c r="AR373" s="95"/>
      <c r="AS373" s="95"/>
      <c r="AT373" s="257">
        <f t="shared" si="74"/>
        <v>0</v>
      </c>
      <c r="AU373" s="95"/>
      <c r="AV373" s="95"/>
      <c r="AW373" s="95"/>
      <c r="AX373" s="95"/>
      <c r="AY373" s="257">
        <f t="shared" si="75"/>
        <v>0</v>
      </c>
    </row>
    <row r="374" spans="2:51" s="194" customFormat="1" ht="16.5" customHeight="1" thickBot="1" x14ac:dyDescent="0.3">
      <c r="B374" s="925"/>
      <c r="C374" s="1021"/>
      <c r="D374" s="923"/>
      <c r="E374" s="201" t="s">
        <v>112</v>
      </c>
      <c r="F374" s="695">
        <f t="shared" si="76"/>
        <v>0</v>
      </c>
      <c r="G374" s="663">
        <v>0</v>
      </c>
      <c r="H374" s="82">
        <v>0</v>
      </c>
      <c r="I374" s="82">
        <v>0</v>
      </c>
      <c r="J374" s="82">
        <v>0</v>
      </c>
      <c r="K374" s="66">
        <f t="shared" si="84"/>
        <v>0</v>
      </c>
      <c r="L374" s="102">
        <v>0</v>
      </c>
      <c r="M374" s="102">
        <v>0</v>
      </c>
      <c r="N374" s="102">
        <v>0</v>
      </c>
      <c r="O374" s="102">
        <v>0</v>
      </c>
      <c r="P374" s="257">
        <f t="shared" si="77"/>
        <v>0</v>
      </c>
      <c r="Q374" s="102">
        <v>0</v>
      </c>
      <c r="R374" s="102">
        <v>0</v>
      </c>
      <c r="S374" s="102">
        <v>0</v>
      </c>
      <c r="T374" s="102">
        <v>0</v>
      </c>
      <c r="U374" s="257">
        <f t="shared" si="78"/>
        <v>0</v>
      </c>
      <c r="V374" s="102">
        <v>0</v>
      </c>
      <c r="W374" s="102">
        <v>0</v>
      </c>
      <c r="X374" s="102">
        <v>0</v>
      </c>
      <c r="Y374" s="407">
        <v>0</v>
      </c>
      <c r="Z374" s="430">
        <f t="shared" si="79"/>
        <v>0</v>
      </c>
      <c r="AA374" s="102">
        <v>0</v>
      </c>
      <c r="AB374" s="102">
        <v>0</v>
      </c>
      <c r="AC374" s="102">
        <v>0</v>
      </c>
      <c r="AD374" s="102">
        <v>0</v>
      </c>
      <c r="AE374" s="430">
        <f t="shared" si="80"/>
        <v>0</v>
      </c>
      <c r="AF374" s="102">
        <v>0</v>
      </c>
      <c r="AG374" s="102">
        <v>0</v>
      </c>
      <c r="AH374" s="102">
        <v>0</v>
      </c>
      <c r="AI374" s="102">
        <v>0</v>
      </c>
      <c r="AJ374" s="430">
        <f t="shared" si="81"/>
        <v>0</v>
      </c>
      <c r="AK374" s="75">
        <v>0</v>
      </c>
      <c r="AL374" s="75">
        <v>0</v>
      </c>
      <c r="AM374" s="75">
        <v>0</v>
      </c>
      <c r="AN374" s="75">
        <v>0</v>
      </c>
      <c r="AO374" s="257">
        <f t="shared" si="82"/>
        <v>0</v>
      </c>
      <c r="AP374" s="75">
        <v>0</v>
      </c>
      <c r="AQ374" s="75">
        <v>0</v>
      </c>
      <c r="AR374" s="75">
        <v>0</v>
      </c>
      <c r="AS374" s="75">
        <v>0</v>
      </c>
      <c r="AT374" s="257">
        <f t="shared" si="74"/>
        <v>0</v>
      </c>
      <c r="AU374" s="75">
        <v>0</v>
      </c>
      <c r="AV374" s="75">
        <v>0</v>
      </c>
      <c r="AW374" s="75">
        <v>0</v>
      </c>
      <c r="AX374" s="75">
        <v>0</v>
      </c>
      <c r="AY374" s="257">
        <f t="shared" si="75"/>
        <v>0</v>
      </c>
    </row>
    <row r="375" spans="2:51" s="194" customFormat="1" ht="16.5" customHeight="1" thickBot="1" x14ac:dyDescent="0.3">
      <c r="B375" s="925"/>
      <c r="C375" s="1021"/>
      <c r="D375" s="923"/>
      <c r="E375" s="583" t="s">
        <v>621</v>
      </c>
      <c r="F375" s="695">
        <f t="shared" si="76"/>
        <v>0</v>
      </c>
      <c r="G375" s="663">
        <v>0</v>
      </c>
      <c r="H375" s="82">
        <v>0</v>
      </c>
      <c r="I375" s="82">
        <v>0</v>
      </c>
      <c r="J375" s="82">
        <v>0</v>
      </c>
      <c r="K375" s="66">
        <f t="shared" si="84"/>
        <v>0</v>
      </c>
      <c r="L375" s="102">
        <v>0</v>
      </c>
      <c r="M375" s="102">
        <v>0</v>
      </c>
      <c r="N375" s="102">
        <v>0</v>
      </c>
      <c r="O375" s="102">
        <v>0</v>
      </c>
      <c r="P375" s="257">
        <f t="shared" si="77"/>
        <v>0</v>
      </c>
      <c r="Q375" s="102">
        <v>0</v>
      </c>
      <c r="R375" s="102">
        <v>0</v>
      </c>
      <c r="S375" s="102">
        <v>0</v>
      </c>
      <c r="T375" s="102">
        <v>0</v>
      </c>
      <c r="U375" s="257">
        <f t="shared" si="78"/>
        <v>0</v>
      </c>
      <c r="V375" s="102">
        <v>0</v>
      </c>
      <c r="W375" s="102">
        <v>0</v>
      </c>
      <c r="X375" s="102">
        <v>0</v>
      </c>
      <c r="Y375" s="407">
        <v>0</v>
      </c>
      <c r="Z375" s="430">
        <f t="shared" si="79"/>
        <v>0</v>
      </c>
      <c r="AA375" s="102">
        <v>0</v>
      </c>
      <c r="AB375" s="102">
        <v>0</v>
      </c>
      <c r="AC375" s="102">
        <v>0</v>
      </c>
      <c r="AD375" s="102">
        <v>0</v>
      </c>
      <c r="AE375" s="430">
        <f t="shared" si="80"/>
        <v>0</v>
      </c>
      <c r="AF375" s="102">
        <v>0</v>
      </c>
      <c r="AG375" s="102">
        <v>0</v>
      </c>
      <c r="AH375" s="102">
        <v>0</v>
      </c>
      <c r="AI375" s="102">
        <v>0</v>
      </c>
      <c r="AJ375" s="430">
        <f t="shared" si="81"/>
        <v>0</v>
      </c>
      <c r="AK375" s="75">
        <v>0</v>
      </c>
      <c r="AL375" s="75">
        <v>0</v>
      </c>
      <c r="AM375" s="75">
        <v>0</v>
      </c>
      <c r="AN375" s="75">
        <v>0</v>
      </c>
      <c r="AO375" s="257">
        <f t="shared" si="82"/>
        <v>0</v>
      </c>
      <c r="AP375" s="75">
        <v>0</v>
      </c>
      <c r="AQ375" s="75">
        <v>0</v>
      </c>
      <c r="AR375" s="75">
        <v>0</v>
      </c>
      <c r="AS375" s="75">
        <v>0</v>
      </c>
      <c r="AT375" s="257">
        <f t="shared" si="74"/>
        <v>0</v>
      </c>
      <c r="AU375" s="75">
        <v>0</v>
      </c>
      <c r="AV375" s="75">
        <v>0</v>
      </c>
      <c r="AW375" s="75">
        <v>0</v>
      </c>
      <c r="AX375" s="75">
        <v>0</v>
      </c>
      <c r="AY375" s="257">
        <f t="shared" si="75"/>
        <v>0</v>
      </c>
    </row>
    <row r="376" spans="2:51" s="194" customFormat="1" ht="16.5" customHeight="1" thickBot="1" x14ac:dyDescent="0.3">
      <c r="B376" s="925"/>
      <c r="C376" s="1021"/>
      <c r="D376" s="948"/>
      <c r="E376" s="583" t="s">
        <v>620</v>
      </c>
      <c r="F376" s="695">
        <f t="shared" si="76"/>
        <v>0</v>
      </c>
      <c r="G376" s="663">
        <v>0</v>
      </c>
      <c r="H376" s="82">
        <v>0</v>
      </c>
      <c r="I376" s="82">
        <v>0</v>
      </c>
      <c r="J376" s="82">
        <v>0</v>
      </c>
      <c r="K376" s="66">
        <f t="shared" si="84"/>
        <v>0</v>
      </c>
      <c r="L376" s="102">
        <v>0</v>
      </c>
      <c r="M376" s="102">
        <v>0</v>
      </c>
      <c r="N376" s="102">
        <v>0</v>
      </c>
      <c r="O376" s="102">
        <v>0</v>
      </c>
      <c r="P376" s="257">
        <f t="shared" si="77"/>
        <v>0</v>
      </c>
      <c r="Q376" s="102">
        <v>0</v>
      </c>
      <c r="R376" s="102">
        <v>0</v>
      </c>
      <c r="S376" s="102">
        <v>0</v>
      </c>
      <c r="T376" s="102">
        <v>0</v>
      </c>
      <c r="U376" s="257">
        <f t="shared" si="78"/>
        <v>0</v>
      </c>
      <c r="V376" s="102">
        <v>0</v>
      </c>
      <c r="W376" s="102">
        <v>0</v>
      </c>
      <c r="X376" s="102">
        <v>0</v>
      </c>
      <c r="Y376" s="407">
        <v>0</v>
      </c>
      <c r="Z376" s="430">
        <f t="shared" si="79"/>
        <v>0</v>
      </c>
      <c r="AA376" s="102">
        <v>0</v>
      </c>
      <c r="AB376" s="102">
        <v>0</v>
      </c>
      <c r="AC376" s="102">
        <v>0</v>
      </c>
      <c r="AD376" s="102">
        <v>0</v>
      </c>
      <c r="AE376" s="430">
        <f t="shared" si="80"/>
        <v>0</v>
      </c>
      <c r="AF376" s="102">
        <v>0</v>
      </c>
      <c r="AG376" s="102">
        <v>0</v>
      </c>
      <c r="AH376" s="102">
        <v>0</v>
      </c>
      <c r="AI376" s="102">
        <v>0</v>
      </c>
      <c r="AJ376" s="430">
        <f t="shared" si="81"/>
        <v>0</v>
      </c>
      <c r="AK376" s="75">
        <v>0</v>
      </c>
      <c r="AL376" s="75">
        <v>0</v>
      </c>
      <c r="AM376" s="75">
        <v>0</v>
      </c>
      <c r="AN376" s="75">
        <v>0</v>
      </c>
      <c r="AO376" s="257">
        <f t="shared" si="82"/>
        <v>0</v>
      </c>
      <c r="AP376" s="75">
        <v>0</v>
      </c>
      <c r="AQ376" s="75">
        <v>0</v>
      </c>
      <c r="AR376" s="75">
        <v>0</v>
      </c>
      <c r="AS376" s="75">
        <v>0</v>
      </c>
      <c r="AT376" s="257">
        <f t="shared" si="74"/>
        <v>0</v>
      </c>
      <c r="AU376" s="75">
        <v>0</v>
      </c>
      <c r="AV376" s="75">
        <v>0</v>
      </c>
      <c r="AW376" s="75">
        <v>0</v>
      </c>
      <c r="AX376" s="75">
        <v>0</v>
      </c>
      <c r="AY376" s="257">
        <f t="shared" si="75"/>
        <v>0</v>
      </c>
    </row>
    <row r="377" spans="2:51" s="194" customFormat="1" ht="16.5" customHeight="1" thickBot="1" x14ac:dyDescent="0.3">
      <c r="B377" s="925">
        <v>5</v>
      </c>
      <c r="C377" s="1021"/>
      <c r="D377" s="967" t="s">
        <v>467</v>
      </c>
      <c r="E377" s="200" t="s">
        <v>116</v>
      </c>
      <c r="F377" s="695">
        <f t="shared" si="76"/>
        <v>0</v>
      </c>
      <c r="G377" s="664">
        <v>0</v>
      </c>
      <c r="H377" s="80">
        <v>0</v>
      </c>
      <c r="I377" s="80">
        <v>0</v>
      </c>
      <c r="J377" s="80">
        <v>0</v>
      </c>
      <c r="K377" s="66">
        <f t="shared" si="84"/>
        <v>0</v>
      </c>
      <c r="L377" s="102">
        <v>0</v>
      </c>
      <c r="M377" s="102">
        <v>0</v>
      </c>
      <c r="N377" s="102">
        <v>0</v>
      </c>
      <c r="O377" s="102">
        <v>0</v>
      </c>
      <c r="P377" s="257">
        <f t="shared" si="77"/>
        <v>0</v>
      </c>
      <c r="Q377" s="102">
        <v>0</v>
      </c>
      <c r="R377" s="102">
        <v>0</v>
      </c>
      <c r="S377" s="102">
        <v>0</v>
      </c>
      <c r="T377" s="102">
        <v>0</v>
      </c>
      <c r="U377" s="257">
        <f t="shared" si="78"/>
        <v>0</v>
      </c>
      <c r="V377" s="74">
        <v>0</v>
      </c>
      <c r="W377" s="74">
        <v>0</v>
      </c>
      <c r="X377" s="74">
        <v>0</v>
      </c>
      <c r="Y377" s="408">
        <v>0</v>
      </c>
      <c r="Z377" s="430">
        <f t="shared" si="79"/>
        <v>0</v>
      </c>
      <c r="AA377" s="74">
        <v>0</v>
      </c>
      <c r="AB377" s="74">
        <v>0</v>
      </c>
      <c r="AC377" s="74">
        <v>0</v>
      </c>
      <c r="AD377" s="74">
        <v>0</v>
      </c>
      <c r="AE377" s="430">
        <f t="shared" si="80"/>
        <v>0</v>
      </c>
      <c r="AF377" s="74">
        <v>0</v>
      </c>
      <c r="AG377" s="74">
        <v>0</v>
      </c>
      <c r="AH377" s="74">
        <v>0</v>
      </c>
      <c r="AI377" s="74">
        <v>0</v>
      </c>
      <c r="AJ377" s="430">
        <f t="shared" si="81"/>
        <v>0</v>
      </c>
      <c r="AK377" s="75">
        <v>0</v>
      </c>
      <c r="AL377" s="75">
        <v>0</v>
      </c>
      <c r="AM377" s="75">
        <v>0</v>
      </c>
      <c r="AN377" s="75">
        <v>0</v>
      </c>
      <c r="AO377" s="257">
        <f t="shared" si="82"/>
        <v>0</v>
      </c>
      <c r="AP377" s="75">
        <v>0</v>
      </c>
      <c r="AQ377" s="75">
        <v>0</v>
      </c>
      <c r="AR377" s="75">
        <v>0</v>
      </c>
      <c r="AS377" s="75">
        <v>0</v>
      </c>
      <c r="AT377" s="257">
        <f t="shared" si="74"/>
        <v>0</v>
      </c>
      <c r="AU377" s="75">
        <v>0</v>
      </c>
      <c r="AV377" s="75">
        <v>0</v>
      </c>
      <c r="AW377" s="75">
        <v>0</v>
      </c>
      <c r="AX377" s="75">
        <v>0</v>
      </c>
      <c r="AY377" s="257">
        <f t="shared" si="75"/>
        <v>0</v>
      </c>
    </row>
    <row r="378" spans="2:51" s="194" customFormat="1" ht="16.5" customHeight="1" thickBot="1" x14ac:dyDescent="0.3">
      <c r="B378" s="925"/>
      <c r="C378" s="1021"/>
      <c r="D378" s="923"/>
      <c r="E378" s="200" t="s">
        <v>203</v>
      </c>
      <c r="F378" s="695">
        <f t="shared" si="76"/>
        <v>0</v>
      </c>
      <c r="G378" s="665">
        <v>0</v>
      </c>
      <c r="H378" s="81">
        <v>0</v>
      </c>
      <c r="I378" s="81">
        <v>0</v>
      </c>
      <c r="J378" s="81">
        <v>0</v>
      </c>
      <c r="K378" s="66">
        <f t="shared" si="84"/>
        <v>0</v>
      </c>
      <c r="L378" s="102">
        <v>0</v>
      </c>
      <c r="M378" s="102">
        <v>0</v>
      </c>
      <c r="N378" s="102">
        <v>0</v>
      </c>
      <c r="O378" s="102">
        <v>0</v>
      </c>
      <c r="P378" s="257">
        <f t="shared" si="77"/>
        <v>0</v>
      </c>
      <c r="Q378" s="102">
        <v>0</v>
      </c>
      <c r="R378" s="102">
        <v>0</v>
      </c>
      <c r="S378" s="102">
        <v>0</v>
      </c>
      <c r="T378" s="102">
        <v>0</v>
      </c>
      <c r="U378" s="257">
        <f t="shared" si="78"/>
        <v>0</v>
      </c>
      <c r="V378" s="75">
        <v>0</v>
      </c>
      <c r="W378" s="75">
        <v>0</v>
      </c>
      <c r="X378" s="75">
        <v>0</v>
      </c>
      <c r="Y378" s="409">
        <v>0</v>
      </c>
      <c r="Z378" s="430">
        <f t="shared" si="79"/>
        <v>0</v>
      </c>
      <c r="AA378" s="75">
        <v>0</v>
      </c>
      <c r="AB378" s="75">
        <v>0</v>
      </c>
      <c r="AC378" s="75">
        <v>0</v>
      </c>
      <c r="AD378" s="75">
        <v>0</v>
      </c>
      <c r="AE378" s="430">
        <f t="shared" si="80"/>
        <v>0</v>
      </c>
      <c r="AF378" s="75">
        <v>0</v>
      </c>
      <c r="AG378" s="75">
        <v>0</v>
      </c>
      <c r="AH378" s="75">
        <v>0</v>
      </c>
      <c r="AI378" s="75">
        <v>0</v>
      </c>
      <c r="AJ378" s="430">
        <f t="shared" si="81"/>
        <v>0</v>
      </c>
      <c r="AK378" s="75">
        <v>0</v>
      </c>
      <c r="AL378" s="75">
        <v>0</v>
      </c>
      <c r="AM378" s="75">
        <v>0</v>
      </c>
      <c r="AN378" s="75">
        <v>0</v>
      </c>
      <c r="AO378" s="257">
        <f t="shared" si="82"/>
        <v>0</v>
      </c>
      <c r="AP378" s="75">
        <v>0</v>
      </c>
      <c r="AQ378" s="75">
        <v>0</v>
      </c>
      <c r="AR378" s="75">
        <v>0</v>
      </c>
      <c r="AS378" s="75">
        <v>0</v>
      </c>
      <c r="AT378" s="257">
        <f t="shared" si="74"/>
        <v>0</v>
      </c>
      <c r="AU378" s="75">
        <v>0</v>
      </c>
      <c r="AV378" s="75">
        <v>0</v>
      </c>
      <c r="AW378" s="75">
        <v>0</v>
      </c>
      <c r="AX378" s="75">
        <v>0</v>
      </c>
      <c r="AY378" s="257">
        <f t="shared" si="75"/>
        <v>0</v>
      </c>
    </row>
    <row r="379" spans="2:51" s="194" customFormat="1" ht="16.5" customHeight="1" thickBot="1" x14ac:dyDescent="0.3">
      <c r="B379" s="925"/>
      <c r="C379" s="1021"/>
      <c r="D379" s="923"/>
      <c r="E379" s="201" t="s">
        <v>112</v>
      </c>
      <c r="F379" s="695">
        <f t="shared" si="76"/>
        <v>0</v>
      </c>
      <c r="G379" s="663">
        <v>0</v>
      </c>
      <c r="H379" s="82">
        <v>0</v>
      </c>
      <c r="I379" s="82">
        <v>0</v>
      </c>
      <c r="J379" s="82">
        <v>0</v>
      </c>
      <c r="K379" s="66">
        <f t="shared" si="84"/>
        <v>0</v>
      </c>
      <c r="L379" s="102">
        <v>0</v>
      </c>
      <c r="M379" s="102">
        <v>0</v>
      </c>
      <c r="N379" s="102">
        <v>0</v>
      </c>
      <c r="O379" s="102">
        <v>0</v>
      </c>
      <c r="P379" s="257">
        <f t="shared" si="77"/>
        <v>0</v>
      </c>
      <c r="Q379" s="102">
        <v>0</v>
      </c>
      <c r="R379" s="102">
        <v>0</v>
      </c>
      <c r="S379" s="102">
        <v>0</v>
      </c>
      <c r="T379" s="102">
        <v>0</v>
      </c>
      <c r="U379" s="257">
        <f t="shared" si="78"/>
        <v>0</v>
      </c>
      <c r="V379" s="102">
        <v>0</v>
      </c>
      <c r="W379" s="102">
        <v>0</v>
      </c>
      <c r="X379" s="102">
        <v>0</v>
      </c>
      <c r="Y379" s="407">
        <v>0</v>
      </c>
      <c r="Z379" s="430">
        <f t="shared" si="79"/>
        <v>0</v>
      </c>
      <c r="AA379" s="102">
        <v>0</v>
      </c>
      <c r="AB379" s="102">
        <v>0</v>
      </c>
      <c r="AC379" s="102">
        <v>0</v>
      </c>
      <c r="AD379" s="102">
        <v>0</v>
      </c>
      <c r="AE379" s="430">
        <f t="shared" si="80"/>
        <v>0</v>
      </c>
      <c r="AF379" s="102">
        <v>0</v>
      </c>
      <c r="AG379" s="102">
        <v>0</v>
      </c>
      <c r="AH379" s="102">
        <v>0</v>
      </c>
      <c r="AI379" s="102">
        <v>0</v>
      </c>
      <c r="AJ379" s="430">
        <f t="shared" si="81"/>
        <v>0</v>
      </c>
      <c r="AK379" s="75">
        <v>0</v>
      </c>
      <c r="AL379" s="75">
        <v>0</v>
      </c>
      <c r="AM379" s="75">
        <v>0</v>
      </c>
      <c r="AN379" s="75">
        <v>0</v>
      </c>
      <c r="AO379" s="257">
        <f t="shared" si="82"/>
        <v>0</v>
      </c>
      <c r="AP379" s="75">
        <v>0</v>
      </c>
      <c r="AQ379" s="75">
        <v>0</v>
      </c>
      <c r="AR379" s="75">
        <v>0</v>
      </c>
      <c r="AS379" s="75">
        <v>0</v>
      </c>
      <c r="AT379" s="257">
        <f t="shared" si="74"/>
        <v>0</v>
      </c>
      <c r="AU379" s="75">
        <v>0</v>
      </c>
      <c r="AV379" s="75">
        <v>0</v>
      </c>
      <c r="AW379" s="75">
        <v>0</v>
      </c>
      <c r="AX379" s="75">
        <v>0</v>
      </c>
      <c r="AY379" s="257">
        <f t="shared" si="75"/>
        <v>0</v>
      </c>
    </row>
    <row r="380" spans="2:51" s="194" customFormat="1" ht="16.5" customHeight="1" thickBot="1" x14ac:dyDescent="0.3">
      <c r="B380" s="925"/>
      <c r="C380" s="1021"/>
      <c r="D380" s="923"/>
      <c r="E380" s="583" t="s">
        <v>621</v>
      </c>
      <c r="F380" s="695">
        <f t="shared" si="76"/>
        <v>0</v>
      </c>
      <c r="G380" s="663">
        <v>0</v>
      </c>
      <c r="H380" s="82">
        <v>0</v>
      </c>
      <c r="I380" s="82">
        <v>0</v>
      </c>
      <c r="J380" s="82">
        <v>0</v>
      </c>
      <c r="K380" s="66">
        <f t="shared" si="84"/>
        <v>0</v>
      </c>
      <c r="L380" s="102">
        <v>0</v>
      </c>
      <c r="M380" s="102">
        <v>0</v>
      </c>
      <c r="N380" s="102">
        <v>0</v>
      </c>
      <c r="O380" s="102">
        <v>0</v>
      </c>
      <c r="P380" s="257">
        <f t="shared" si="77"/>
        <v>0</v>
      </c>
      <c r="Q380" s="102">
        <v>0</v>
      </c>
      <c r="R380" s="102">
        <v>0</v>
      </c>
      <c r="S380" s="102">
        <v>0</v>
      </c>
      <c r="T380" s="102">
        <v>0</v>
      </c>
      <c r="U380" s="257">
        <f t="shared" si="78"/>
        <v>0</v>
      </c>
      <c r="V380" s="102">
        <v>0</v>
      </c>
      <c r="W380" s="102">
        <v>0</v>
      </c>
      <c r="X380" s="102">
        <v>0</v>
      </c>
      <c r="Y380" s="407">
        <v>0</v>
      </c>
      <c r="Z380" s="430">
        <f t="shared" si="79"/>
        <v>0</v>
      </c>
      <c r="AA380" s="102">
        <v>0</v>
      </c>
      <c r="AB380" s="102">
        <v>0</v>
      </c>
      <c r="AC380" s="102">
        <v>0</v>
      </c>
      <c r="AD380" s="102">
        <v>0</v>
      </c>
      <c r="AE380" s="430">
        <f t="shared" si="80"/>
        <v>0</v>
      </c>
      <c r="AF380" s="102">
        <v>0</v>
      </c>
      <c r="AG380" s="102">
        <v>0</v>
      </c>
      <c r="AH380" s="102">
        <v>0</v>
      </c>
      <c r="AI380" s="102">
        <v>0</v>
      </c>
      <c r="AJ380" s="430">
        <f t="shared" si="81"/>
        <v>0</v>
      </c>
      <c r="AK380" s="75">
        <v>0</v>
      </c>
      <c r="AL380" s="75">
        <v>0</v>
      </c>
      <c r="AM380" s="75">
        <v>0</v>
      </c>
      <c r="AN380" s="75">
        <v>0</v>
      </c>
      <c r="AO380" s="257">
        <f t="shared" si="82"/>
        <v>0</v>
      </c>
      <c r="AP380" s="75">
        <v>0</v>
      </c>
      <c r="AQ380" s="75">
        <v>0</v>
      </c>
      <c r="AR380" s="75">
        <v>0</v>
      </c>
      <c r="AS380" s="75">
        <v>0</v>
      </c>
      <c r="AT380" s="257">
        <f t="shared" si="74"/>
        <v>0</v>
      </c>
      <c r="AU380" s="75">
        <v>0</v>
      </c>
      <c r="AV380" s="75">
        <v>0</v>
      </c>
      <c r="AW380" s="75">
        <v>0</v>
      </c>
      <c r="AX380" s="75">
        <v>0</v>
      </c>
      <c r="AY380" s="257">
        <f t="shared" si="75"/>
        <v>0</v>
      </c>
    </row>
    <row r="381" spans="2:51" s="194" customFormat="1" ht="21.75" thickBot="1" x14ac:dyDescent="0.3">
      <c r="B381" s="925"/>
      <c r="C381" s="1021"/>
      <c r="D381" s="924"/>
      <c r="E381" s="583" t="s">
        <v>620</v>
      </c>
      <c r="F381" s="695">
        <f t="shared" si="76"/>
        <v>0</v>
      </c>
      <c r="G381" s="663">
        <v>0</v>
      </c>
      <c r="H381" s="82">
        <v>0</v>
      </c>
      <c r="I381" s="82">
        <v>0</v>
      </c>
      <c r="J381" s="82">
        <v>0</v>
      </c>
      <c r="K381" s="66">
        <f t="shared" si="84"/>
        <v>0</v>
      </c>
      <c r="L381" s="102">
        <v>0</v>
      </c>
      <c r="M381" s="102">
        <v>0</v>
      </c>
      <c r="N381" s="102">
        <v>0</v>
      </c>
      <c r="O381" s="102">
        <v>0</v>
      </c>
      <c r="P381" s="257">
        <f t="shared" si="77"/>
        <v>0</v>
      </c>
      <c r="Q381" s="102">
        <v>0</v>
      </c>
      <c r="R381" s="102">
        <v>0</v>
      </c>
      <c r="S381" s="102">
        <v>0</v>
      </c>
      <c r="T381" s="102">
        <v>0</v>
      </c>
      <c r="U381" s="257">
        <f t="shared" si="78"/>
        <v>0</v>
      </c>
      <c r="V381" s="86">
        <v>0</v>
      </c>
      <c r="W381" s="86">
        <v>0</v>
      </c>
      <c r="X381" s="86">
        <v>0</v>
      </c>
      <c r="Y381" s="397">
        <v>0</v>
      </c>
      <c r="Z381" s="430">
        <f t="shared" si="79"/>
        <v>0</v>
      </c>
      <c r="AA381" s="86">
        <v>0</v>
      </c>
      <c r="AB381" s="86">
        <v>0</v>
      </c>
      <c r="AC381" s="86">
        <v>0</v>
      </c>
      <c r="AD381" s="86">
        <v>0</v>
      </c>
      <c r="AE381" s="430">
        <f t="shared" si="80"/>
        <v>0</v>
      </c>
      <c r="AF381" s="86">
        <v>0</v>
      </c>
      <c r="AG381" s="86">
        <v>0</v>
      </c>
      <c r="AH381" s="86">
        <v>0</v>
      </c>
      <c r="AI381" s="86">
        <v>0</v>
      </c>
      <c r="AJ381" s="430">
        <f t="shared" si="81"/>
        <v>0</v>
      </c>
      <c r="AK381" s="83">
        <v>0</v>
      </c>
      <c r="AL381" s="83">
        <v>0</v>
      </c>
      <c r="AM381" s="83">
        <v>0</v>
      </c>
      <c r="AN381" s="83">
        <v>0</v>
      </c>
      <c r="AO381" s="257">
        <f t="shared" si="82"/>
        <v>0</v>
      </c>
      <c r="AP381" s="75">
        <v>0</v>
      </c>
      <c r="AQ381" s="75">
        <v>0</v>
      </c>
      <c r="AR381" s="75">
        <v>0</v>
      </c>
      <c r="AS381" s="75">
        <v>0</v>
      </c>
      <c r="AT381" s="257">
        <f t="shared" si="74"/>
        <v>0</v>
      </c>
      <c r="AU381" s="75">
        <v>0</v>
      </c>
      <c r="AV381" s="75">
        <v>0</v>
      </c>
      <c r="AW381" s="75">
        <v>0</v>
      </c>
      <c r="AX381" s="75">
        <v>0</v>
      </c>
      <c r="AY381" s="257">
        <f t="shared" si="75"/>
        <v>0</v>
      </c>
    </row>
    <row r="382" spans="2:51" s="194" customFormat="1" ht="18.75" customHeight="1" thickBot="1" x14ac:dyDescent="0.3">
      <c r="B382" s="925">
        <v>6</v>
      </c>
      <c r="C382" s="1021"/>
      <c r="D382" s="915" t="s">
        <v>292</v>
      </c>
      <c r="E382" s="200" t="s">
        <v>116</v>
      </c>
      <c r="F382" s="695">
        <f t="shared" si="76"/>
        <v>0</v>
      </c>
      <c r="G382" s="663">
        <v>0</v>
      </c>
      <c r="H382" s="82">
        <v>0</v>
      </c>
      <c r="I382" s="82">
        <v>0</v>
      </c>
      <c r="J382" s="82">
        <v>0</v>
      </c>
      <c r="K382" s="66">
        <f t="shared" si="84"/>
        <v>0</v>
      </c>
      <c r="L382" s="102">
        <v>0</v>
      </c>
      <c r="M382" s="102">
        <v>0</v>
      </c>
      <c r="N382" s="102">
        <v>0</v>
      </c>
      <c r="O382" s="102">
        <v>0</v>
      </c>
      <c r="P382" s="257">
        <f t="shared" si="77"/>
        <v>0</v>
      </c>
      <c r="Q382" s="102">
        <v>0</v>
      </c>
      <c r="R382" s="102">
        <v>0</v>
      </c>
      <c r="S382" s="102">
        <v>0</v>
      </c>
      <c r="T382" s="102">
        <v>0</v>
      </c>
      <c r="U382" s="257">
        <f t="shared" si="78"/>
        <v>0</v>
      </c>
      <c r="V382" s="87">
        <v>0</v>
      </c>
      <c r="W382" s="87">
        <v>0</v>
      </c>
      <c r="X382" s="87">
        <v>0</v>
      </c>
      <c r="Y382" s="400">
        <v>0</v>
      </c>
      <c r="Z382" s="430">
        <f t="shared" si="79"/>
        <v>0</v>
      </c>
      <c r="AA382" s="87">
        <v>0</v>
      </c>
      <c r="AB382" s="87">
        <v>0</v>
      </c>
      <c r="AC382" s="87">
        <v>0</v>
      </c>
      <c r="AD382" s="87">
        <v>0</v>
      </c>
      <c r="AE382" s="430">
        <f t="shared" si="80"/>
        <v>0</v>
      </c>
      <c r="AF382" s="87">
        <v>0</v>
      </c>
      <c r="AG382" s="87">
        <v>0</v>
      </c>
      <c r="AH382" s="87">
        <v>0</v>
      </c>
      <c r="AI382" s="87">
        <v>0</v>
      </c>
      <c r="AJ382" s="430">
        <f t="shared" si="81"/>
        <v>0</v>
      </c>
      <c r="AK382" s="83">
        <v>0</v>
      </c>
      <c r="AL382" s="83">
        <v>0</v>
      </c>
      <c r="AM382" s="83">
        <v>0</v>
      </c>
      <c r="AN382" s="83">
        <v>0</v>
      </c>
      <c r="AO382" s="257">
        <f t="shared" si="82"/>
        <v>0</v>
      </c>
      <c r="AP382" s="75">
        <v>0</v>
      </c>
      <c r="AQ382" s="75">
        <v>0</v>
      </c>
      <c r="AR382" s="75">
        <v>0</v>
      </c>
      <c r="AS382" s="75">
        <v>0</v>
      </c>
      <c r="AT382" s="257">
        <f t="shared" si="74"/>
        <v>0</v>
      </c>
      <c r="AU382" s="75">
        <v>0</v>
      </c>
      <c r="AV382" s="75">
        <v>0</v>
      </c>
      <c r="AW382" s="75">
        <v>0</v>
      </c>
      <c r="AX382" s="75">
        <v>0</v>
      </c>
      <c r="AY382" s="257">
        <f t="shared" si="75"/>
        <v>0</v>
      </c>
    </row>
    <row r="383" spans="2:51" s="194" customFormat="1" ht="18.75" customHeight="1" thickBot="1" x14ac:dyDescent="0.3">
      <c r="B383" s="925"/>
      <c r="C383" s="1021"/>
      <c r="D383" s="923"/>
      <c r="E383" s="200" t="s">
        <v>203</v>
      </c>
      <c r="F383" s="695">
        <f t="shared" si="76"/>
        <v>0</v>
      </c>
      <c r="G383" s="663">
        <v>0</v>
      </c>
      <c r="H383" s="82">
        <v>0</v>
      </c>
      <c r="I383" s="82">
        <v>0</v>
      </c>
      <c r="J383" s="82">
        <v>0</v>
      </c>
      <c r="K383" s="66">
        <f t="shared" si="84"/>
        <v>0</v>
      </c>
      <c r="L383" s="102">
        <v>0</v>
      </c>
      <c r="M383" s="102">
        <v>0</v>
      </c>
      <c r="N383" s="102">
        <v>0</v>
      </c>
      <c r="O383" s="102">
        <v>0</v>
      </c>
      <c r="P383" s="257">
        <f t="shared" si="77"/>
        <v>0</v>
      </c>
      <c r="Q383" s="102">
        <v>0</v>
      </c>
      <c r="R383" s="102">
        <v>0</v>
      </c>
      <c r="S383" s="102">
        <v>0</v>
      </c>
      <c r="T383" s="102">
        <v>0</v>
      </c>
      <c r="U383" s="257">
        <f t="shared" si="78"/>
        <v>0</v>
      </c>
      <c r="V383" s="87">
        <v>0</v>
      </c>
      <c r="W383" s="87">
        <v>0</v>
      </c>
      <c r="X383" s="87">
        <v>0</v>
      </c>
      <c r="Y383" s="400">
        <v>0</v>
      </c>
      <c r="Z383" s="430">
        <f t="shared" si="79"/>
        <v>0</v>
      </c>
      <c r="AA383" s="83">
        <v>0</v>
      </c>
      <c r="AB383" s="83">
        <v>0</v>
      </c>
      <c r="AC383" s="83">
        <v>0</v>
      </c>
      <c r="AD383" s="83">
        <v>0</v>
      </c>
      <c r="AE383" s="430">
        <f t="shared" si="80"/>
        <v>0</v>
      </c>
      <c r="AF383" s="83">
        <v>0</v>
      </c>
      <c r="AG383" s="83">
        <v>0</v>
      </c>
      <c r="AH383" s="83">
        <v>0</v>
      </c>
      <c r="AI383" s="83">
        <v>0</v>
      </c>
      <c r="AJ383" s="430">
        <f t="shared" si="81"/>
        <v>0</v>
      </c>
      <c r="AK383" s="83">
        <v>0</v>
      </c>
      <c r="AL383" s="83">
        <v>0</v>
      </c>
      <c r="AM383" s="83">
        <v>0</v>
      </c>
      <c r="AN383" s="83">
        <v>0</v>
      </c>
      <c r="AO383" s="257">
        <f t="shared" si="82"/>
        <v>0</v>
      </c>
      <c r="AP383" s="75">
        <v>0</v>
      </c>
      <c r="AQ383" s="75">
        <v>0</v>
      </c>
      <c r="AR383" s="75">
        <v>0</v>
      </c>
      <c r="AS383" s="75">
        <v>0</v>
      </c>
      <c r="AT383" s="257">
        <f t="shared" si="74"/>
        <v>0</v>
      </c>
      <c r="AU383" s="75">
        <v>0</v>
      </c>
      <c r="AV383" s="75">
        <v>0</v>
      </c>
      <c r="AW383" s="75">
        <v>0</v>
      </c>
      <c r="AX383" s="75">
        <v>0</v>
      </c>
      <c r="AY383" s="257">
        <f t="shared" si="75"/>
        <v>0</v>
      </c>
    </row>
    <row r="384" spans="2:51" s="194" customFormat="1" ht="18.75" customHeight="1" thickBot="1" x14ac:dyDescent="0.3">
      <c r="B384" s="925"/>
      <c r="C384" s="1021"/>
      <c r="D384" s="924"/>
      <c r="E384" s="602" t="s">
        <v>112</v>
      </c>
      <c r="F384" s="695">
        <f t="shared" si="76"/>
        <v>0</v>
      </c>
      <c r="G384" s="663">
        <v>0</v>
      </c>
      <c r="H384" s="82">
        <v>0</v>
      </c>
      <c r="I384" s="82">
        <v>0</v>
      </c>
      <c r="J384" s="82">
        <v>0</v>
      </c>
      <c r="K384" s="66">
        <f t="shared" si="84"/>
        <v>0</v>
      </c>
      <c r="L384" s="102">
        <v>0</v>
      </c>
      <c r="M384" s="102">
        <v>0</v>
      </c>
      <c r="N384" s="102">
        <v>0</v>
      </c>
      <c r="O384" s="102">
        <v>0</v>
      </c>
      <c r="P384" s="257">
        <f t="shared" si="77"/>
        <v>0</v>
      </c>
      <c r="Q384" s="102">
        <v>0</v>
      </c>
      <c r="R384" s="102">
        <v>0</v>
      </c>
      <c r="S384" s="102">
        <v>0</v>
      </c>
      <c r="T384" s="102">
        <v>0</v>
      </c>
      <c r="U384" s="257">
        <f t="shared" si="78"/>
        <v>0</v>
      </c>
      <c r="V384" s="87">
        <v>0</v>
      </c>
      <c r="W384" s="87">
        <v>0</v>
      </c>
      <c r="X384" s="87">
        <v>0</v>
      </c>
      <c r="Y384" s="400">
        <v>0</v>
      </c>
      <c r="Z384" s="430">
        <f t="shared" si="79"/>
        <v>0</v>
      </c>
      <c r="AA384" s="86">
        <v>0</v>
      </c>
      <c r="AB384" s="86">
        <v>0</v>
      </c>
      <c r="AC384" s="86">
        <v>0</v>
      </c>
      <c r="AD384" s="86">
        <v>0</v>
      </c>
      <c r="AE384" s="430">
        <f t="shared" si="80"/>
        <v>0</v>
      </c>
      <c r="AF384" s="86">
        <v>0</v>
      </c>
      <c r="AG384" s="86">
        <v>0</v>
      </c>
      <c r="AH384" s="86">
        <v>0</v>
      </c>
      <c r="AI384" s="86">
        <v>0</v>
      </c>
      <c r="AJ384" s="430">
        <f t="shared" si="81"/>
        <v>0</v>
      </c>
      <c r="AK384" s="83">
        <v>0</v>
      </c>
      <c r="AL384" s="83">
        <v>0</v>
      </c>
      <c r="AM384" s="83">
        <v>0</v>
      </c>
      <c r="AN384" s="83">
        <v>0</v>
      </c>
      <c r="AO384" s="257">
        <f t="shared" si="82"/>
        <v>0</v>
      </c>
      <c r="AP384" s="75">
        <v>0</v>
      </c>
      <c r="AQ384" s="75">
        <v>0</v>
      </c>
      <c r="AR384" s="75">
        <v>0</v>
      </c>
      <c r="AS384" s="75">
        <v>0</v>
      </c>
      <c r="AT384" s="257">
        <f t="shared" si="74"/>
        <v>0</v>
      </c>
      <c r="AU384" s="75">
        <v>0</v>
      </c>
      <c r="AV384" s="75">
        <v>0</v>
      </c>
      <c r="AW384" s="75">
        <v>0</v>
      </c>
      <c r="AX384" s="75">
        <v>0</v>
      </c>
      <c r="AY384" s="257">
        <f t="shared" si="75"/>
        <v>0</v>
      </c>
    </row>
    <row r="385" spans="2:51" s="63" customFormat="1" ht="18.75" customHeight="1" thickBot="1" x14ac:dyDescent="0.3">
      <c r="B385" s="925">
        <v>7</v>
      </c>
      <c r="C385" s="1021"/>
      <c r="D385" s="915" t="s">
        <v>293</v>
      </c>
      <c r="E385" s="200" t="s">
        <v>116</v>
      </c>
      <c r="F385" s="695">
        <f t="shared" si="76"/>
        <v>0</v>
      </c>
      <c r="G385" s="663">
        <v>0</v>
      </c>
      <c r="H385" s="82">
        <v>0</v>
      </c>
      <c r="I385" s="82">
        <v>0</v>
      </c>
      <c r="J385" s="82">
        <v>0</v>
      </c>
      <c r="K385" s="66">
        <f t="shared" si="84"/>
        <v>0</v>
      </c>
      <c r="L385" s="102">
        <v>0</v>
      </c>
      <c r="M385" s="102">
        <v>0</v>
      </c>
      <c r="N385" s="102">
        <v>0</v>
      </c>
      <c r="O385" s="102">
        <v>0</v>
      </c>
      <c r="P385" s="257">
        <f t="shared" si="77"/>
        <v>0</v>
      </c>
      <c r="Q385" s="102">
        <v>0</v>
      </c>
      <c r="R385" s="102">
        <v>0</v>
      </c>
      <c r="S385" s="102">
        <v>0</v>
      </c>
      <c r="T385" s="102">
        <v>0</v>
      </c>
      <c r="U385" s="257">
        <f t="shared" si="78"/>
        <v>0</v>
      </c>
      <c r="V385" s="87">
        <v>0</v>
      </c>
      <c r="W385" s="87">
        <v>0</v>
      </c>
      <c r="X385" s="87">
        <v>0</v>
      </c>
      <c r="Y385" s="400">
        <v>0</v>
      </c>
      <c r="Z385" s="430">
        <f t="shared" si="79"/>
        <v>0</v>
      </c>
      <c r="AA385" s="87">
        <v>0</v>
      </c>
      <c r="AB385" s="87">
        <v>0</v>
      </c>
      <c r="AC385" s="87">
        <v>0</v>
      </c>
      <c r="AD385" s="87">
        <v>0</v>
      </c>
      <c r="AE385" s="430">
        <f t="shared" si="80"/>
        <v>0</v>
      </c>
      <c r="AF385" s="87">
        <v>0</v>
      </c>
      <c r="AG385" s="87">
        <v>0</v>
      </c>
      <c r="AH385" s="87">
        <v>0</v>
      </c>
      <c r="AI385" s="87">
        <v>0</v>
      </c>
      <c r="AJ385" s="430">
        <f t="shared" si="81"/>
        <v>0</v>
      </c>
      <c r="AK385" s="83">
        <v>0</v>
      </c>
      <c r="AL385" s="83">
        <v>0</v>
      </c>
      <c r="AM385" s="83">
        <v>0</v>
      </c>
      <c r="AN385" s="83">
        <v>0</v>
      </c>
      <c r="AO385" s="257">
        <f t="shared" si="82"/>
        <v>0</v>
      </c>
      <c r="AP385" s="75">
        <v>0</v>
      </c>
      <c r="AQ385" s="75">
        <v>0</v>
      </c>
      <c r="AR385" s="75">
        <v>0</v>
      </c>
      <c r="AS385" s="75">
        <v>0</v>
      </c>
      <c r="AT385" s="257">
        <f t="shared" si="74"/>
        <v>0</v>
      </c>
      <c r="AU385" s="75">
        <v>0</v>
      </c>
      <c r="AV385" s="75">
        <v>0</v>
      </c>
      <c r="AW385" s="75">
        <v>0</v>
      </c>
      <c r="AX385" s="75">
        <v>0</v>
      </c>
      <c r="AY385" s="257">
        <f t="shared" si="75"/>
        <v>0</v>
      </c>
    </row>
    <row r="386" spans="2:51" s="63" customFormat="1" ht="18.75" customHeight="1" thickBot="1" x14ac:dyDescent="0.3">
      <c r="B386" s="925"/>
      <c r="C386" s="1021"/>
      <c r="D386" s="923"/>
      <c r="E386" s="200" t="s">
        <v>203</v>
      </c>
      <c r="F386" s="695">
        <f t="shared" si="76"/>
        <v>0</v>
      </c>
      <c r="G386" s="663">
        <v>0</v>
      </c>
      <c r="H386" s="82">
        <v>0</v>
      </c>
      <c r="I386" s="82">
        <v>0</v>
      </c>
      <c r="J386" s="82">
        <v>0</v>
      </c>
      <c r="K386" s="66">
        <f t="shared" si="84"/>
        <v>0</v>
      </c>
      <c r="L386" s="102">
        <v>0</v>
      </c>
      <c r="M386" s="102">
        <v>0</v>
      </c>
      <c r="N386" s="102">
        <v>0</v>
      </c>
      <c r="O386" s="102">
        <v>0</v>
      </c>
      <c r="P386" s="257">
        <f t="shared" si="77"/>
        <v>0</v>
      </c>
      <c r="Q386" s="102">
        <v>0</v>
      </c>
      <c r="R386" s="102">
        <v>0</v>
      </c>
      <c r="S386" s="102">
        <v>0</v>
      </c>
      <c r="T386" s="102">
        <v>0</v>
      </c>
      <c r="U386" s="257">
        <f t="shared" si="78"/>
        <v>0</v>
      </c>
      <c r="V386" s="87">
        <v>0</v>
      </c>
      <c r="W386" s="87">
        <v>0</v>
      </c>
      <c r="X386" s="87">
        <v>0</v>
      </c>
      <c r="Y386" s="400">
        <v>0</v>
      </c>
      <c r="Z386" s="430">
        <f t="shared" si="79"/>
        <v>0</v>
      </c>
      <c r="AA386" s="83">
        <v>0</v>
      </c>
      <c r="AB386" s="83">
        <v>0</v>
      </c>
      <c r="AC386" s="83">
        <v>0</v>
      </c>
      <c r="AD386" s="83">
        <v>0</v>
      </c>
      <c r="AE386" s="430">
        <f t="shared" si="80"/>
        <v>0</v>
      </c>
      <c r="AF386" s="83">
        <v>0</v>
      </c>
      <c r="AG386" s="83">
        <v>0</v>
      </c>
      <c r="AH386" s="83">
        <v>0</v>
      </c>
      <c r="AI386" s="83">
        <v>0</v>
      </c>
      <c r="AJ386" s="430">
        <f t="shared" si="81"/>
        <v>0</v>
      </c>
      <c r="AK386" s="83">
        <v>0</v>
      </c>
      <c r="AL386" s="83">
        <v>0</v>
      </c>
      <c r="AM386" s="83">
        <v>0</v>
      </c>
      <c r="AN386" s="83">
        <v>0</v>
      </c>
      <c r="AO386" s="257">
        <f t="shared" si="82"/>
        <v>0</v>
      </c>
      <c r="AP386" s="75">
        <v>0</v>
      </c>
      <c r="AQ386" s="75">
        <v>0</v>
      </c>
      <c r="AR386" s="75">
        <v>0</v>
      </c>
      <c r="AS386" s="75">
        <v>0</v>
      </c>
      <c r="AT386" s="257">
        <f t="shared" si="74"/>
        <v>0</v>
      </c>
      <c r="AU386" s="75">
        <v>0</v>
      </c>
      <c r="AV386" s="75">
        <v>0</v>
      </c>
      <c r="AW386" s="75">
        <v>0</v>
      </c>
      <c r="AX386" s="75">
        <v>0</v>
      </c>
      <c r="AY386" s="257">
        <f t="shared" si="75"/>
        <v>0</v>
      </c>
    </row>
    <row r="387" spans="2:51" s="63" customFormat="1" ht="18.75" customHeight="1" thickBot="1" x14ac:dyDescent="0.3">
      <c r="B387" s="925"/>
      <c r="C387" s="1021"/>
      <c r="D387" s="923"/>
      <c r="E387" s="200" t="s">
        <v>112</v>
      </c>
      <c r="F387" s="695">
        <f t="shared" si="76"/>
        <v>0</v>
      </c>
      <c r="G387" s="663">
        <v>0</v>
      </c>
      <c r="H387" s="82">
        <v>0</v>
      </c>
      <c r="I387" s="82">
        <v>0</v>
      </c>
      <c r="J387" s="82">
        <v>0</v>
      </c>
      <c r="K387" s="66">
        <f t="shared" si="84"/>
        <v>0</v>
      </c>
      <c r="L387" s="102">
        <v>0</v>
      </c>
      <c r="M387" s="102">
        <v>0</v>
      </c>
      <c r="N387" s="102">
        <v>0</v>
      </c>
      <c r="O387" s="102">
        <v>0</v>
      </c>
      <c r="P387" s="257">
        <f t="shared" si="77"/>
        <v>0</v>
      </c>
      <c r="Q387" s="102">
        <v>0</v>
      </c>
      <c r="R387" s="102">
        <v>0</v>
      </c>
      <c r="S387" s="102">
        <v>0</v>
      </c>
      <c r="T387" s="102">
        <v>0</v>
      </c>
      <c r="U387" s="257">
        <f t="shared" si="78"/>
        <v>0</v>
      </c>
      <c r="V387" s="87">
        <v>0</v>
      </c>
      <c r="W387" s="87">
        <v>0</v>
      </c>
      <c r="X387" s="87">
        <v>0</v>
      </c>
      <c r="Y387" s="400">
        <v>0</v>
      </c>
      <c r="Z387" s="430">
        <f t="shared" si="79"/>
        <v>0</v>
      </c>
      <c r="AA387" s="85">
        <v>0</v>
      </c>
      <c r="AB387" s="85">
        <v>0</v>
      </c>
      <c r="AC387" s="85">
        <v>0</v>
      </c>
      <c r="AD387" s="85">
        <v>0</v>
      </c>
      <c r="AE387" s="430">
        <f t="shared" si="80"/>
        <v>0</v>
      </c>
      <c r="AF387" s="85">
        <v>0</v>
      </c>
      <c r="AG387" s="85">
        <v>0</v>
      </c>
      <c r="AH387" s="85">
        <v>0</v>
      </c>
      <c r="AI387" s="85">
        <v>0</v>
      </c>
      <c r="AJ387" s="430">
        <f t="shared" si="81"/>
        <v>0</v>
      </c>
      <c r="AK387" s="83">
        <v>0</v>
      </c>
      <c r="AL387" s="83">
        <v>0</v>
      </c>
      <c r="AM387" s="83">
        <v>0</v>
      </c>
      <c r="AN387" s="83">
        <v>0</v>
      </c>
      <c r="AO387" s="257">
        <f t="shared" si="82"/>
        <v>0</v>
      </c>
      <c r="AP387" s="75">
        <v>0</v>
      </c>
      <c r="AQ387" s="75">
        <v>0</v>
      </c>
      <c r="AR387" s="75">
        <v>0</v>
      </c>
      <c r="AS387" s="75">
        <v>0</v>
      </c>
      <c r="AT387" s="257">
        <f t="shared" si="74"/>
        <v>0</v>
      </c>
      <c r="AU387" s="75">
        <v>0</v>
      </c>
      <c r="AV387" s="75">
        <v>0</v>
      </c>
      <c r="AW387" s="75">
        <v>0</v>
      </c>
      <c r="AX387" s="75">
        <v>0</v>
      </c>
      <c r="AY387" s="257">
        <f t="shared" si="75"/>
        <v>0</v>
      </c>
    </row>
    <row r="388" spans="2:51" s="63" customFormat="1" ht="18.75" customHeight="1" thickBot="1" x14ac:dyDescent="0.3">
      <c r="B388" s="925"/>
      <c r="C388" s="1021"/>
      <c r="D388" s="923"/>
      <c r="E388" s="603" t="s">
        <v>621</v>
      </c>
      <c r="F388" s="695">
        <f t="shared" si="76"/>
        <v>0</v>
      </c>
      <c r="G388" s="663">
        <v>0</v>
      </c>
      <c r="H388" s="82">
        <v>0</v>
      </c>
      <c r="I388" s="82">
        <v>0</v>
      </c>
      <c r="J388" s="82">
        <v>0</v>
      </c>
      <c r="K388" s="66">
        <f t="shared" si="84"/>
        <v>0</v>
      </c>
      <c r="L388" s="102">
        <v>0</v>
      </c>
      <c r="M388" s="102">
        <v>0</v>
      </c>
      <c r="N388" s="102">
        <v>0</v>
      </c>
      <c r="O388" s="102">
        <v>0</v>
      </c>
      <c r="P388" s="257">
        <f t="shared" si="77"/>
        <v>0</v>
      </c>
      <c r="Q388" s="102">
        <v>0</v>
      </c>
      <c r="R388" s="102">
        <v>0</v>
      </c>
      <c r="S388" s="102">
        <v>0</v>
      </c>
      <c r="T388" s="102">
        <v>0</v>
      </c>
      <c r="U388" s="257">
        <f t="shared" si="78"/>
        <v>0</v>
      </c>
      <c r="V388" s="87">
        <v>0</v>
      </c>
      <c r="W388" s="87">
        <v>0</v>
      </c>
      <c r="X388" s="87">
        <v>0</v>
      </c>
      <c r="Y388" s="400">
        <v>0</v>
      </c>
      <c r="Z388" s="430">
        <f t="shared" si="79"/>
        <v>0</v>
      </c>
      <c r="AA388" s="178">
        <v>0</v>
      </c>
      <c r="AB388" s="178">
        <v>0</v>
      </c>
      <c r="AC388" s="178">
        <v>0</v>
      </c>
      <c r="AD388" s="178">
        <v>0</v>
      </c>
      <c r="AE388" s="430">
        <f t="shared" si="80"/>
        <v>0</v>
      </c>
      <c r="AF388" s="85">
        <v>0</v>
      </c>
      <c r="AG388" s="85">
        <v>0</v>
      </c>
      <c r="AH388" s="85">
        <v>0</v>
      </c>
      <c r="AI388" s="85">
        <v>0</v>
      </c>
      <c r="AJ388" s="430">
        <f t="shared" si="81"/>
        <v>0</v>
      </c>
      <c r="AK388" s="83">
        <v>0</v>
      </c>
      <c r="AL388" s="83">
        <v>0</v>
      </c>
      <c r="AM388" s="83">
        <v>0</v>
      </c>
      <c r="AN388" s="83">
        <v>0</v>
      </c>
      <c r="AO388" s="257">
        <f t="shared" si="82"/>
        <v>0</v>
      </c>
      <c r="AP388" s="75">
        <v>0</v>
      </c>
      <c r="AQ388" s="75">
        <v>0</v>
      </c>
      <c r="AR388" s="75">
        <v>0</v>
      </c>
      <c r="AS388" s="75">
        <v>0</v>
      </c>
      <c r="AT388" s="257">
        <f t="shared" si="74"/>
        <v>0</v>
      </c>
      <c r="AU388" s="75">
        <v>0</v>
      </c>
      <c r="AV388" s="75">
        <v>0</v>
      </c>
      <c r="AW388" s="75">
        <v>0</v>
      </c>
      <c r="AX388" s="75">
        <v>0</v>
      </c>
      <c r="AY388" s="257">
        <f t="shared" si="75"/>
        <v>0</v>
      </c>
    </row>
    <row r="389" spans="2:51" s="63" customFormat="1" ht="18.75" customHeight="1" thickBot="1" x14ac:dyDescent="0.3">
      <c r="B389" s="925"/>
      <c r="C389" s="1021"/>
      <c r="D389" s="948"/>
      <c r="E389" s="603" t="s">
        <v>620</v>
      </c>
      <c r="F389" s="695">
        <f t="shared" si="76"/>
        <v>0</v>
      </c>
      <c r="G389" s="663">
        <v>0</v>
      </c>
      <c r="H389" s="82">
        <v>0</v>
      </c>
      <c r="I389" s="82">
        <v>0</v>
      </c>
      <c r="J389" s="82">
        <v>0</v>
      </c>
      <c r="K389" s="66">
        <f t="shared" si="84"/>
        <v>0</v>
      </c>
      <c r="L389" s="102">
        <v>0</v>
      </c>
      <c r="M389" s="102">
        <v>0</v>
      </c>
      <c r="N389" s="102">
        <v>0</v>
      </c>
      <c r="O389" s="102">
        <v>0</v>
      </c>
      <c r="P389" s="257">
        <f t="shared" si="77"/>
        <v>0</v>
      </c>
      <c r="Q389" s="102">
        <v>0</v>
      </c>
      <c r="R389" s="102">
        <v>0</v>
      </c>
      <c r="S389" s="102">
        <v>0</v>
      </c>
      <c r="T389" s="102">
        <v>0</v>
      </c>
      <c r="U389" s="257">
        <f t="shared" si="78"/>
        <v>0</v>
      </c>
      <c r="V389" s="87">
        <v>0</v>
      </c>
      <c r="W389" s="87">
        <v>0</v>
      </c>
      <c r="X389" s="87">
        <v>0</v>
      </c>
      <c r="Y389" s="400">
        <v>0</v>
      </c>
      <c r="Z389" s="430">
        <f t="shared" si="79"/>
        <v>0</v>
      </c>
      <c r="AA389" s="178">
        <v>0</v>
      </c>
      <c r="AB389" s="178">
        <v>0</v>
      </c>
      <c r="AC389" s="178">
        <v>0</v>
      </c>
      <c r="AD389" s="178">
        <v>0</v>
      </c>
      <c r="AE389" s="430">
        <f t="shared" si="80"/>
        <v>0</v>
      </c>
      <c r="AF389" s="85">
        <v>0</v>
      </c>
      <c r="AG389" s="85">
        <v>0</v>
      </c>
      <c r="AH389" s="85">
        <v>0</v>
      </c>
      <c r="AI389" s="85">
        <v>0</v>
      </c>
      <c r="AJ389" s="430">
        <f t="shared" si="81"/>
        <v>0</v>
      </c>
      <c r="AK389" s="83">
        <v>0</v>
      </c>
      <c r="AL389" s="83">
        <v>0</v>
      </c>
      <c r="AM389" s="83">
        <v>0</v>
      </c>
      <c r="AN389" s="83">
        <v>0</v>
      </c>
      <c r="AO389" s="257">
        <f t="shared" si="82"/>
        <v>0</v>
      </c>
      <c r="AP389" s="75">
        <v>0</v>
      </c>
      <c r="AQ389" s="75">
        <v>0</v>
      </c>
      <c r="AR389" s="75">
        <v>0</v>
      </c>
      <c r="AS389" s="75">
        <v>0</v>
      </c>
      <c r="AT389" s="257">
        <f t="shared" si="74"/>
        <v>0</v>
      </c>
      <c r="AU389" s="75">
        <v>0</v>
      </c>
      <c r="AV389" s="75">
        <v>0</v>
      </c>
      <c r="AW389" s="75">
        <v>0</v>
      </c>
      <c r="AX389" s="75">
        <v>0</v>
      </c>
      <c r="AY389" s="257">
        <f t="shared" si="75"/>
        <v>0</v>
      </c>
    </row>
    <row r="390" spans="2:51" s="186" customFormat="1" ht="18.75" customHeight="1" thickBot="1" x14ac:dyDescent="0.3">
      <c r="B390" s="925">
        <v>8</v>
      </c>
      <c r="C390" s="1021"/>
      <c r="D390" s="967" t="s">
        <v>468</v>
      </c>
      <c r="E390" s="229" t="s">
        <v>116</v>
      </c>
      <c r="F390" s="695">
        <f t="shared" si="76"/>
        <v>0</v>
      </c>
      <c r="G390" s="644"/>
      <c r="H390" s="120"/>
      <c r="I390" s="120"/>
      <c r="J390" s="120"/>
      <c r="K390" s="66">
        <f t="shared" si="84"/>
        <v>0</v>
      </c>
      <c r="L390" s="220"/>
      <c r="M390" s="220"/>
      <c r="N390" s="220"/>
      <c r="O390" s="220"/>
      <c r="P390" s="257">
        <f t="shared" si="77"/>
        <v>0</v>
      </c>
      <c r="Q390" s="220"/>
      <c r="R390" s="220"/>
      <c r="S390" s="220"/>
      <c r="T390" s="220"/>
      <c r="U390" s="257">
        <f t="shared" si="78"/>
        <v>0</v>
      </c>
      <c r="V390" s="220"/>
      <c r="W390" s="220"/>
      <c r="X390" s="220"/>
      <c r="Y390" s="358"/>
      <c r="Z390" s="430">
        <f t="shared" si="79"/>
        <v>0</v>
      </c>
      <c r="AA390" s="220"/>
      <c r="AB390" s="220"/>
      <c r="AC390" s="220"/>
      <c r="AD390" s="220"/>
      <c r="AE390" s="430">
        <f t="shared" si="80"/>
        <v>0</v>
      </c>
      <c r="AF390" s="220"/>
      <c r="AG390" s="220"/>
      <c r="AH390" s="220"/>
      <c r="AI390" s="220"/>
      <c r="AJ390" s="430">
        <f t="shared" si="81"/>
        <v>0</v>
      </c>
      <c r="AK390" s="120"/>
      <c r="AL390" s="120"/>
      <c r="AM390" s="120"/>
      <c r="AN390" s="120"/>
      <c r="AO390" s="257">
        <f t="shared" si="82"/>
        <v>0</v>
      </c>
      <c r="AP390" s="120"/>
      <c r="AQ390" s="120"/>
      <c r="AR390" s="120"/>
      <c r="AS390" s="120"/>
      <c r="AT390" s="257">
        <f t="shared" si="74"/>
        <v>0</v>
      </c>
      <c r="AU390" s="120"/>
      <c r="AV390" s="120"/>
      <c r="AW390" s="120"/>
      <c r="AX390" s="120"/>
      <c r="AY390" s="257">
        <f t="shared" si="75"/>
        <v>0</v>
      </c>
    </row>
    <row r="391" spans="2:51" s="186" customFormat="1" ht="18.75" customHeight="1" thickBot="1" x14ac:dyDescent="0.3">
      <c r="B391" s="925"/>
      <c r="C391" s="1021"/>
      <c r="D391" s="923"/>
      <c r="E391" s="229" t="s">
        <v>203</v>
      </c>
      <c r="F391" s="695">
        <f t="shared" si="76"/>
        <v>0</v>
      </c>
      <c r="G391" s="644"/>
      <c r="H391" s="120"/>
      <c r="I391" s="120"/>
      <c r="J391" s="120"/>
      <c r="K391" s="66">
        <f t="shared" si="84"/>
        <v>0</v>
      </c>
      <c r="L391" s="220"/>
      <c r="M391" s="220"/>
      <c r="N391" s="220"/>
      <c r="O391" s="220"/>
      <c r="P391" s="257">
        <f t="shared" si="77"/>
        <v>0</v>
      </c>
      <c r="Q391" s="220"/>
      <c r="R391" s="220"/>
      <c r="S391" s="220"/>
      <c r="T391" s="220"/>
      <c r="U391" s="257">
        <f t="shared" si="78"/>
        <v>0</v>
      </c>
      <c r="V391" s="220"/>
      <c r="W391" s="220"/>
      <c r="X391" s="220"/>
      <c r="Y391" s="358"/>
      <c r="Z391" s="430">
        <f t="shared" si="79"/>
        <v>0</v>
      </c>
      <c r="AA391" s="220"/>
      <c r="AB391" s="220"/>
      <c r="AC391" s="220"/>
      <c r="AD391" s="220"/>
      <c r="AE391" s="430">
        <f t="shared" si="80"/>
        <v>0</v>
      </c>
      <c r="AF391" s="220"/>
      <c r="AG391" s="220"/>
      <c r="AH391" s="220"/>
      <c r="AI391" s="220"/>
      <c r="AJ391" s="430">
        <f t="shared" si="81"/>
        <v>0</v>
      </c>
      <c r="AK391" s="120"/>
      <c r="AL391" s="120"/>
      <c r="AM391" s="120"/>
      <c r="AN391" s="120"/>
      <c r="AO391" s="257">
        <f t="shared" si="82"/>
        <v>0</v>
      </c>
      <c r="AP391" s="120"/>
      <c r="AQ391" s="120"/>
      <c r="AR391" s="120"/>
      <c r="AS391" s="120"/>
      <c r="AT391" s="257">
        <f t="shared" si="74"/>
        <v>0</v>
      </c>
      <c r="AU391" s="120"/>
      <c r="AV391" s="120"/>
      <c r="AW391" s="120"/>
      <c r="AX391" s="120"/>
      <c r="AY391" s="257">
        <f t="shared" si="75"/>
        <v>0</v>
      </c>
    </row>
    <row r="392" spans="2:51" s="63" customFormat="1" ht="18.75" customHeight="1" thickBot="1" x14ac:dyDescent="0.3">
      <c r="B392" s="925"/>
      <c r="C392" s="1021"/>
      <c r="D392" s="923"/>
      <c r="E392" s="200" t="s">
        <v>112</v>
      </c>
      <c r="F392" s="695">
        <f t="shared" si="76"/>
        <v>0</v>
      </c>
      <c r="G392" s="648">
        <v>0</v>
      </c>
      <c r="H392" s="91">
        <v>0</v>
      </c>
      <c r="I392" s="91">
        <v>0</v>
      </c>
      <c r="J392" s="91">
        <v>0</v>
      </c>
      <c r="K392" s="66">
        <f t="shared" si="84"/>
        <v>0</v>
      </c>
      <c r="L392" s="85">
        <v>0</v>
      </c>
      <c r="M392" s="85">
        <v>0</v>
      </c>
      <c r="N392" s="85">
        <v>0</v>
      </c>
      <c r="O392" s="85">
        <v>0</v>
      </c>
      <c r="P392" s="257">
        <f t="shared" si="77"/>
        <v>0</v>
      </c>
      <c r="Q392" s="85">
        <v>0</v>
      </c>
      <c r="R392" s="85">
        <v>0</v>
      </c>
      <c r="S392" s="85">
        <v>0</v>
      </c>
      <c r="T392" s="85">
        <v>0</v>
      </c>
      <c r="U392" s="257">
        <f t="shared" si="78"/>
        <v>0</v>
      </c>
      <c r="V392" s="85">
        <v>0</v>
      </c>
      <c r="W392" s="85">
        <v>0</v>
      </c>
      <c r="X392" s="85">
        <v>0</v>
      </c>
      <c r="Y392" s="402">
        <v>0</v>
      </c>
      <c r="Z392" s="430">
        <f t="shared" si="79"/>
        <v>0</v>
      </c>
      <c r="AA392" s="85">
        <v>0</v>
      </c>
      <c r="AB392" s="85">
        <v>0</v>
      </c>
      <c r="AC392" s="85">
        <v>0</v>
      </c>
      <c r="AD392" s="85">
        <v>0</v>
      </c>
      <c r="AE392" s="430">
        <f t="shared" si="80"/>
        <v>0</v>
      </c>
      <c r="AF392" s="85">
        <v>0</v>
      </c>
      <c r="AG392" s="85">
        <v>0</v>
      </c>
      <c r="AH392" s="85">
        <v>0</v>
      </c>
      <c r="AI392" s="85">
        <v>0</v>
      </c>
      <c r="AJ392" s="430">
        <f t="shared" si="81"/>
        <v>0</v>
      </c>
      <c r="AK392" s="83">
        <v>0</v>
      </c>
      <c r="AL392" s="83">
        <v>0</v>
      </c>
      <c r="AM392" s="83">
        <v>0</v>
      </c>
      <c r="AN392" s="83">
        <v>0</v>
      </c>
      <c r="AO392" s="257">
        <f t="shared" si="82"/>
        <v>0</v>
      </c>
      <c r="AP392" s="83">
        <v>0</v>
      </c>
      <c r="AQ392" s="83">
        <v>0</v>
      </c>
      <c r="AR392" s="83">
        <v>0</v>
      </c>
      <c r="AS392" s="83">
        <v>0</v>
      </c>
      <c r="AT392" s="257">
        <f t="shared" si="74"/>
        <v>0</v>
      </c>
      <c r="AU392" s="83">
        <v>0</v>
      </c>
      <c r="AV392" s="83">
        <v>0</v>
      </c>
      <c r="AW392" s="83">
        <v>0</v>
      </c>
      <c r="AX392" s="83">
        <v>0</v>
      </c>
      <c r="AY392" s="257">
        <f t="shared" si="75"/>
        <v>0</v>
      </c>
    </row>
    <row r="393" spans="2:51" s="63" customFormat="1" ht="18.75" customHeight="1" thickBot="1" x14ac:dyDescent="0.3">
      <c r="B393" s="925"/>
      <c r="C393" s="1021"/>
      <c r="D393" s="923"/>
      <c r="E393" s="603" t="s">
        <v>621</v>
      </c>
      <c r="F393" s="695">
        <f t="shared" si="76"/>
        <v>0</v>
      </c>
      <c r="G393" s="648">
        <v>0</v>
      </c>
      <c r="H393" s="91">
        <v>0</v>
      </c>
      <c r="I393" s="91">
        <v>0</v>
      </c>
      <c r="J393" s="91">
        <v>0</v>
      </c>
      <c r="K393" s="66">
        <f t="shared" si="84"/>
        <v>0</v>
      </c>
      <c r="L393" s="178">
        <v>0</v>
      </c>
      <c r="M393" s="178">
        <v>0</v>
      </c>
      <c r="N393" s="178">
        <v>0</v>
      </c>
      <c r="O393" s="178">
        <v>0</v>
      </c>
      <c r="P393" s="257">
        <f t="shared" si="77"/>
        <v>0</v>
      </c>
      <c r="Q393" s="178">
        <v>0</v>
      </c>
      <c r="R393" s="178">
        <v>0</v>
      </c>
      <c r="S393" s="178">
        <v>0</v>
      </c>
      <c r="T393" s="178">
        <v>0</v>
      </c>
      <c r="U393" s="257">
        <f t="shared" si="78"/>
        <v>0</v>
      </c>
      <c r="V393" s="85">
        <v>0</v>
      </c>
      <c r="W393" s="85">
        <v>0</v>
      </c>
      <c r="X393" s="85">
        <v>0</v>
      </c>
      <c r="Y393" s="402">
        <v>0</v>
      </c>
      <c r="Z393" s="430">
        <f t="shared" si="79"/>
        <v>0</v>
      </c>
      <c r="AA393" s="178">
        <v>0</v>
      </c>
      <c r="AB393" s="178">
        <v>0</v>
      </c>
      <c r="AC393" s="178">
        <v>0</v>
      </c>
      <c r="AD393" s="178">
        <v>0</v>
      </c>
      <c r="AE393" s="430">
        <f t="shared" si="80"/>
        <v>0</v>
      </c>
      <c r="AF393" s="178">
        <v>0</v>
      </c>
      <c r="AG393" s="178">
        <v>0</v>
      </c>
      <c r="AH393" s="178">
        <v>0</v>
      </c>
      <c r="AI393" s="178">
        <v>0</v>
      </c>
      <c r="AJ393" s="430">
        <f t="shared" si="81"/>
        <v>0</v>
      </c>
      <c r="AK393" s="83">
        <v>0</v>
      </c>
      <c r="AL393" s="83">
        <v>0</v>
      </c>
      <c r="AM393" s="83">
        <v>0</v>
      </c>
      <c r="AN393" s="83">
        <v>0</v>
      </c>
      <c r="AO393" s="257">
        <f t="shared" si="82"/>
        <v>0</v>
      </c>
      <c r="AP393" s="83">
        <v>0</v>
      </c>
      <c r="AQ393" s="83">
        <v>0</v>
      </c>
      <c r="AR393" s="83">
        <v>0</v>
      </c>
      <c r="AS393" s="83">
        <v>0</v>
      </c>
      <c r="AT393" s="257">
        <f t="shared" si="74"/>
        <v>0</v>
      </c>
      <c r="AU393" s="83">
        <v>0</v>
      </c>
      <c r="AV393" s="83">
        <v>0</v>
      </c>
      <c r="AW393" s="83">
        <v>0</v>
      </c>
      <c r="AX393" s="83">
        <v>0</v>
      </c>
      <c r="AY393" s="257">
        <f t="shared" si="75"/>
        <v>0</v>
      </c>
    </row>
    <row r="394" spans="2:51" s="63" customFormat="1" ht="18.75" customHeight="1" thickBot="1" x14ac:dyDescent="0.3">
      <c r="B394" s="925"/>
      <c r="C394" s="1021"/>
      <c r="D394" s="948"/>
      <c r="E394" s="603" t="s">
        <v>620</v>
      </c>
      <c r="F394" s="695">
        <f t="shared" si="76"/>
        <v>0</v>
      </c>
      <c r="G394" s="648">
        <v>0</v>
      </c>
      <c r="H394" s="91">
        <v>0</v>
      </c>
      <c r="I394" s="91">
        <v>0</v>
      </c>
      <c r="J394" s="91">
        <v>0</v>
      </c>
      <c r="K394" s="66">
        <f t="shared" si="84"/>
        <v>0</v>
      </c>
      <c r="L394" s="178">
        <v>0</v>
      </c>
      <c r="M394" s="178">
        <v>0</v>
      </c>
      <c r="N394" s="178">
        <v>0</v>
      </c>
      <c r="O394" s="178">
        <v>0</v>
      </c>
      <c r="P394" s="257">
        <f t="shared" si="77"/>
        <v>0</v>
      </c>
      <c r="Q394" s="178">
        <v>0</v>
      </c>
      <c r="R394" s="178">
        <v>0</v>
      </c>
      <c r="S394" s="178">
        <v>0</v>
      </c>
      <c r="T394" s="178">
        <v>0</v>
      </c>
      <c r="U394" s="257">
        <f t="shared" si="78"/>
        <v>0</v>
      </c>
      <c r="V394" s="85">
        <v>0</v>
      </c>
      <c r="W394" s="85">
        <v>0</v>
      </c>
      <c r="X394" s="85">
        <v>0</v>
      </c>
      <c r="Y394" s="402">
        <v>0</v>
      </c>
      <c r="Z394" s="430">
        <f t="shared" si="79"/>
        <v>0</v>
      </c>
      <c r="AA394" s="178">
        <v>0</v>
      </c>
      <c r="AB394" s="178">
        <v>0</v>
      </c>
      <c r="AC394" s="178">
        <v>0</v>
      </c>
      <c r="AD394" s="178">
        <v>0</v>
      </c>
      <c r="AE394" s="430">
        <f t="shared" si="80"/>
        <v>0</v>
      </c>
      <c r="AF394" s="178">
        <v>0</v>
      </c>
      <c r="AG394" s="178">
        <v>0</v>
      </c>
      <c r="AH394" s="178">
        <v>0</v>
      </c>
      <c r="AI394" s="178">
        <v>0</v>
      </c>
      <c r="AJ394" s="430">
        <f t="shared" si="81"/>
        <v>0</v>
      </c>
      <c r="AK394" s="83">
        <v>0</v>
      </c>
      <c r="AL394" s="83">
        <v>0</v>
      </c>
      <c r="AM394" s="83">
        <v>0</v>
      </c>
      <c r="AN394" s="83">
        <v>0</v>
      </c>
      <c r="AO394" s="257">
        <f t="shared" si="82"/>
        <v>0</v>
      </c>
      <c r="AP394" s="83">
        <v>0</v>
      </c>
      <c r="AQ394" s="83">
        <v>0</v>
      </c>
      <c r="AR394" s="83">
        <v>0</v>
      </c>
      <c r="AS394" s="83">
        <v>0</v>
      </c>
      <c r="AT394" s="257">
        <f t="shared" ref="AT394:AT457" si="97">AP394+AQ394+AR394+AS394</f>
        <v>0</v>
      </c>
      <c r="AU394" s="83">
        <v>0</v>
      </c>
      <c r="AV394" s="83">
        <v>0</v>
      </c>
      <c r="AW394" s="83">
        <v>0</v>
      </c>
      <c r="AX394" s="83">
        <v>0</v>
      </c>
      <c r="AY394" s="257">
        <f t="shared" ref="AY394:AY457" si="98">AU394+AV394+AW394+AX394</f>
        <v>0</v>
      </c>
    </row>
    <row r="395" spans="2:51" s="184" customFormat="1" ht="16.5" customHeight="1" thickBot="1" x14ac:dyDescent="0.3">
      <c r="B395" s="925">
        <v>9</v>
      </c>
      <c r="C395" s="1021"/>
      <c r="D395" s="967" t="s">
        <v>623</v>
      </c>
      <c r="E395" s="227" t="s">
        <v>116</v>
      </c>
      <c r="F395" s="695">
        <f t="shared" si="76"/>
        <v>0</v>
      </c>
      <c r="G395" s="643"/>
      <c r="H395" s="116"/>
      <c r="I395" s="116"/>
      <c r="J395" s="116"/>
      <c r="K395" s="66">
        <f t="shared" si="84"/>
        <v>0</v>
      </c>
      <c r="L395" s="220"/>
      <c r="M395" s="220"/>
      <c r="N395" s="220"/>
      <c r="O395" s="220"/>
      <c r="P395" s="257">
        <f t="shared" si="77"/>
        <v>0</v>
      </c>
      <c r="Q395" s="220"/>
      <c r="R395" s="220"/>
      <c r="S395" s="220"/>
      <c r="T395" s="220"/>
      <c r="U395" s="257">
        <f t="shared" si="78"/>
        <v>0</v>
      </c>
      <c r="V395" s="220"/>
      <c r="W395" s="220"/>
      <c r="X395" s="220"/>
      <c r="Y395" s="358"/>
      <c r="Z395" s="430">
        <f t="shared" si="79"/>
        <v>0</v>
      </c>
      <c r="AA395" s="220"/>
      <c r="AB395" s="220"/>
      <c r="AC395" s="220"/>
      <c r="AD395" s="220"/>
      <c r="AE395" s="430">
        <f t="shared" si="80"/>
        <v>0</v>
      </c>
      <c r="AF395" s="220"/>
      <c r="AG395" s="220"/>
      <c r="AH395" s="220"/>
      <c r="AI395" s="220"/>
      <c r="AJ395" s="430">
        <f t="shared" si="81"/>
        <v>0</v>
      </c>
      <c r="AK395" s="120"/>
      <c r="AL395" s="120"/>
      <c r="AM395" s="120"/>
      <c r="AN395" s="120"/>
      <c r="AO395" s="257">
        <f t="shared" si="82"/>
        <v>0</v>
      </c>
      <c r="AP395" s="120"/>
      <c r="AQ395" s="120"/>
      <c r="AR395" s="120"/>
      <c r="AS395" s="120"/>
      <c r="AT395" s="257">
        <f t="shared" si="97"/>
        <v>0</v>
      </c>
      <c r="AU395" s="120"/>
      <c r="AV395" s="120"/>
      <c r="AW395" s="120"/>
      <c r="AX395" s="120"/>
      <c r="AY395" s="257">
        <f t="shared" si="98"/>
        <v>0</v>
      </c>
    </row>
    <row r="396" spans="2:51" s="184" customFormat="1" ht="16.5" customHeight="1" thickBot="1" x14ac:dyDescent="0.3">
      <c r="B396" s="925"/>
      <c r="C396" s="1021"/>
      <c r="D396" s="923"/>
      <c r="E396" s="229" t="s">
        <v>203</v>
      </c>
      <c r="F396" s="695">
        <f t="shared" si="76"/>
        <v>0</v>
      </c>
      <c r="G396" s="644"/>
      <c r="H396" s="120"/>
      <c r="I396" s="120"/>
      <c r="J396" s="120"/>
      <c r="K396" s="66">
        <f t="shared" si="84"/>
        <v>0</v>
      </c>
      <c r="L396" s="220"/>
      <c r="M396" s="220"/>
      <c r="N396" s="220"/>
      <c r="O396" s="220"/>
      <c r="P396" s="257">
        <f t="shared" si="77"/>
        <v>0</v>
      </c>
      <c r="Q396" s="220"/>
      <c r="R396" s="220"/>
      <c r="S396" s="220"/>
      <c r="T396" s="220"/>
      <c r="U396" s="257">
        <f t="shared" si="78"/>
        <v>0</v>
      </c>
      <c r="V396" s="220"/>
      <c r="W396" s="220"/>
      <c r="X396" s="220"/>
      <c r="Y396" s="358"/>
      <c r="Z396" s="430">
        <f t="shared" si="79"/>
        <v>0</v>
      </c>
      <c r="AA396" s="220"/>
      <c r="AB396" s="220"/>
      <c r="AC396" s="220"/>
      <c r="AD396" s="220"/>
      <c r="AE396" s="430">
        <f t="shared" si="80"/>
        <v>0</v>
      </c>
      <c r="AF396" s="220"/>
      <c r="AG396" s="220"/>
      <c r="AH396" s="220"/>
      <c r="AI396" s="220"/>
      <c r="AJ396" s="430">
        <f t="shared" si="81"/>
        <v>0</v>
      </c>
      <c r="AK396" s="120"/>
      <c r="AL396" s="120"/>
      <c r="AM396" s="120"/>
      <c r="AN396" s="120"/>
      <c r="AO396" s="257">
        <f t="shared" si="82"/>
        <v>0</v>
      </c>
      <c r="AP396" s="120"/>
      <c r="AQ396" s="120"/>
      <c r="AR396" s="120"/>
      <c r="AS396" s="120"/>
      <c r="AT396" s="257">
        <f t="shared" si="97"/>
        <v>0</v>
      </c>
      <c r="AU396" s="120"/>
      <c r="AV396" s="120"/>
      <c r="AW396" s="120"/>
      <c r="AX396" s="120"/>
      <c r="AY396" s="257">
        <f t="shared" si="98"/>
        <v>0</v>
      </c>
    </row>
    <row r="397" spans="2:51" s="194" customFormat="1" ht="16.5" customHeight="1" thickBot="1" x14ac:dyDescent="0.3">
      <c r="B397" s="925"/>
      <c r="C397" s="1021"/>
      <c r="D397" s="923"/>
      <c r="E397" s="201" t="s">
        <v>112</v>
      </c>
      <c r="F397" s="695">
        <f t="shared" ref="F397:F460" si="99">K397+P397+U397+Z397+AE397+AJ397+AO397+AT397+AY397</f>
        <v>0</v>
      </c>
      <c r="G397" s="666">
        <v>0</v>
      </c>
      <c r="H397" s="92">
        <v>0</v>
      </c>
      <c r="I397" s="92">
        <v>0</v>
      </c>
      <c r="J397" s="92">
        <v>0</v>
      </c>
      <c r="K397" s="66">
        <f t="shared" si="84"/>
        <v>0</v>
      </c>
      <c r="L397" s="85">
        <v>0</v>
      </c>
      <c r="M397" s="85">
        <v>0</v>
      </c>
      <c r="N397" s="85">
        <v>0</v>
      </c>
      <c r="O397" s="85">
        <v>0</v>
      </c>
      <c r="P397" s="257">
        <f t="shared" si="77"/>
        <v>0</v>
      </c>
      <c r="Q397" s="85">
        <v>0</v>
      </c>
      <c r="R397" s="85">
        <v>0</v>
      </c>
      <c r="S397" s="85">
        <v>0</v>
      </c>
      <c r="T397" s="85">
        <v>0</v>
      </c>
      <c r="U397" s="257">
        <f t="shared" si="78"/>
        <v>0</v>
      </c>
      <c r="V397" s="85">
        <v>0</v>
      </c>
      <c r="W397" s="85">
        <v>0</v>
      </c>
      <c r="X397" s="85">
        <v>0</v>
      </c>
      <c r="Y397" s="402">
        <v>0</v>
      </c>
      <c r="Z397" s="430">
        <f t="shared" si="79"/>
        <v>0</v>
      </c>
      <c r="AA397" s="85">
        <v>0</v>
      </c>
      <c r="AB397" s="85">
        <v>0</v>
      </c>
      <c r="AC397" s="85">
        <v>0</v>
      </c>
      <c r="AD397" s="85">
        <v>0</v>
      </c>
      <c r="AE397" s="430">
        <f t="shared" si="80"/>
        <v>0</v>
      </c>
      <c r="AF397" s="85">
        <v>0</v>
      </c>
      <c r="AG397" s="85">
        <v>0</v>
      </c>
      <c r="AH397" s="85">
        <v>0</v>
      </c>
      <c r="AI397" s="85">
        <v>0</v>
      </c>
      <c r="AJ397" s="430">
        <f t="shared" si="81"/>
        <v>0</v>
      </c>
      <c r="AK397" s="83">
        <v>0</v>
      </c>
      <c r="AL397" s="83">
        <v>0</v>
      </c>
      <c r="AM397" s="83">
        <v>0</v>
      </c>
      <c r="AN397" s="83">
        <v>0</v>
      </c>
      <c r="AO397" s="257">
        <f t="shared" si="82"/>
        <v>0</v>
      </c>
      <c r="AP397" s="83">
        <v>0</v>
      </c>
      <c r="AQ397" s="83">
        <v>0</v>
      </c>
      <c r="AR397" s="83">
        <v>0</v>
      </c>
      <c r="AS397" s="83">
        <v>0</v>
      </c>
      <c r="AT397" s="257">
        <f t="shared" si="97"/>
        <v>0</v>
      </c>
      <c r="AU397" s="83">
        <v>0</v>
      </c>
      <c r="AV397" s="83">
        <v>0</v>
      </c>
      <c r="AW397" s="83">
        <v>0</v>
      </c>
      <c r="AX397" s="83">
        <v>0</v>
      </c>
      <c r="AY397" s="257">
        <f t="shared" si="98"/>
        <v>0</v>
      </c>
    </row>
    <row r="398" spans="2:51" s="194" customFormat="1" ht="16.5" customHeight="1" thickBot="1" x14ac:dyDescent="0.3">
      <c r="B398" s="925"/>
      <c r="C398" s="1021"/>
      <c r="D398" s="923"/>
      <c r="E398" s="583" t="s">
        <v>621</v>
      </c>
      <c r="F398" s="695">
        <f t="shared" si="99"/>
        <v>0</v>
      </c>
      <c r="G398" s="651">
        <v>0</v>
      </c>
      <c r="H398" s="118">
        <v>0</v>
      </c>
      <c r="I398" s="118">
        <v>0</v>
      </c>
      <c r="J398" s="118">
        <v>0</v>
      </c>
      <c r="K398" s="66">
        <f t="shared" si="84"/>
        <v>0</v>
      </c>
      <c r="L398" s="178">
        <v>0</v>
      </c>
      <c r="M398" s="178">
        <v>0</v>
      </c>
      <c r="N398" s="178">
        <v>0</v>
      </c>
      <c r="O398" s="178">
        <v>0</v>
      </c>
      <c r="P398" s="257">
        <f t="shared" si="77"/>
        <v>0</v>
      </c>
      <c r="Q398" s="85">
        <v>0</v>
      </c>
      <c r="R398" s="85">
        <v>0</v>
      </c>
      <c r="S398" s="85">
        <v>0</v>
      </c>
      <c r="T398" s="85">
        <v>0</v>
      </c>
      <c r="U398" s="257">
        <f t="shared" si="78"/>
        <v>0</v>
      </c>
      <c r="V398" s="178">
        <v>0</v>
      </c>
      <c r="W398" s="178">
        <v>0</v>
      </c>
      <c r="X398" s="178">
        <v>0</v>
      </c>
      <c r="Y398" s="399">
        <v>0</v>
      </c>
      <c r="Z398" s="430">
        <f t="shared" si="79"/>
        <v>0</v>
      </c>
      <c r="AA398" s="178">
        <v>0</v>
      </c>
      <c r="AB398" s="178">
        <v>0</v>
      </c>
      <c r="AC398" s="178">
        <v>0</v>
      </c>
      <c r="AD398" s="178">
        <v>0</v>
      </c>
      <c r="AE398" s="430">
        <f t="shared" si="80"/>
        <v>0</v>
      </c>
      <c r="AF398" s="178">
        <v>0</v>
      </c>
      <c r="AG398" s="178">
        <v>0</v>
      </c>
      <c r="AH398" s="178">
        <v>0</v>
      </c>
      <c r="AI398" s="178">
        <v>0</v>
      </c>
      <c r="AJ398" s="430">
        <f t="shared" si="81"/>
        <v>0</v>
      </c>
      <c r="AK398" s="83">
        <v>0</v>
      </c>
      <c r="AL398" s="83">
        <v>0</v>
      </c>
      <c r="AM398" s="83">
        <v>0</v>
      </c>
      <c r="AN398" s="83">
        <v>0</v>
      </c>
      <c r="AO398" s="257">
        <f t="shared" si="82"/>
        <v>0</v>
      </c>
      <c r="AP398" s="83">
        <v>0</v>
      </c>
      <c r="AQ398" s="83">
        <v>0</v>
      </c>
      <c r="AR398" s="83">
        <v>0</v>
      </c>
      <c r="AS398" s="83">
        <v>0</v>
      </c>
      <c r="AT398" s="257">
        <f t="shared" si="97"/>
        <v>0</v>
      </c>
      <c r="AU398" s="83">
        <v>0</v>
      </c>
      <c r="AV398" s="83">
        <v>0</v>
      </c>
      <c r="AW398" s="83">
        <v>0</v>
      </c>
      <c r="AX398" s="83">
        <v>0</v>
      </c>
      <c r="AY398" s="257">
        <f t="shared" si="98"/>
        <v>0</v>
      </c>
    </row>
    <row r="399" spans="2:51" s="194" customFormat="1" ht="21.75" thickBot="1" x14ac:dyDescent="0.3">
      <c r="B399" s="925"/>
      <c r="C399" s="1021"/>
      <c r="D399" s="948"/>
      <c r="E399" s="583" t="s">
        <v>620</v>
      </c>
      <c r="F399" s="695">
        <f t="shared" si="99"/>
        <v>0</v>
      </c>
      <c r="G399" s="651">
        <v>0</v>
      </c>
      <c r="H399" s="118">
        <v>0</v>
      </c>
      <c r="I399" s="118">
        <v>0</v>
      </c>
      <c r="J399" s="118">
        <v>0</v>
      </c>
      <c r="K399" s="66">
        <f t="shared" si="84"/>
        <v>0</v>
      </c>
      <c r="L399" s="178">
        <v>0</v>
      </c>
      <c r="M399" s="178">
        <v>0</v>
      </c>
      <c r="N399" s="178">
        <v>0</v>
      </c>
      <c r="O399" s="178">
        <v>0</v>
      </c>
      <c r="P399" s="257">
        <f t="shared" si="77"/>
        <v>0</v>
      </c>
      <c r="Q399" s="85">
        <v>0</v>
      </c>
      <c r="R399" s="85">
        <v>0</v>
      </c>
      <c r="S399" s="85">
        <v>0</v>
      </c>
      <c r="T399" s="85">
        <v>0</v>
      </c>
      <c r="U399" s="257">
        <f t="shared" si="78"/>
        <v>0</v>
      </c>
      <c r="V399" s="178">
        <v>0</v>
      </c>
      <c r="W399" s="178">
        <v>0</v>
      </c>
      <c r="X399" s="178">
        <v>0</v>
      </c>
      <c r="Y399" s="399">
        <v>0</v>
      </c>
      <c r="Z399" s="430">
        <f t="shared" si="79"/>
        <v>0</v>
      </c>
      <c r="AA399" s="178">
        <v>0</v>
      </c>
      <c r="AB399" s="178">
        <v>0</v>
      </c>
      <c r="AC399" s="178">
        <v>0</v>
      </c>
      <c r="AD399" s="178">
        <v>0</v>
      </c>
      <c r="AE399" s="430">
        <f t="shared" si="80"/>
        <v>0</v>
      </c>
      <c r="AF399" s="178">
        <v>0</v>
      </c>
      <c r="AG399" s="178">
        <v>0</v>
      </c>
      <c r="AH399" s="178">
        <v>0</v>
      </c>
      <c r="AI399" s="178">
        <v>0</v>
      </c>
      <c r="AJ399" s="430">
        <f t="shared" si="81"/>
        <v>0</v>
      </c>
      <c r="AK399" s="83">
        <v>0</v>
      </c>
      <c r="AL399" s="83">
        <v>0</v>
      </c>
      <c r="AM399" s="83">
        <v>0</v>
      </c>
      <c r="AN399" s="83">
        <v>0</v>
      </c>
      <c r="AO399" s="257">
        <f t="shared" si="82"/>
        <v>0</v>
      </c>
      <c r="AP399" s="83">
        <v>0</v>
      </c>
      <c r="AQ399" s="83">
        <v>0</v>
      </c>
      <c r="AR399" s="83">
        <v>0</v>
      </c>
      <c r="AS399" s="83">
        <v>0</v>
      </c>
      <c r="AT399" s="257">
        <f t="shared" si="97"/>
        <v>0</v>
      </c>
      <c r="AU399" s="83">
        <v>0</v>
      </c>
      <c r="AV399" s="83">
        <v>0</v>
      </c>
      <c r="AW399" s="83">
        <v>0</v>
      </c>
      <c r="AX399" s="83">
        <v>0</v>
      </c>
      <c r="AY399" s="257">
        <f t="shared" si="98"/>
        <v>0</v>
      </c>
    </row>
    <row r="400" spans="2:51" s="184" customFormat="1" ht="16.5" customHeight="1" thickBot="1" x14ac:dyDescent="0.3">
      <c r="B400" s="925">
        <v>10</v>
      </c>
      <c r="C400" s="1021"/>
      <c r="D400" s="967" t="s">
        <v>624</v>
      </c>
      <c r="E400" s="229" t="s">
        <v>116</v>
      </c>
      <c r="F400" s="695">
        <f t="shared" si="99"/>
        <v>0</v>
      </c>
      <c r="G400" s="643"/>
      <c r="H400" s="116"/>
      <c r="I400" s="116"/>
      <c r="J400" s="116"/>
      <c r="K400" s="66">
        <f t="shared" si="84"/>
        <v>0</v>
      </c>
      <c r="L400" s="220"/>
      <c r="M400" s="220"/>
      <c r="N400" s="220"/>
      <c r="O400" s="220"/>
      <c r="P400" s="257">
        <f t="shared" si="77"/>
        <v>0</v>
      </c>
      <c r="Q400" s="220"/>
      <c r="R400" s="220"/>
      <c r="S400" s="220"/>
      <c r="T400" s="220"/>
      <c r="U400" s="257">
        <f t="shared" si="78"/>
        <v>0</v>
      </c>
      <c r="V400" s="220"/>
      <c r="W400" s="220"/>
      <c r="X400" s="220"/>
      <c r="Y400" s="358"/>
      <c r="Z400" s="430">
        <f t="shared" si="79"/>
        <v>0</v>
      </c>
      <c r="AA400" s="220"/>
      <c r="AB400" s="220"/>
      <c r="AC400" s="220"/>
      <c r="AD400" s="220"/>
      <c r="AE400" s="430">
        <f t="shared" si="80"/>
        <v>0</v>
      </c>
      <c r="AF400" s="220"/>
      <c r="AG400" s="220"/>
      <c r="AH400" s="220"/>
      <c r="AI400" s="220"/>
      <c r="AJ400" s="430">
        <f t="shared" si="81"/>
        <v>0</v>
      </c>
      <c r="AK400" s="120"/>
      <c r="AL400" s="120"/>
      <c r="AM400" s="120"/>
      <c r="AN400" s="120"/>
      <c r="AO400" s="257">
        <f t="shared" si="82"/>
        <v>0</v>
      </c>
      <c r="AP400" s="120"/>
      <c r="AQ400" s="120"/>
      <c r="AR400" s="120"/>
      <c r="AS400" s="120"/>
      <c r="AT400" s="257">
        <f t="shared" si="97"/>
        <v>0</v>
      </c>
      <c r="AU400" s="120"/>
      <c r="AV400" s="120"/>
      <c r="AW400" s="120"/>
      <c r="AX400" s="120"/>
      <c r="AY400" s="257">
        <f t="shared" si="98"/>
        <v>0</v>
      </c>
    </row>
    <row r="401" spans="2:51" s="184" customFormat="1" ht="16.5" customHeight="1" thickBot="1" x14ac:dyDescent="0.3">
      <c r="B401" s="925"/>
      <c r="C401" s="1021"/>
      <c r="D401" s="923"/>
      <c r="E401" s="229" t="s">
        <v>203</v>
      </c>
      <c r="F401" s="695">
        <f t="shared" si="99"/>
        <v>0</v>
      </c>
      <c r="G401" s="644"/>
      <c r="H401" s="120"/>
      <c r="I401" s="120"/>
      <c r="J401" s="120"/>
      <c r="K401" s="66">
        <f t="shared" si="84"/>
        <v>0</v>
      </c>
      <c r="L401" s="220"/>
      <c r="M401" s="220"/>
      <c r="N401" s="220"/>
      <c r="O401" s="220"/>
      <c r="P401" s="257">
        <f t="shared" si="77"/>
        <v>0</v>
      </c>
      <c r="Q401" s="220"/>
      <c r="R401" s="220"/>
      <c r="S401" s="220"/>
      <c r="T401" s="220"/>
      <c r="U401" s="257">
        <f t="shared" si="78"/>
        <v>0</v>
      </c>
      <c r="V401" s="220"/>
      <c r="W401" s="220"/>
      <c r="X401" s="220"/>
      <c r="Y401" s="358"/>
      <c r="Z401" s="430">
        <f t="shared" si="79"/>
        <v>0</v>
      </c>
      <c r="AA401" s="220"/>
      <c r="AB401" s="220"/>
      <c r="AC401" s="220"/>
      <c r="AD401" s="220"/>
      <c r="AE401" s="430">
        <f t="shared" si="80"/>
        <v>0</v>
      </c>
      <c r="AF401" s="220"/>
      <c r="AG401" s="220"/>
      <c r="AH401" s="220"/>
      <c r="AI401" s="220"/>
      <c r="AJ401" s="430">
        <f t="shared" si="81"/>
        <v>0</v>
      </c>
      <c r="AK401" s="120"/>
      <c r="AL401" s="120"/>
      <c r="AM401" s="120"/>
      <c r="AN401" s="120"/>
      <c r="AO401" s="257">
        <f t="shared" si="82"/>
        <v>0</v>
      </c>
      <c r="AP401" s="120"/>
      <c r="AQ401" s="120"/>
      <c r="AR401" s="120"/>
      <c r="AS401" s="120"/>
      <c r="AT401" s="257">
        <f t="shared" si="97"/>
        <v>0</v>
      </c>
      <c r="AU401" s="120"/>
      <c r="AV401" s="120"/>
      <c r="AW401" s="120"/>
      <c r="AX401" s="120"/>
      <c r="AY401" s="257">
        <f t="shared" si="98"/>
        <v>0</v>
      </c>
    </row>
    <row r="402" spans="2:51" s="194" customFormat="1" ht="16.5" customHeight="1" thickBot="1" x14ac:dyDescent="0.3">
      <c r="B402" s="925"/>
      <c r="C402" s="1021"/>
      <c r="D402" s="923"/>
      <c r="E402" s="201" t="s">
        <v>112</v>
      </c>
      <c r="F402" s="695">
        <f t="shared" si="99"/>
        <v>0</v>
      </c>
      <c r="G402" s="666">
        <v>0</v>
      </c>
      <c r="H402" s="92">
        <v>0</v>
      </c>
      <c r="I402" s="92">
        <v>0</v>
      </c>
      <c r="J402" s="92">
        <v>0</v>
      </c>
      <c r="K402" s="66">
        <f t="shared" si="84"/>
        <v>0</v>
      </c>
      <c r="L402" s="85">
        <v>0</v>
      </c>
      <c r="M402" s="85">
        <v>0</v>
      </c>
      <c r="N402" s="85">
        <v>0</v>
      </c>
      <c r="O402" s="85">
        <v>0</v>
      </c>
      <c r="P402" s="257">
        <f t="shared" si="77"/>
        <v>0</v>
      </c>
      <c r="Q402" s="85">
        <v>0</v>
      </c>
      <c r="R402" s="85">
        <v>0</v>
      </c>
      <c r="S402" s="85">
        <v>0</v>
      </c>
      <c r="T402" s="85">
        <v>0</v>
      </c>
      <c r="U402" s="257">
        <f t="shared" si="78"/>
        <v>0</v>
      </c>
      <c r="V402" s="85">
        <v>0</v>
      </c>
      <c r="W402" s="85">
        <v>0</v>
      </c>
      <c r="X402" s="85">
        <v>0</v>
      </c>
      <c r="Y402" s="402">
        <v>0</v>
      </c>
      <c r="Z402" s="430">
        <f t="shared" si="79"/>
        <v>0</v>
      </c>
      <c r="AA402" s="85">
        <v>0</v>
      </c>
      <c r="AB402" s="85">
        <v>0</v>
      </c>
      <c r="AC402" s="85">
        <v>0</v>
      </c>
      <c r="AD402" s="85">
        <v>0</v>
      </c>
      <c r="AE402" s="430">
        <f t="shared" si="80"/>
        <v>0</v>
      </c>
      <c r="AF402" s="85">
        <v>0</v>
      </c>
      <c r="AG402" s="85">
        <v>0</v>
      </c>
      <c r="AH402" s="85">
        <v>0</v>
      </c>
      <c r="AI402" s="85">
        <v>0</v>
      </c>
      <c r="AJ402" s="430">
        <f t="shared" si="81"/>
        <v>0</v>
      </c>
      <c r="AK402" s="83">
        <v>0</v>
      </c>
      <c r="AL402" s="83">
        <v>0</v>
      </c>
      <c r="AM402" s="83">
        <v>0</v>
      </c>
      <c r="AN402" s="83">
        <v>0</v>
      </c>
      <c r="AO402" s="257">
        <f t="shared" si="82"/>
        <v>0</v>
      </c>
      <c r="AP402" s="83">
        <v>0</v>
      </c>
      <c r="AQ402" s="83">
        <v>0</v>
      </c>
      <c r="AR402" s="83">
        <v>0</v>
      </c>
      <c r="AS402" s="83">
        <v>0</v>
      </c>
      <c r="AT402" s="257">
        <f t="shared" si="97"/>
        <v>0</v>
      </c>
      <c r="AU402" s="83">
        <v>0</v>
      </c>
      <c r="AV402" s="83">
        <v>0</v>
      </c>
      <c r="AW402" s="83">
        <v>0</v>
      </c>
      <c r="AX402" s="83">
        <v>0</v>
      </c>
      <c r="AY402" s="257">
        <f t="shared" si="98"/>
        <v>0</v>
      </c>
    </row>
    <row r="403" spans="2:51" s="194" customFormat="1" ht="16.5" customHeight="1" thickBot="1" x14ac:dyDescent="0.3">
      <c r="B403" s="925"/>
      <c r="C403" s="1021"/>
      <c r="D403" s="923"/>
      <c r="E403" s="583" t="s">
        <v>621</v>
      </c>
      <c r="F403" s="695">
        <f t="shared" si="99"/>
        <v>0</v>
      </c>
      <c r="G403" s="651">
        <v>0</v>
      </c>
      <c r="H403" s="118">
        <v>0</v>
      </c>
      <c r="I403" s="118">
        <v>0</v>
      </c>
      <c r="J403" s="118">
        <v>0</v>
      </c>
      <c r="K403" s="66">
        <f t="shared" si="84"/>
        <v>0</v>
      </c>
      <c r="L403" s="178">
        <v>0</v>
      </c>
      <c r="M403" s="178">
        <v>0</v>
      </c>
      <c r="N403" s="178">
        <v>0</v>
      </c>
      <c r="O403" s="178">
        <v>0</v>
      </c>
      <c r="P403" s="257">
        <f t="shared" si="77"/>
        <v>0</v>
      </c>
      <c r="Q403" s="85">
        <v>0</v>
      </c>
      <c r="R403" s="85">
        <v>0</v>
      </c>
      <c r="S403" s="85">
        <v>0</v>
      </c>
      <c r="T403" s="85">
        <v>0</v>
      </c>
      <c r="U403" s="257">
        <f t="shared" si="78"/>
        <v>0</v>
      </c>
      <c r="V403" s="178">
        <v>0</v>
      </c>
      <c r="W403" s="178">
        <v>0</v>
      </c>
      <c r="X403" s="178">
        <v>0</v>
      </c>
      <c r="Y403" s="399">
        <v>0</v>
      </c>
      <c r="Z403" s="430">
        <f t="shared" si="79"/>
        <v>0</v>
      </c>
      <c r="AA403" s="178">
        <v>0</v>
      </c>
      <c r="AB403" s="178">
        <v>0</v>
      </c>
      <c r="AC403" s="178">
        <v>0</v>
      </c>
      <c r="AD403" s="178">
        <v>0</v>
      </c>
      <c r="AE403" s="430">
        <f t="shared" si="80"/>
        <v>0</v>
      </c>
      <c r="AF403" s="85">
        <v>0</v>
      </c>
      <c r="AG403" s="85">
        <v>0</v>
      </c>
      <c r="AH403" s="85">
        <v>0</v>
      </c>
      <c r="AI403" s="85">
        <v>0</v>
      </c>
      <c r="AJ403" s="430">
        <f t="shared" si="81"/>
        <v>0</v>
      </c>
      <c r="AK403" s="83">
        <v>0</v>
      </c>
      <c r="AL403" s="83">
        <v>0</v>
      </c>
      <c r="AM403" s="83">
        <v>0</v>
      </c>
      <c r="AN403" s="83">
        <v>0</v>
      </c>
      <c r="AO403" s="257">
        <f t="shared" si="82"/>
        <v>0</v>
      </c>
      <c r="AP403" s="83">
        <v>0</v>
      </c>
      <c r="AQ403" s="83">
        <v>0</v>
      </c>
      <c r="AR403" s="83">
        <v>0</v>
      </c>
      <c r="AS403" s="83">
        <v>0</v>
      </c>
      <c r="AT403" s="257">
        <f t="shared" si="97"/>
        <v>0</v>
      </c>
      <c r="AU403" s="83">
        <v>0</v>
      </c>
      <c r="AV403" s="83">
        <v>0</v>
      </c>
      <c r="AW403" s="83">
        <v>0</v>
      </c>
      <c r="AX403" s="83">
        <v>0</v>
      </c>
      <c r="AY403" s="257">
        <f t="shared" si="98"/>
        <v>0</v>
      </c>
    </row>
    <row r="404" spans="2:51" s="194" customFormat="1" ht="27" customHeight="1" thickBot="1" x14ac:dyDescent="0.3">
      <c r="B404" s="925"/>
      <c r="C404" s="1021"/>
      <c r="D404" s="948"/>
      <c r="E404" s="583" t="s">
        <v>620</v>
      </c>
      <c r="F404" s="695">
        <f t="shared" si="99"/>
        <v>0</v>
      </c>
      <c r="G404" s="651">
        <v>0</v>
      </c>
      <c r="H404" s="118">
        <v>0</v>
      </c>
      <c r="I404" s="118">
        <v>0</v>
      </c>
      <c r="J404" s="118">
        <v>0</v>
      </c>
      <c r="K404" s="66">
        <f t="shared" si="84"/>
        <v>0</v>
      </c>
      <c r="L404" s="178">
        <v>0</v>
      </c>
      <c r="M404" s="178">
        <v>0</v>
      </c>
      <c r="N404" s="178">
        <v>0</v>
      </c>
      <c r="O404" s="178">
        <v>0</v>
      </c>
      <c r="P404" s="257">
        <f t="shared" si="77"/>
        <v>0</v>
      </c>
      <c r="Q404" s="85">
        <v>0</v>
      </c>
      <c r="R404" s="85">
        <v>0</v>
      </c>
      <c r="S404" s="85">
        <v>0</v>
      </c>
      <c r="T404" s="85">
        <v>0</v>
      </c>
      <c r="U404" s="257">
        <f t="shared" si="78"/>
        <v>0</v>
      </c>
      <c r="V404" s="178">
        <v>0</v>
      </c>
      <c r="W404" s="178">
        <v>0</v>
      </c>
      <c r="X404" s="178">
        <v>0</v>
      </c>
      <c r="Y404" s="399">
        <v>0</v>
      </c>
      <c r="Z404" s="430">
        <f t="shared" si="79"/>
        <v>0</v>
      </c>
      <c r="AA404" s="178">
        <v>0</v>
      </c>
      <c r="AB404" s="178">
        <v>0</v>
      </c>
      <c r="AC404" s="178">
        <v>0</v>
      </c>
      <c r="AD404" s="178">
        <v>0</v>
      </c>
      <c r="AE404" s="430">
        <f t="shared" si="80"/>
        <v>0</v>
      </c>
      <c r="AF404" s="85">
        <v>0</v>
      </c>
      <c r="AG404" s="85">
        <v>0</v>
      </c>
      <c r="AH404" s="85">
        <v>0</v>
      </c>
      <c r="AI404" s="85">
        <v>0</v>
      </c>
      <c r="AJ404" s="430">
        <f t="shared" si="81"/>
        <v>0</v>
      </c>
      <c r="AK404" s="83">
        <v>0</v>
      </c>
      <c r="AL404" s="83">
        <v>0</v>
      </c>
      <c r="AM404" s="83">
        <v>0</v>
      </c>
      <c r="AN404" s="83">
        <v>0</v>
      </c>
      <c r="AO404" s="257">
        <f t="shared" si="82"/>
        <v>0</v>
      </c>
      <c r="AP404" s="83">
        <v>0</v>
      </c>
      <c r="AQ404" s="83">
        <v>0</v>
      </c>
      <c r="AR404" s="83">
        <v>0</v>
      </c>
      <c r="AS404" s="83">
        <v>0</v>
      </c>
      <c r="AT404" s="257">
        <f t="shared" si="97"/>
        <v>0</v>
      </c>
      <c r="AU404" s="83">
        <v>0</v>
      </c>
      <c r="AV404" s="83">
        <v>0</v>
      </c>
      <c r="AW404" s="83">
        <v>0</v>
      </c>
      <c r="AX404" s="83">
        <v>0</v>
      </c>
      <c r="AY404" s="257">
        <f t="shared" si="98"/>
        <v>0</v>
      </c>
    </row>
    <row r="405" spans="2:51" s="218" customFormat="1" ht="27" customHeight="1" thickBot="1" x14ac:dyDescent="0.3">
      <c r="B405" s="1013">
        <v>11</v>
      </c>
      <c r="C405" s="1021"/>
      <c r="D405" s="967" t="s">
        <v>705</v>
      </c>
      <c r="E405" s="201" t="s">
        <v>112</v>
      </c>
      <c r="F405" s="695">
        <f t="shared" si="99"/>
        <v>1</v>
      </c>
      <c r="G405" s="651">
        <v>0</v>
      </c>
      <c r="H405" s="118">
        <v>0</v>
      </c>
      <c r="I405" s="118">
        <v>0</v>
      </c>
      <c r="J405" s="118">
        <v>0</v>
      </c>
      <c r="K405" s="66">
        <f t="shared" si="84"/>
        <v>0</v>
      </c>
      <c r="L405" s="85">
        <v>0</v>
      </c>
      <c r="M405" s="85">
        <v>0</v>
      </c>
      <c r="N405" s="85">
        <v>0</v>
      </c>
      <c r="O405" s="85">
        <v>0</v>
      </c>
      <c r="P405" s="257">
        <f t="shared" si="77"/>
        <v>0</v>
      </c>
      <c r="Q405" s="85">
        <v>0</v>
      </c>
      <c r="R405" s="85">
        <v>0</v>
      </c>
      <c r="S405" s="85">
        <v>0</v>
      </c>
      <c r="T405" s="85">
        <v>0</v>
      </c>
      <c r="U405" s="257">
        <f t="shared" si="78"/>
        <v>0</v>
      </c>
      <c r="V405" s="85">
        <v>0</v>
      </c>
      <c r="W405" s="85">
        <v>0</v>
      </c>
      <c r="X405" s="85">
        <v>0</v>
      </c>
      <c r="Y405" s="402">
        <v>0</v>
      </c>
      <c r="Z405" s="430">
        <f t="shared" si="79"/>
        <v>0</v>
      </c>
      <c r="AA405" s="85">
        <v>0</v>
      </c>
      <c r="AB405" s="85">
        <v>0</v>
      </c>
      <c r="AC405" s="85">
        <v>0</v>
      </c>
      <c r="AD405" s="85">
        <v>1</v>
      </c>
      <c r="AE405" s="430">
        <f t="shared" si="80"/>
        <v>1</v>
      </c>
      <c r="AF405" s="85">
        <v>0</v>
      </c>
      <c r="AG405" s="85">
        <v>0</v>
      </c>
      <c r="AH405" s="85">
        <v>0</v>
      </c>
      <c r="AI405" s="85">
        <v>0</v>
      </c>
      <c r="AJ405" s="430">
        <f t="shared" si="81"/>
        <v>0</v>
      </c>
      <c r="AK405" s="83">
        <v>0</v>
      </c>
      <c r="AL405" s="83">
        <v>0</v>
      </c>
      <c r="AM405" s="83">
        <v>0</v>
      </c>
      <c r="AN405" s="83">
        <v>0</v>
      </c>
      <c r="AO405" s="257">
        <f t="shared" si="82"/>
        <v>0</v>
      </c>
      <c r="AP405" s="83">
        <v>0</v>
      </c>
      <c r="AQ405" s="83">
        <v>0</v>
      </c>
      <c r="AR405" s="83">
        <v>0</v>
      </c>
      <c r="AS405" s="83">
        <v>0</v>
      </c>
      <c r="AT405" s="257">
        <f t="shared" si="97"/>
        <v>0</v>
      </c>
      <c r="AU405" s="83">
        <v>0</v>
      </c>
      <c r="AV405" s="83">
        <v>0</v>
      </c>
      <c r="AW405" s="83">
        <v>0</v>
      </c>
      <c r="AX405" s="83">
        <v>0</v>
      </c>
      <c r="AY405" s="257">
        <f t="shared" si="98"/>
        <v>0</v>
      </c>
    </row>
    <row r="406" spans="2:51" s="218" customFormat="1" ht="27" customHeight="1" thickBot="1" x14ac:dyDescent="0.3">
      <c r="B406" s="1015"/>
      <c r="C406" s="1021"/>
      <c r="D406" s="923"/>
      <c r="E406" s="583" t="s">
        <v>621</v>
      </c>
      <c r="F406" s="695">
        <f t="shared" si="99"/>
        <v>6</v>
      </c>
      <c r="G406" s="651">
        <v>0</v>
      </c>
      <c r="H406" s="118">
        <v>0</v>
      </c>
      <c r="I406" s="118">
        <v>0</v>
      </c>
      <c r="J406" s="118">
        <v>0</v>
      </c>
      <c r="K406" s="66">
        <f t="shared" si="84"/>
        <v>0</v>
      </c>
      <c r="L406" s="178">
        <v>0</v>
      </c>
      <c r="M406" s="178">
        <v>0</v>
      </c>
      <c r="N406" s="178">
        <v>0</v>
      </c>
      <c r="O406" s="178">
        <v>0</v>
      </c>
      <c r="P406" s="257">
        <f t="shared" si="77"/>
        <v>0</v>
      </c>
      <c r="Q406" s="85">
        <v>0</v>
      </c>
      <c r="R406" s="85">
        <v>0</v>
      </c>
      <c r="S406" s="85">
        <v>0</v>
      </c>
      <c r="T406" s="85">
        <v>0</v>
      </c>
      <c r="U406" s="257">
        <f t="shared" si="78"/>
        <v>0</v>
      </c>
      <c r="V406" s="178">
        <v>0</v>
      </c>
      <c r="W406" s="178">
        <v>0</v>
      </c>
      <c r="X406" s="178">
        <v>0</v>
      </c>
      <c r="Y406" s="399">
        <v>0</v>
      </c>
      <c r="Z406" s="430">
        <f t="shared" si="79"/>
        <v>0</v>
      </c>
      <c r="AA406" s="178">
        <v>0</v>
      </c>
      <c r="AB406" s="178">
        <v>0</v>
      </c>
      <c r="AC406" s="178">
        <v>0</v>
      </c>
      <c r="AD406" s="118">
        <v>6</v>
      </c>
      <c r="AE406" s="430">
        <f t="shared" si="80"/>
        <v>6</v>
      </c>
      <c r="AF406" s="85">
        <v>0</v>
      </c>
      <c r="AG406" s="85">
        <v>0</v>
      </c>
      <c r="AH406" s="85">
        <v>0</v>
      </c>
      <c r="AI406" s="85">
        <v>0</v>
      </c>
      <c r="AJ406" s="430">
        <f t="shared" si="81"/>
        <v>0</v>
      </c>
      <c r="AK406" s="83">
        <v>0</v>
      </c>
      <c r="AL406" s="83">
        <v>0</v>
      </c>
      <c r="AM406" s="83">
        <v>0</v>
      </c>
      <c r="AN406" s="83">
        <v>0</v>
      </c>
      <c r="AO406" s="257">
        <f t="shared" si="82"/>
        <v>0</v>
      </c>
      <c r="AP406" s="83">
        <v>0</v>
      </c>
      <c r="AQ406" s="83">
        <v>0</v>
      </c>
      <c r="AR406" s="83">
        <v>0</v>
      </c>
      <c r="AS406" s="83">
        <v>0</v>
      </c>
      <c r="AT406" s="257">
        <f t="shared" si="97"/>
        <v>0</v>
      </c>
      <c r="AU406" s="83">
        <v>0</v>
      </c>
      <c r="AV406" s="83">
        <v>0</v>
      </c>
      <c r="AW406" s="83">
        <v>0</v>
      </c>
      <c r="AX406" s="83">
        <v>0</v>
      </c>
      <c r="AY406" s="257">
        <f t="shared" si="98"/>
        <v>0</v>
      </c>
    </row>
    <row r="407" spans="2:51" s="194" customFormat="1" ht="16.5" customHeight="1" x14ac:dyDescent="0.25">
      <c r="B407" s="20"/>
      <c r="C407" s="1021"/>
      <c r="D407" s="979" t="s">
        <v>177</v>
      </c>
      <c r="E407" s="980"/>
      <c r="F407" s="695">
        <f t="shared" si="99"/>
        <v>0</v>
      </c>
      <c r="G407" s="667">
        <f t="shared" ref="G407:J408" si="100">G357+G362+G367+G372+G377+G382+G385+G390+G395+G400</f>
        <v>0</v>
      </c>
      <c r="H407" s="66">
        <f t="shared" si="100"/>
        <v>0</v>
      </c>
      <c r="I407" s="66">
        <f t="shared" si="100"/>
        <v>0</v>
      </c>
      <c r="J407" s="66">
        <f t="shared" si="100"/>
        <v>0</v>
      </c>
      <c r="K407" s="66">
        <f t="shared" si="84"/>
        <v>0</v>
      </c>
      <c r="L407" s="66">
        <f t="shared" ref="L407:O408" si="101">L357+L362+L367+L372+L377+L382+L385+L390+L395+L400</f>
        <v>0</v>
      </c>
      <c r="M407" s="66">
        <f t="shared" si="101"/>
        <v>0</v>
      </c>
      <c r="N407" s="66">
        <f t="shared" si="101"/>
        <v>0</v>
      </c>
      <c r="O407" s="66">
        <f t="shared" si="101"/>
        <v>0</v>
      </c>
      <c r="P407" s="257">
        <f t="shared" si="77"/>
        <v>0</v>
      </c>
      <c r="Q407" s="66">
        <f t="shared" ref="Q407:T408" si="102">Q357+Q362+Q367+Q372+Q377+Q382+Q385+Q390+Q395+Q400</f>
        <v>0</v>
      </c>
      <c r="R407" s="66">
        <f t="shared" si="102"/>
        <v>0</v>
      </c>
      <c r="S407" s="66">
        <f t="shared" si="102"/>
        <v>0</v>
      </c>
      <c r="T407" s="66">
        <f t="shared" si="102"/>
        <v>0</v>
      </c>
      <c r="U407" s="257">
        <f t="shared" si="78"/>
        <v>0</v>
      </c>
      <c r="V407" s="66">
        <f t="shared" ref="V407:Y408" si="103">V357+V362+V367+V372+V377+V382+V385+V390+V395+V400</f>
        <v>0</v>
      </c>
      <c r="W407" s="66">
        <f t="shared" si="103"/>
        <v>0</v>
      </c>
      <c r="X407" s="66">
        <f t="shared" si="103"/>
        <v>0</v>
      </c>
      <c r="Y407" s="410">
        <f t="shared" si="103"/>
        <v>0</v>
      </c>
      <c r="Z407" s="430">
        <f t="shared" si="79"/>
        <v>0</v>
      </c>
      <c r="AA407" s="66">
        <f t="shared" ref="AA407:AD408" si="104">AA357+AA362+AA367+AA372+AA377+AA382+AA385+AA390+AA395+AA400</f>
        <v>0</v>
      </c>
      <c r="AB407" s="66">
        <f t="shared" si="104"/>
        <v>0</v>
      </c>
      <c r="AC407" s="66">
        <f t="shared" si="104"/>
        <v>0</v>
      </c>
      <c r="AD407" s="66">
        <f t="shared" si="104"/>
        <v>0</v>
      </c>
      <c r="AE407" s="430">
        <f t="shared" si="80"/>
        <v>0</v>
      </c>
      <c r="AF407" s="66">
        <f t="shared" ref="AF407:AI408" si="105">AF357+AF362+AF367+AF372+AF377+AF382+AF385+AF390+AF395+AF400</f>
        <v>0</v>
      </c>
      <c r="AG407" s="66">
        <f t="shared" si="105"/>
        <v>0</v>
      </c>
      <c r="AH407" s="66">
        <f t="shared" si="105"/>
        <v>0</v>
      </c>
      <c r="AI407" s="66">
        <f t="shared" si="105"/>
        <v>0</v>
      </c>
      <c r="AJ407" s="430">
        <f t="shared" si="81"/>
        <v>0</v>
      </c>
      <c r="AK407" s="65">
        <f t="shared" ref="AK407:AN408" si="106">AK357+AK362+AK367+AK372+AK377+AK382+AK385+AK390+AK395+AK400</f>
        <v>0</v>
      </c>
      <c r="AL407" s="65">
        <f t="shared" si="106"/>
        <v>0</v>
      </c>
      <c r="AM407" s="65">
        <f t="shared" si="106"/>
        <v>0</v>
      </c>
      <c r="AN407" s="65">
        <f t="shared" si="106"/>
        <v>0</v>
      </c>
      <c r="AO407" s="257">
        <f t="shared" si="82"/>
        <v>0</v>
      </c>
      <c r="AP407" s="65">
        <f t="shared" ref="AP407:AS408" si="107">AP357+AP362+AP367+AP372+AP377+AP382+AP385+AP390+AP395+AP400</f>
        <v>0</v>
      </c>
      <c r="AQ407" s="65">
        <f t="shared" si="107"/>
        <v>0</v>
      </c>
      <c r="AR407" s="65">
        <f t="shared" si="107"/>
        <v>0</v>
      </c>
      <c r="AS407" s="65">
        <f t="shared" si="107"/>
        <v>0</v>
      </c>
      <c r="AT407" s="257">
        <f t="shared" si="97"/>
        <v>0</v>
      </c>
      <c r="AU407" s="65">
        <f t="shared" ref="AU407:AX408" si="108">AU357+AU362+AU367+AU372+AU377+AU382+AU385+AU390+AU395+AU400</f>
        <v>0</v>
      </c>
      <c r="AV407" s="65">
        <f t="shared" si="108"/>
        <v>0</v>
      </c>
      <c r="AW407" s="65">
        <f t="shared" si="108"/>
        <v>0</v>
      </c>
      <c r="AX407" s="65">
        <f t="shared" si="108"/>
        <v>0</v>
      </c>
      <c r="AY407" s="257">
        <f t="shared" si="98"/>
        <v>0</v>
      </c>
    </row>
    <row r="408" spans="2:51" s="194" customFormat="1" ht="16.5" customHeight="1" x14ac:dyDescent="0.25">
      <c r="B408" s="20"/>
      <c r="C408" s="1021"/>
      <c r="D408" s="935" t="s">
        <v>178</v>
      </c>
      <c r="E408" s="936"/>
      <c r="F408" s="695">
        <f t="shared" si="99"/>
        <v>0</v>
      </c>
      <c r="G408" s="667">
        <f t="shared" si="100"/>
        <v>0</v>
      </c>
      <c r="H408" s="66">
        <f t="shared" si="100"/>
        <v>0</v>
      </c>
      <c r="I408" s="66">
        <f t="shared" si="100"/>
        <v>0</v>
      </c>
      <c r="J408" s="66">
        <f t="shared" si="100"/>
        <v>0</v>
      </c>
      <c r="K408" s="66">
        <f t="shared" si="84"/>
        <v>0</v>
      </c>
      <c r="L408" s="66">
        <f t="shared" si="101"/>
        <v>0</v>
      </c>
      <c r="M408" s="66">
        <f t="shared" si="101"/>
        <v>0</v>
      </c>
      <c r="N408" s="66">
        <f t="shared" si="101"/>
        <v>0</v>
      </c>
      <c r="O408" s="66">
        <f t="shared" si="101"/>
        <v>0</v>
      </c>
      <c r="P408" s="257">
        <f t="shared" si="77"/>
        <v>0</v>
      </c>
      <c r="Q408" s="66">
        <f t="shared" si="102"/>
        <v>0</v>
      </c>
      <c r="R408" s="66">
        <f t="shared" si="102"/>
        <v>0</v>
      </c>
      <c r="S408" s="66">
        <f t="shared" si="102"/>
        <v>0</v>
      </c>
      <c r="T408" s="66">
        <f t="shared" si="102"/>
        <v>0</v>
      </c>
      <c r="U408" s="257">
        <f t="shared" si="78"/>
        <v>0</v>
      </c>
      <c r="V408" s="66">
        <f t="shared" si="103"/>
        <v>0</v>
      </c>
      <c r="W408" s="66">
        <f t="shared" si="103"/>
        <v>0</v>
      </c>
      <c r="X408" s="66">
        <f t="shared" si="103"/>
        <v>0</v>
      </c>
      <c r="Y408" s="410">
        <f t="shared" si="103"/>
        <v>0</v>
      </c>
      <c r="Z408" s="430">
        <f t="shared" si="79"/>
        <v>0</v>
      </c>
      <c r="AA408" s="66">
        <f t="shared" si="104"/>
        <v>0</v>
      </c>
      <c r="AB408" s="66">
        <f t="shared" si="104"/>
        <v>0</v>
      </c>
      <c r="AC408" s="66">
        <f t="shared" si="104"/>
        <v>0</v>
      </c>
      <c r="AD408" s="66">
        <f t="shared" si="104"/>
        <v>0</v>
      </c>
      <c r="AE408" s="430">
        <f t="shared" si="80"/>
        <v>0</v>
      </c>
      <c r="AF408" s="66">
        <f t="shared" si="105"/>
        <v>0</v>
      </c>
      <c r="AG408" s="66">
        <f t="shared" si="105"/>
        <v>0</v>
      </c>
      <c r="AH408" s="66">
        <f t="shared" si="105"/>
        <v>0</v>
      </c>
      <c r="AI408" s="66">
        <f t="shared" si="105"/>
        <v>0</v>
      </c>
      <c r="AJ408" s="430">
        <f t="shared" si="81"/>
        <v>0</v>
      </c>
      <c r="AK408" s="65">
        <f t="shared" si="106"/>
        <v>0</v>
      </c>
      <c r="AL408" s="65">
        <f t="shared" si="106"/>
        <v>0</v>
      </c>
      <c r="AM408" s="65">
        <f t="shared" si="106"/>
        <v>0</v>
      </c>
      <c r="AN408" s="65">
        <f t="shared" si="106"/>
        <v>0</v>
      </c>
      <c r="AO408" s="257">
        <f t="shared" si="82"/>
        <v>0</v>
      </c>
      <c r="AP408" s="65">
        <f t="shared" si="107"/>
        <v>0</v>
      </c>
      <c r="AQ408" s="65">
        <f t="shared" si="107"/>
        <v>0</v>
      </c>
      <c r="AR408" s="65">
        <f t="shared" si="107"/>
        <v>0</v>
      </c>
      <c r="AS408" s="65">
        <f t="shared" si="107"/>
        <v>0</v>
      </c>
      <c r="AT408" s="257">
        <f t="shared" si="97"/>
        <v>0</v>
      </c>
      <c r="AU408" s="65">
        <f t="shared" si="108"/>
        <v>0</v>
      </c>
      <c r="AV408" s="65">
        <f t="shared" si="108"/>
        <v>0</v>
      </c>
      <c r="AW408" s="65">
        <f t="shared" si="108"/>
        <v>0</v>
      </c>
      <c r="AX408" s="65">
        <f t="shared" si="108"/>
        <v>0</v>
      </c>
      <c r="AY408" s="257">
        <f t="shared" si="98"/>
        <v>0</v>
      </c>
    </row>
    <row r="409" spans="2:51" s="194" customFormat="1" ht="16.5" customHeight="1" thickBot="1" x14ac:dyDescent="0.3">
      <c r="B409" s="20"/>
      <c r="C409" s="1021"/>
      <c r="D409" s="964" t="s">
        <v>179</v>
      </c>
      <c r="E409" s="965"/>
      <c r="F409" s="695">
        <f t="shared" si="99"/>
        <v>1</v>
      </c>
      <c r="G409" s="667">
        <f t="shared" ref="G409:J409" si="109">G359+G364+G369+G374+G379+G384+G387+G392+G397+G402+G405</f>
        <v>0</v>
      </c>
      <c r="H409" s="66">
        <f t="shared" si="109"/>
        <v>0</v>
      </c>
      <c r="I409" s="66">
        <f t="shared" si="109"/>
        <v>0</v>
      </c>
      <c r="J409" s="66">
        <f t="shared" si="109"/>
        <v>0</v>
      </c>
      <c r="K409" s="66">
        <f t="shared" si="84"/>
        <v>0</v>
      </c>
      <c r="L409" s="66">
        <f t="shared" ref="L409:O409" si="110">L359+L364+L369+L374+L379+L384+L387+L392+L397+L402+L405</f>
        <v>0</v>
      </c>
      <c r="M409" s="66">
        <f t="shared" si="110"/>
        <v>0</v>
      </c>
      <c r="N409" s="66">
        <f t="shared" si="110"/>
        <v>0</v>
      </c>
      <c r="O409" s="66">
        <f t="shared" si="110"/>
        <v>0</v>
      </c>
      <c r="P409" s="257">
        <f t="shared" si="77"/>
        <v>0</v>
      </c>
      <c r="Q409" s="66">
        <f t="shared" ref="Q409:T409" si="111">Q359+Q364+Q369+Q374+Q379+Q384+Q387+Q392+Q397+Q402+Q405</f>
        <v>0</v>
      </c>
      <c r="R409" s="66">
        <f t="shared" si="111"/>
        <v>0</v>
      </c>
      <c r="S409" s="66">
        <f t="shared" si="111"/>
        <v>0</v>
      </c>
      <c r="T409" s="66">
        <f t="shared" si="111"/>
        <v>0</v>
      </c>
      <c r="U409" s="257">
        <f t="shared" si="78"/>
        <v>0</v>
      </c>
      <c r="V409" s="66">
        <f t="shared" ref="V409:Y409" si="112">V359+V364+V369+V374+V379+V384+V387+V392+V397+V402+V405</f>
        <v>0</v>
      </c>
      <c r="W409" s="66">
        <f t="shared" si="112"/>
        <v>0</v>
      </c>
      <c r="X409" s="66">
        <f t="shared" si="112"/>
        <v>0</v>
      </c>
      <c r="Y409" s="410">
        <f t="shared" si="112"/>
        <v>0</v>
      </c>
      <c r="Z409" s="430">
        <f t="shared" si="79"/>
        <v>0</v>
      </c>
      <c r="AA409" s="66">
        <f t="shared" ref="AA409:AD409" si="113">AA359+AA364+AA369+AA374+AA379+AA384+AA387+AA392+AA397+AA402+AA405</f>
        <v>0</v>
      </c>
      <c r="AB409" s="66">
        <f t="shared" si="113"/>
        <v>0</v>
      </c>
      <c r="AC409" s="66">
        <f t="shared" si="113"/>
        <v>0</v>
      </c>
      <c r="AD409" s="66">
        <f t="shared" si="113"/>
        <v>1</v>
      </c>
      <c r="AE409" s="430">
        <f t="shared" si="80"/>
        <v>1</v>
      </c>
      <c r="AF409" s="66">
        <f t="shared" ref="AF409:AI409" si="114">AF359+AF364+AF369+AF374+AF379+AF384+AF387+AF392+AF397+AF402+AF405</f>
        <v>0</v>
      </c>
      <c r="AG409" s="66">
        <f t="shared" si="114"/>
        <v>0</v>
      </c>
      <c r="AH409" s="66">
        <f t="shared" si="114"/>
        <v>0</v>
      </c>
      <c r="AI409" s="66">
        <f t="shared" si="114"/>
        <v>0</v>
      </c>
      <c r="AJ409" s="430">
        <f t="shared" si="81"/>
        <v>0</v>
      </c>
      <c r="AK409" s="65">
        <f t="shared" ref="AK409:AN409" si="115">AK359+AK364+AK369+AK374+AK379+AK384+AK387+AK392+AK397+AK402+AK405</f>
        <v>0</v>
      </c>
      <c r="AL409" s="65">
        <f t="shared" si="115"/>
        <v>0</v>
      </c>
      <c r="AM409" s="65">
        <f t="shared" si="115"/>
        <v>0</v>
      </c>
      <c r="AN409" s="65">
        <f t="shared" si="115"/>
        <v>0</v>
      </c>
      <c r="AO409" s="257">
        <f t="shared" si="82"/>
        <v>0</v>
      </c>
      <c r="AP409" s="65">
        <f t="shared" ref="AP409:AS409" si="116">AP359+AP364+AP369+AP374+AP379+AP384+AP387+AP392+AP397+AP402+AP405</f>
        <v>0</v>
      </c>
      <c r="AQ409" s="65">
        <f t="shared" si="116"/>
        <v>0</v>
      </c>
      <c r="AR409" s="65">
        <f t="shared" si="116"/>
        <v>0</v>
      </c>
      <c r="AS409" s="65">
        <f t="shared" si="116"/>
        <v>0</v>
      </c>
      <c r="AT409" s="257">
        <f t="shared" si="97"/>
        <v>0</v>
      </c>
      <c r="AU409" s="65">
        <f t="shared" ref="AU409:AX409" si="117">AU359+AU364+AU369+AU374+AU379+AU384+AU387+AU392+AU397+AU402+AU405</f>
        <v>0</v>
      </c>
      <c r="AV409" s="65">
        <f t="shared" si="117"/>
        <v>0</v>
      </c>
      <c r="AW409" s="65">
        <f t="shared" si="117"/>
        <v>0</v>
      </c>
      <c r="AX409" s="65">
        <f t="shared" si="117"/>
        <v>0</v>
      </c>
      <c r="AY409" s="257">
        <f t="shared" si="98"/>
        <v>0</v>
      </c>
    </row>
    <row r="410" spans="2:51" s="194" customFormat="1" ht="16.5" customHeight="1" thickBot="1" x14ac:dyDescent="0.3">
      <c r="B410" s="20"/>
      <c r="C410" s="1021"/>
      <c r="D410" s="919" t="s">
        <v>481</v>
      </c>
      <c r="E410" s="920"/>
      <c r="F410" s="695">
        <f t="shared" si="99"/>
        <v>6</v>
      </c>
      <c r="G410" s="658">
        <f t="shared" ref="G410:J410" si="118">G360+G365+G370+G375+G380+G388+G393+G398+G403+G406</f>
        <v>0</v>
      </c>
      <c r="H410" s="40">
        <f t="shared" si="118"/>
        <v>0</v>
      </c>
      <c r="I410" s="40">
        <f t="shared" si="118"/>
        <v>0</v>
      </c>
      <c r="J410" s="40">
        <f t="shared" si="118"/>
        <v>0</v>
      </c>
      <c r="K410" s="66">
        <f t="shared" si="84"/>
        <v>0</v>
      </c>
      <c r="L410" s="40">
        <f t="shared" ref="L410:O410" si="119">L360+L365+L370+L375+L380+L388+L393+L398+L403+L406</f>
        <v>0</v>
      </c>
      <c r="M410" s="40">
        <f t="shared" si="119"/>
        <v>0</v>
      </c>
      <c r="N410" s="40">
        <f t="shared" si="119"/>
        <v>0</v>
      </c>
      <c r="O410" s="40">
        <f t="shared" si="119"/>
        <v>0</v>
      </c>
      <c r="P410" s="257">
        <f t="shared" si="77"/>
        <v>0</v>
      </c>
      <c r="Q410" s="40">
        <f t="shared" ref="Q410:T410" si="120">Q360+Q365+Q370+Q375+Q380+Q388+Q393+Q398+Q403+Q406</f>
        <v>0</v>
      </c>
      <c r="R410" s="40">
        <f t="shared" si="120"/>
        <v>0</v>
      </c>
      <c r="S410" s="40">
        <f t="shared" si="120"/>
        <v>0</v>
      </c>
      <c r="T410" s="40">
        <f t="shared" si="120"/>
        <v>0</v>
      </c>
      <c r="U410" s="257">
        <f t="shared" si="78"/>
        <v>0</v>
      </c>
      <c r="V410" s="40">
        <f t="shared" ref="V410:Y410" si="121">V360+V365+V370+V375+V380+V388+V393+V398+V403+V406</f>
        <v>0</v>
      </c>
      <c r="W410" s="40">
        <f t="shared" si="121"/>
        <v>0</v>
      </c>
      <c r="X410" s="40">
        <f t="shared" si="121"/>
        <v>0</v>
      </c>
      <c r="Y410" s="411">
        <f t="shared" si="121"/>
        <v>0</v>
      </c>
      <c r="Z410" s="430">
        <f t="shared" si="79"/>
        <v>0</v>
      </c>
      <c r="AA410" s="40">
        <f t="shared" ref="AA410:AD410" si="122">AA360+AA365+AA370+AA375+AA380+AA388+AA393+AA398+AA403+AA406</f>
        <v>0</v>
      </c>
      <c r="AB410" s="40">
        <f t="shared" si="122"/>
        <v>0</v>
      </c>
      <c r="AC410" s="40">
        <f t="shared" si="122"/>
        <v>0</v>
      </c>
      <c r="AD410" s="40">
        <f t="shared" si="122"/>
        <v>6</v>
      </c>
      <c r="AE410" s="430">
        <f t="shared" si="80"/>
        <v>6</v>
      </c>
      <c r="AF410" s="40">
        <f t="shared" ref="AF410:AI410" si="123">AF360+AF365+AF370+AF375+AF380+AF388+AF393+AF398+AF403+AF406</f>
        <v>0</v>
      </c>
      <c r="AG410" s="40">
        <f t="shared" si="123"/>
        <v>0</v>
      </c>
      <c r="AH410" s="40">
        <f t="shared" si="123"/>
        <v>0</v>
      </c>
      <c r="AI410" s="40">
        <f t="shared" si="123"/>
        <v>0</v>
      </c>
      <c r="AJ410" s="430">
        <f t="shared" si="81"/>
        <v>0</v>
      </c>
      <c r="AK410" s="65">
        <f t="shared" ref="AK410:AN410" si="124">AK360+AK365+AK370+AK375+AK380+AK388+AK393+AK398+AK403+AK406</f>
        <v>0</v>
      </c>
      <c r="AL410" s="65">
        <f t="shared" si="124"/>
        <v>0</v>
      </c>
      <c r="AM410" s="65">
        <f t="shared" si="124"/>
        <v>0</v>
      </c>
      <c r="AN410" s="65">
        <f t="shared" si="124"/>
        <v>0</v>
      </c>
      <c r="AO410" s="257">
        <f t="shared" si="82"/>
        <v>0</v>
      </c>
      <c r="AP410" s="65">
        <f t="shared" ref="AP410:AS410" si="125">AP360+AP365+AP370+AP375+AP380+AP388+AP393+AP398+AP403+AP406</f>
        <v>0</v>
      </c>
      <c r="AQ410" s="65">
        <f t="shared" si="125"/>
        <v>0</v>
      </c>
      <c r="AR410" s="65">
        <f t="shared" si="125"/>
        <v>0</v>
      </c>
      <c r="AS410" s="65">
        <f t="shared" si="125"/>
        <v>0</v>
      </c>
      <c r="AT410" s="257">
        <f t="shared" si="97"/>
        <v>0</v>
      </c>
      <c r="AU410" s="65">
        <f t="shared" ref="AU410:AX410" si="126">AU360+AU365+AU370+AU375+AU380+AU388+AU393+AU398+AU403+AU406</f>
        <v>0</v>
      </c>
      <c r="AV410" s="65">
        <f t="shared" si="126"/>
        <v>0</v>
      </c>
      <c r="AW410" s="65">
        <f t="shared" si="126"/>
        <v>0</v>
      </c>
      <c r="AX410" s="65">
        <f t="shared" si="126"/>
        <v>0</v>
      </c>
      <c r="AY410" s="257">
        <f t="shared" si="98"/>
        <v>0</v>
      </c>
    </row>
    <row r="411" spans="2:51" s="194" customFormat="1" ht="16.5" customHeight="1" thickBot="1" x14ac:dyDescent="0.3">
      <c r="B411" s="129"/>
      <c r="C411" s="1022"/>
      <c r="D411" s="919" t="s">
        <v>637</v>
      </c>
      <c r="E411" s="920"/>
      <c r="F411" s="695">
        <f t="shared" si="99"/>
        <v>0</v>
      </c>
      <c r="G411" s="658">
        <f t="shared" ref="G411:J411" si="127">G361+G366+G371+G376+G381+G389+G394+G399+G404</f>
        <v>0</v>
      </c>
      <c r="H411" s="40">
        <f t="shared" si="127"/>
        <v>0</v>
      </c>
      <c r="I411" s="40">
        <f t="shared" si="127"/>
        <v>0</v>
      </c>
      <c r="J411" s="40">
        <f t="shared" si="127"/>
        <v>0</v>
      </c>
      <c r="K411" s="66">
        <f t="shared" si="84"/>
        <v>0</v>
      </c>
      <c r="L411" s="40">
        <f t="shared" ref="L411:O411" si="128">L361+L366+L371+L376+L381+L389+L394+L399+L404</f>
        <v>0</v>
      </c>
      <c r="M411" s="40">
        <f t="shared" si="128"/>
        <v>0</v>
      </c>
      <c r="N411" s="40">
        <f t="shared" si="128"/>
        <v>0</v>
      </c>
      <c r="O411" s="40">
        <f t="shared" si="128"/>
        <v>0</v>
      </c>
      <c r="P411" s="257">
        <f t="shared" si="77"/>
        <v>0</v>
      </c>
      <c r="Q411" s="40">
        <f t="shared" ref="Q411:T411" si="129">Q361+Q366+Q371+Q376+Q381+Q389+Q394+Q399+Q404</f>
        <v>0</v>
      </c>
      <c r="R411" s="40">
        <f t="shared" si="129"/>
        <v>0</v>
      </c>
      <c r="S411" s="40">
        <f t="shared" si="129"/>
        <v>0</v>
      </c>
      <c r="T411" s="40">
        <f t="shared" si="129"/>
        <v>0</v>
      </c>
      <c r="U411" s="257">
        <f t="shared" si="78"/>
        <v>0</v>
      </c>
      <c r="V411" s="40">
        <f t="shared" ref="V411:Y411" si="130">V361+V366+V371+V376+V381+V389+V394+V399+V404</f>
        <v>0</v>
      </c>
      <c r="W411" s="40">
        <f t="shared" si="130"/>
        <v>0</v>
      </c>
      <c r="X411" s="40">
        <f t="shared" si="130"/>
        <v>0</v>
      </c>
      <c r="Y411" s="411">
        <f t="shared" si="130"/>
        <v>0</v>
      </c>
      <c r="Z411" s="430">
        <f t="shared" si="79"/>
        <v>0</v>
      </c>
      <c r="AA411" s="40">
        <f t="shared" ref="AA411:AD411" si="131">AA361+AA366+AA371+AA376+AA381+AA389+AA394+AA399+AA404</f>
        <v>0</v>
      </c>
      <c r="AB411" s="40">
        <f t="shared" si="131"/>
        <v>0</v>
      </c>
      <c r="AC411" s="40">
        <f t="shared" si="131"/>
        <v>0</v>
      </c>
      <c r="AD411" s="40">
        <f t="shared" si="131"/>
        <v>0</v>
      </c>
      <c r="AE411" s="430">
        <f t="shared" si="80"/>
        <v>0</v>
      </c>
      <c r="AF411" s="40">
        <f t="shared" ref="AF411:AI411" si="132">AF361+AF366+AF371+AF376+AF381+AF389+AF394+AF399+AF404</f>
        <v>0</v>
      </c>
      <c r="AG411" s="40">
        <f t="shared" si="132"/>
        <v>0</v>
      </c>
      <c r="AH411" s="40">
        <f t="shared" si="132"/>
        <v>0</v>
      </c>
      <c r="AI411" s="40">
        <f t="shared" si="132"/>
        <v>0</v>
      </c>
      <c r="AJ411" s="430">
        <f t="shared" si="81"/>
        <v>0</v>
      </c>
      <c r="AK411" s="65">
        <f t="shared" ref="AK411:AN411" si="133">AK361+AK366+AK371+AK376+AK381+AK389+AK394+AK399+AK404</f>
        <v>0</v>
      </c>
      <c r="AL411" s="65">
        <f t="shared" si="133"/>
        <v>0</v>
      </c>
      <c r="AM411" s="65">
        <f t="shared" si="133"/>
        <v>0</v>
      </c>
      <c r="AN411" s="65">
        <f t="shared" si="133"/>
        <v>0</v>
      </c>
      <c r="AO411" s="257">
        <f t="shared" si="82"/>
        <v>0</v>
      </c>
      <c r="AP411" s="65">
        <f t="shared" ref="AP411:AS411" si="134">AP361+AP366+AP371+AP376+AP381+AP389+AP394+AP399+AP404</f>
        <v>0</v>
      </c>
      <c r="AQ411" s="65">
        <f t="shared" si="134"/>
        <v>0</v>
      </c>
      <c r="AR411" s="65">
        <f t="shared" si="134"/>
        <v>0</v>
      </c>
      <c r="AS411" s="65">
        <f t="shared" si="134"/>
        <v>0</v>
      </c>
      <c r="AT411" s="257">
        <f t="shared" si="97"/>
        <v>0</v>
      </c>
      <c r="AU411" s="65">
        <f t="shared" ref="AU411:AX411" si="135">AU361+AU366+AU371+AU376+AU381+AU389+AU394+AU399+AU404</f>
        <v>0</v>
      </c>
      <c r="AV411" s="65">
        <f t="shared" si="135"/>
        <v>0</v>
      </c>
      <c r="AW411" s="65">
        <f t="shared" si="135"/>
        <v>0</v>
      </c>
      <c r="AX411" s="65">
        <f t="shared" si="135"/>
        <v>0</v>
      </c>
      <c r="AY411" s="257">
        <f t="shared" si="98"/>
        <v>0</v>
      </c>
    </row>
    <row r="412" spans="2:51" s="194" customFormat="1" ht="16.5" customHeight="1" x14ac:dyDescent="0.25">
      <c r="B412" s="1015">
        <v>1</v>
      </c>
      <c r="C412" s="1048" t="s">
        <v>33</v>
      </c>
      <c r="D412" s="915" t="s">
        <v>469</v>
      </c>
      <c r="E412" s="199" t="s">
        <v>116</v>
      </c>
      <c r="F412" s="695">
        <f t="shared" si="99"/>
        <v>0</v>
      </c>
      <c r="G412" s="642">
        <v>0</v>
      </c>
      <c r="H412" s="90">
        <v>0</v>
      </c>
      <c r="I412" s="90">
        <v>0</v>
      </c>
      <c r="J412" s="90">
        <v>0</v>
      </c>
      <c r="K412" s="66">
        <f t="shared" si="84"/>
        <v>0</v>
      </c>
      <c r="L412" s="87">
        <v>0</v>
      </c>
      <c r="M412" s="87">
        <v>0</v>
      </c>
      <c r="N412" s="87">
        <v>0</v>
      </c>
      <c r="O412" s="87">
        <v>0</v>
      </c>
      <c r="P412" s="257">
        <f t="shared" si="77"/>
        <v>0</v>
      </c>
      <c r="Q412" s="87">
        <v>0</v>
      </c>
      <c r="R412" s="87">
        <v>0</v>
      </c>
      <c r="S412" s="87">
        <v>0</v>
      </c>
      <c r="T412" s="87">
        <v>0</v>
      </c>
      <c r="U412" s="257">
        <f t="shared" si="78"/>
        <v>0</v>
      </c>
      <c r="V412" s="87">
        <v>0</v>
      </c>
      <c r="W412" s="87">
        <v>0</v>
      </c>
      <c r="X412" s="87">
        <v>0</v>
      </c>
      <c r="Y412" s="400">
        <v>0</v>
      </c>
      <c r="Z412" s="430">
        <f t="shared" si="79"/>
        <v>0</v>
      </c>
      <c r="AA412" s="87">
        <v>0</v>
      </c>
      <c r="AB412" s="87">
        <v>0</v>
      </c>
      <c r="AC412" s="87">
        <v>0</v>
      </c>
      <c r="AD412" s="87">
        <v>0</v>
      </c>
      <c r="AE412" s="430">
        <f t="shared" si="80"/>
        <v>0</v>
      </c>
      <c r="AF412" s="87">
        <v>0</v>
      </c>
      <c r="AG412" s="87">
        <v>0</v>
      </c>
      <c r="AH412" s="87">
        <v>0</v>
      </c>
      <c r="AI412" s="87">
        <v>0</v>
      </c>
      <c r="AJ412" s="430">
        <f t="shared" si="81"/>
        <v>0</v>
      </c>
      <c r="AK412" s="83">
        <v>0</v>
      </c>
      <c r="AL412" s="83">
        <v>0</v>
      </c>
      <c r="AM412" s="83">
        <v>0</v>
      </c>
      <c r="AN412" s="83">
        <v>0</v>
      </c>
      <c r="AO412" s="257">
        <f t="shared" si="82"/>
        <v>0</v>
      </c>
      <c r="AP412" s="83">
        <v>0</v>
      </c>
      <c r="AQ412" s="83">
        <v>0</v>
      </c>
      <c r="AR412" s="83">
        <v>0</v>
      </c>
      <c r="AS412" s="83">
        <v>0</v>
      </c>
      <c r="AT412" s="257">
        <f t="shared" si="97"/>
        <v>0</v>
      </c>
      <c r="AU412" s="83">
        <v>0</v>
      </c>
      <c r="AV412" s="83">
        <v>0</v>
      </c>
      <c r="AW412" s="83">
        <v>0</v>
      </c>
      <c r="AX412" s="83">
        <v>0</v>
      </c>
      <c r="AY412" s="257">
        <f t="shared" si="98"/>
        <v>0</v>
      </c>
    </row>
    <row r="413" spans="2:51" s="194" customFormat="1" ht="16.5" customHeight="1" x14ac:dyDescent="0.25">
      <c r="B413" s="925"/>
      <c r="C413" s="933"/>
      <c r="D413" s="923"/>
      <c r="E413" s="200" t="s">
        <v>203</v>
      </c>
      <c r="F413" s="695">
        <f t="shared" si="99"/>
        <v>1</v>
      </c>
      <c r="G413" s="648">
        <v>0</v>
      </c>
      <c r="H413" s="91">
        <v>0</v>
      </c>
      <c r="I413" s="91">
        <v>0</v>
      </c>
      <c r="J413" s="91">
        <v>0</v>
      </c>
      <c r="K413" s="66">
        <f t="shared" si="84"/>
        <v>0</v>
      </c>
      <c r="L413" s="83">
        <v>0</v>
      </c>
      <c r="M413" s="83">
        <v>0</v>
      </c>
      <c r="N413" s="83">
        <v>0</v>
      </c>
      <c r="O413" s="83">
        <v>0</v>
      </c>
      <c r="P413" s="257">
        <f t="shared" si="77"/>
        <v>0</v>
      </c>
      <c r="Q413" s="83">
        <v>0</v>
      </c>
      <c r="R413" s="83">
        <v>0</v>
      </c>
      <c r="S413" s="83">
        <v>0</v>
      </c>
      <c r="T413" s="83">
        <v>0</v>
      </c>
      <c r="U413" s="257">
        <f t="shared" si="78"/>
        <v>0</v>
      </c>
      <c r="V413" s="83">
        <v>0</v>
      </c>
      <c r="W413" s="83">
        <v>0</v>
      </c>
      <c r="X413" s="83">
        <v>0</v>
      </c>
      <c r="Y413" s="396">
        <v>0</v>
      </c>
      <c r="Z413" s="430">
        <f t="shared" si="79"/>
        <v>0</v>
      </c>
      <c r="AA413" s="83">
        <v>0</v>
      </c>
      <c r="AB413" s="83">
        <v>0</v>
      </c>
      <c r="AC413" s="83">
        <v>0</v>
      </c>
      <c r="AD413" s="83">
        <v>0</v>
      </c>
      <c r="AE413" s="430">
        <f t="shared" si="80"/>
        <v>0</v>
      </c>
      <c r="AF413" s="83">
        <v>0</v>
      </c>
      <c r="AG413" s="83">
        <v>0</v>
      </c>
      <c r="AH413" s="83">
        <v>0</v>
      </c>
      <c r="AI413" s="83">
        <v>0</v>
      </c>
      <c r="AJ413" s="430">
        <f t="shared" si="81"/>
        <v>0</v>
      </c>
      <c r="AK413" s="83">
        <v>0</v>
      </c>
      <c r="AL413" s="83">
        <v>0</v>
      </c>
      <c r="AM413" s="83">
        <v>0</v>
      </c>
      <c r="AN413" s="83">
        <v>0</v>
      </c>
      <c r="AO413" s="257">
        <f t="shared" si="82"/>
        <v>0</v>
      </c>
      <c r="AP413" s="83">
        <v>0</v>
      </c>
      <c r="AQ413" s="83">
        <v>0</v>
      </c>
      <c r="AR413" s="83">
        <v>0</v>
      </c>
      <c r="AS413" s="83">
        <v>0</v>
      </c>
      <c r="AT413" s="257">
        <f t="shared" si="97"/>
        <v>0</v>
      </c>
      <c r="AU413" s="83">
        <v>0</v>
      </c>
      <c r="AV413" s="83">
        <v>0</v>
      </c>
      <c r="AW413" s="83">
        <v>0</v>
      </c>
      <c r="AX413" s="83">
        <v>1</v>
      </c>
      <c r="AY413" s="257">
        <f t="shared" si="98"/>
        <v>1</v>
      </c>
    </row>
    <row r="414" spans="2:51" s="194" customFormat="1" ht="16.5" customHeight="1" thickBot="1" x14ac:dyDescent="0.3">
      <c r="B414" s="925"/>
      <c r="C414" s="933"/>
      <c r="D414" s="923"/>
      <c r="E414" s="594" t="s">
        <v>112</v>
      </c>
      <c r="F414" s="695">
        <f t="shared" si="99"/>
        <v>0</v>
      </c>
      <c r="G414" s="650"/>
      <c r="H414" s="98"/>
      <c r="I414" s="98"/>
      <c r="J414" s="98"/>
      <c r="K414" s="66">
        <f t="shared" si="84"/>
        <v>0</v>
      </c>
      <c r="L414" s="220"/>
      <c r="M414" s="220"/>
      <c r="N414" s="220"/>
      <c r="O414" s="220"/>
      <c r="P414" s="257">
        <f t="shared" si="77"/>
        <v>0</v>
      </c>
      <c r="Q414" s="220"/>
      <c r="R414" s="220"/>
      <c r="S414" s="220"/>
      <c r="T414" s="220"/>
      <c r="U414" s="257">
        <f t="shared" si="78"/>
        <v>0</v>
      </c>
      <c r="V414" s="220"/>
      <c r="W414" s="220"/>
      <c r="X414" s="220"/>
      <c r="Y414" s="358"/>
      <c r="Z414" s="430">
        <f t="shared" si="79"/>
        <v>0</v>
      </c>
      <c r="AA414" s="220"/>
      <c r="AB414" s="220"/>
      <c r="AC414" s="220"/>
      <c r="AD414" s="220"/>
      <c r="AE414" s="430">
        <f t="shared" si="80"/>
        <v>0</v>
      </c>
      <c r="AF414" s="220"/>
      <c r="AG414" s="220"/>
      <c r="AH414" s="220"/>
      <c r="AI414" s="220"/>
      <c r="AJ414" s="430">
        <f t="shared" si="81"/>
        <v>0</v>
      </c>
      <c r="AK414" s="120"/>
      <c r="AL414" s="120"/>
      <c r="AM414" s="120"/>
      <c r="AN414" s="120"/>
      <c r="AO414" s="257">
        <f t="shared" si="82"/>
        <v>0</v>
      </c>
      <c r="AP414" s="120"/>
      <c r="AQ414" s="120"/>
      <c r="AR414" s="120"/>
      <c r="AS414" s="120"/>
      <c r="AT414" s="257">
        <f t="shared" si="97"/>
        <v>0</v>
      </c>
      <c r="AU414" s="120"/>
      <c r="AV414" s="120"/>
      <c r="AW414" s="120"/>
      <c r="AX414" s="120"/>
      <c r="AY414" s="257">
        <f t="shared" si="98"/>
        <v>0</v>
      </c>
    </row>
    <row r="415" spans="2:51" s="99" customFormat="1" ht="16.5" customHeight="1" thickBot="1" x14ac:dyDescent="0.3">
      <c r="B415" s="925"/>
      <c r="C415" s="933"/>
      <c r="D415" s="923"/>
      <c r="E415" s="583" t="s">
        <v>621</v>
      </c>
      <c r="F415" s="695">
        <f t="shared" si="99"/>
        <v>8</v>
      </c>
      <c r="G415" s="668">
        <v>0</v>
      </c>
      <c r="H415" s="119">
        <v>0</v>
      </c>
      <c r="I415" s="119">
        <v>0</v>
      </c>
      <c r="J415" s="119">
        <v>0</v>
      </c>
      <c r="K415" s="66">
        <f t="shared" si="84"/>
        <v>0</v>
      </c>
      <c r="L415" s="101">
        <v>1</v>
      </c>
      <c r="M415" s="101">
        <v>0</v>
      </c>
      <c r="N415" s="101">
        <v>0</v>
      </c>
      <c r="O415" s="101">
        <v>0</v>
      </c>
      <c r="P415" s="257">
        <f t="shared" ref="P415:P478" si="136">L415+M415+N415+O415</f>
        <v>1</v>
      </c>
      <c r="Q415" s="101">
        <v>3</v>
      </c>
      <c r="R415" s="101">
        <v>0</v>
      </c>
      <c r="S415" s="101">
        <v>0</v>
      </c>
      <c r="T415" s="101">
        <v>0</v>
      </c>
      <c r="U415" s="257">
        <f t="shared" ref="U415:U478" si="137">Q415+R415+S415+T415</f>
        <v>3</v>
      </c>
      <c r="V415" s="101">
        <v>0</v>
      </c>
      <c r="W415" s="101">
        <v>0</v>
      </c>
      <c r="X415" s="101">
        <v>0</v>
      </c>
      <c r="Y415" s="412">
        <v>0</v>
      </c>
      <c r="Z415" s="430">
        <f t="shared" ref="Z415:Z478" si="138">V415+W415+X415+Y415</f>
        <v>0</v>
      </c>
      <c r="AA415" s="101">
        <v>0</v>
      </c>
      <c r="AB415" s="101">
        <v>0</v>
      </c>
      <c r="AC415" s="101">
        <v>0</v>
      </c>
      <c r="AD415" s="101">
        <v>0</v>
      </c>
      <c r="AE415" s="430">
        <f t="shared" ref="AE415:AE478" si="139">AA415+AB415+AC415+AD415</f>
        <v>0</v>
      </c>
      <c r="AF415" s="101">
        <v>0</v>
      </c>
      <c r="AG415" s="101">
        <v>1</v>
      </c>
      <c r="AH415" s="101">
        <v>0</v>
      </c>
      <c r="AI415" s="101">
        <v>0</v>
      </c>
      <c r="AJ415" s="430">
        <f t="shared" ref="AJ415:AJ478" si="140">AF415+AG415+AH415+AI415</f>
        <v>1</v>
      </c>
      <c r="AK415" s="84">
        <v>0</v>
      </c>
      <c r="AL415" s="84">
        <v>0</v>
      </c>
      <c r="AM415" s="84">
        <v>0</v>
      </c>
      <c r="AN415" s="84">
        <v>1</v>
      </c>
      <c r="AO415" s="257">
        <f t="shared" ref="AO415:AO478" si="141">AK415+AL415+AM415+AN415</f>
        <v>1</v>
      </c>
      <c r="AP415" s="83">
        <v>0</v>
      </c>
      <c r="AQ415" s="83">
        <v>0</v>
      </c>
      <c r="AR415" s="83">
        <v>0</v>
      </c>
      <c r="AS415" s="83">
        <v>0</v>
      </c>
      <c r="AT415" s="257">
        <f t="shared" si="97"/>
        <v>0</v>
      </c>
      <c r="AU415" s="84">
        <v>0</v>
      </c>
      <c r="AV415" s="84">
        <v>0</v>
      </c>
      <c r="AW415" s="84">
        <v>0</v>
      </c>
      <c r="AX415" s="84">
        <v>2</v>
      </c>
      <c r="AY415" s="257">
        <f t="shared" si="98"/>
        <v>2</v>
      </c>
    </row>
    <row r="416" spans="2:51" s="194" customFormat="1" ht="21.75" thickBot="1" x14ac:dyDescent="0.3">
      <c r="B416" s="925"/>
      <c r="C416" s="933"/>
      <c r="D416" s="924"/>
      <c r="E416" s="583" t="s">
        <v>620</v>
      </c>
      <c r="F416" s="695">
        <f t="shared" si="99"/>
        <v>0</v>
      </c>
      <c r="G416" s="646">
        <v>0</v>
      </c>
      <c r="H416" s="119">
        <v>0</v>
      </c>
      <c r="I416" s="119">
        <v>0</v>
      </c>
      <c r="J416" s="119">
        <v>0</v>
      </c>
      <c r="K416" s="66">
        <f t="shared" ref="K416:K479" si="142">G416+H416+I416+J416</f>
        <v>0</v>
      </c>
      <c r="L416" s="100">
        <v>0</v>
      </c>
      <c r="M416" s="100">
        <v>0</v>
      </c>
      <c r="N416" s="100">
        <v>0</v>
      </c>
      <c r="O416" s="100">
        <v>0</v>
      </c>
      <c r="P416" s="257">
        <f t="shared" si="136"/>
        <v>0</v>
      </c>
      <c r="Q416" s="100">
        <v>0</v>
      </c>
      <c r="R416" s="100">
        <v>0</v>
      </c>
      <c r="S416" s="100">
        <v>0</v>
      </c>
      <c r="T416" s="100">
        <v>0</v>
      </c>
      <c r="U416" s="257">
        <f t="shared" si="137"/>
        <v>0</v>
      </c>
      <c r="V416" s="100">
        <v>0</v>
      </c>
      <c r="W416" s="100">
        <v>0</v>
      </c>
      <c r="X416" s="100">
        <v>0</v>
      </c>
      <c r="Y416" s="398">
        <v>0</v>
      </c>
      <c r="Z416" s="430">
        <f t="shared" si="138"/>
        <v>0</v>
      </c>
      <c r="AA416" s="100">
        <v>0</v>
      </c>
      <c r="AB416" s="100">
        <v>0</v>
      </c>
      <c r="AC416" s="100">
        <v>0</v>
      </c>
      <c r="AD416" s="100">
        <v>0</v>
      </c>
      <c r="AE416" s="430">
        <f t="shared" si="139"/>
        <v>0</v>
      </c>
      <c r="AF416" s="100">
        <v>0</v>
      </c>
      <c r="AG416" s="100">
        <v>0</v>
      </c>
      <c r="AH416" s="100">
        <v>0</v>
      </c>
      <c r="AI416" s="100">
        <v>0</v>
      </c>
      <c r="AJ416" s="430">
        <f t="shared" si="140"/>
        <v>0</v>
      </c>
      <c r="AK416" s="83">
        <v>0</v>
      </c>
      <c r="AL416" s="83">
        <v>0</v>
      </c>
      <c r="AM416" s="83">
        <v>0</v>
      </c>
      <c r="AN416" s="83">
        <v>0</v>
      </c>
      <c r="AO416" s="257">
        <f t="shared" si="141"/>
        <v>0</v>
      </c>
      <c r="AP416" s="83">
        <v>0</v>
      </c>
      <c r="AQ416" s="83">
        <v>0</v>
      </c>
      <c r="AR416" s="83">
        <v>0</v>
      </c>
      <c r="AS416" s="83">
        <v>0</v>
      </c>
      <c r="AT416" s="257">
        <f t="shared" si="97"/>
        <v>0</v>
      </c>
      <c r="AU416" s="83">
        <v>0</v>
      </c>
      <c r="AV416" s="83">
        <v>0</v>
      </c>
      <c r="AW416" s="83">
        <v>0</v>
      </c>
      <c r="AX416" s="83">
        <v>0</v>
      </c>
      <c r="AY416" s="257">
        <f t="shared" si="98"/>
        <v>0</v>
      </c>
    </row>
    <row r="417" spans="2:51" s="194" customFormat="1" ht="16.5" customHeight="1" x14ac:dyDescent="0.25">
      <c r="B417" s="925">
        <v>2</v>
      </c>
      <c r="C417" s="933"/>
      <c r="D417" s="915" t="s">
        <v>470</v>
      </c>
      <c r="E417" s="200" t="s">
        <v>116</v>
      </c>
      <c r="F417" s="695">
        <f t="shared" si="99"/>
        <v>0</v>
      </c>
      <c r="G417" s="648">
        <v>0</v>
      </c>
      <c r="H417" s="91">
        <v>0</v>
      </c>
      <c r="I417" s="91">
        <v>0</v>
      </c>
      <c r="J417" s="91">
        <v>0</v>
      </c>
      <c r="K417" s="66">
        <f t="shared" si="142"/>
        <v>0</v>
      </c>
      <c r="L417" s="83">
        <v>0</v>
      </c>
      <c r="M417" s="83">
        <v>0</v>
      </c>
      <c r="N417" s="83">
        <v>0</v>
      </c>
      <c r="O417" s="83">
        <v>0</v>
      </c>
      <c r="P417" s="257">
        <f t="shared" si="136"/>
        <v>0</v>
      </c>
      <c r="Q417" s="83">
        <v>0</v>
      </c>
      <c r="R417" s="83">
        <v>0</v>
      </c>
      <c r="S417" s="83">
        <v>0</v>
      </c>
      <c r="T417" s="83">
        <v>0</v>
      </c>
      <c r="U417" s="257">
        <f t="shared" si="137"/>
        <v>0</v>
      </c>
      <c r="V417" s="83">
        <v>0</v>
      </c>
      <c r="W417" s="83">
        <v>0</v>
      </c>
      <c r="X417" s="83">
        <v>0</v>
      </c>
      <c r="Y417" s="396">
        <v>0</v>
      </c>
      <c r="Z417" s="430">
        <f t="shared" si="138"/>
        <v>0</v>
      </c>
      <c r="AA417" s="83">
        <v>0</v>
      </c>
      <c r="AB417" s="83">
        <v>0</v>
      </c>
      <c r="AC417" s="83">
        <v>0</v>
      </c>
      <c r="AD417" s="83">
        <v>0</v>
      </c>
      <c r="AE417" s="430">
        <f t="shared" si="139"/>
        <v>0</v>
      </c>
      <c r="AF417" s="83">
        <v>0</v>
      </c>
      <c r="AG417" s="83">
        <v>0</v>
      </c>
      <c r="AH417" s="83">
        <v>0</v>
      </c>
      <c r="AI417" s="83">
        <v>0</v>
      </c>
      <c r="AJ417" s="430">
        <f t="shared" si="140"/>
        <v>0</v>
      </c>
      <c r="AK417" s="83">
        <v>0</v>
      </c>
      <c r="AL417" s="83">
        <v>0</v>
      </c>
      <c r="AM417" s="83">
        <v>0</v>
      </c>
      <c r="AN417" s="83">
        <v>0</v>
      </c>
      <c r="AO417" s="257">
        <f t="shared" si="141"/>
        <v>0</v>
      </c>
      <c r="AP417" s="83">
        <v>0</v>
      </c>
      <c r="AQ417" s="83">
        <v>0</v>
      </c>
      <c r="AR417" s="83">
        <v>0</v>
      </c>
      <c r="AS417" s="83">
        <v>0</v>
      </c>
      <c r="AT417" s="257">
        <f t="shared" si="97"/>
        <v>0</v>
      </c>
      <c r="AU417" s="83">
        <v>0</v>
      </c>
      <c r="AV417" s="83">
        <v>0</v>
      </c>
      <c r="AW417" s="83">
        <v>0</v>
      </c>
      <c r="AX417" s="83">
        <v>0</v>
      </c>
      <c r="AY417" s="257">
        <f t="shared" si="98"/>
        <v>0</v>
      </c>
    </row>
    <row r="418" spans="2:51" s="194" customFormat="1" ht="16.5" customHeight="1" x14ac:dyDescent="0.25">
      <c r="B418" s="925"/>
      <c r="C418" s="933"/>
      <c r="D418" s="923"/>
      <c r="E418" s="200" t="s">
        <v>203</v>
      </c>
      <c r="F418" s="695">
        <f t="shared" si="99"/>
        <v>0</v>
      </c>
      <c r="G418" s="648">
        <v>0</v>
      </c>
      <c r="H418" s="91">
        <v>0</v>
      </c>
      <c r="I418" s="91">
        <v>0</v>
      </c>
      <c r="J418" s="91">
        <v>0</v>
      </c>
      <c r="K418" s="66">
        <f t="shared" si="142"/>
        <v>0</v>
      </c>
      <c r="L418" s="83">
        <v>0</v>
      </c>
      <c r="M418" s="83">
        <v>0</v>
      </c>
      <c r="N418" s="83">
        <v>0</v>
      </c>
      <c r="O418" s="83">
        <v>0</v>
      </c>
      <c r="P418" s="257">
        <f t="shared" si="136"/>
        <v>0</v>
      </c>
      <c r="Q418" s="83">
        <v>0</v>
      </c>
      <c r="R418" s="83">
        <v>0</v>
      </c>
      <c r="S418" s="83">
        <v>0</v>
      </c>
      <c r="T418" s="83">
        <v>0</v>
      </c>
      <c r="U418" s="257">
        <f t="shared" si="137"/>
        <v>0</v>
      </c>
      <c r="V418" s="83">
        <v>0</v>
      </c>
      <c r="W418" s="83">
        <v>0</v>
      </c>
      <c r="X418" s="83">
        <v>0</v>
      </c>
      <c r="Y418" s="396">
        <v>0</v>
      </c>
      <c r="Z418" s="430">
        <f t="shared" si="138"/>
        <v>0</v>
      </c>
      <c r="AA418" s="83">
        <v>0</v>
      </c>
      <c r="AB418" s="83">
        <v>0</v>
      </c>
      <c r="AC418" s="83">
        <v>0</v>
      </c>
      <c r="AD418" s="83">
        <v>0</v>
      </c>
      <c r="AE418" s="430">
        <f t="shared" si="139"/>
        <v>0</v>
      </c>
      <c r="AF418" s="83">
        <v>0</v>
      </c>
      <c r="AG418" s="83">
        <v>0</v>
      </c>
      <c r="AH418" s="83">
        <v>0</v>
      </c>
      <c r="AI418" s="83">
        <v>0</v>
      </c>
      <c r="AJ418" s="430">
        <f t="shared" si="140"/>
        <v>0</v>
      </c>
      <c r="AK418" s="83">
        <v>0</v>
      </c>
      <c r="AL418" s="83">
        <v>0</v>
      </c>
      <c r="AM418" s="83">
        <v>0</v>
      </c>
      <c r="AN418" s="83">
        <v>0</v>
      </c>
      <c r="AO418" s="257">
        <f t="shared" si="141"/>
        <v>0</v>
      </c>
      <c r="AP418" s="83">
        <v>0</v>
      </c>
      <c r="AQ418" s="83">
        <v>0</v>
      </c>
      <c r="AR418" s="83">
        <v>0</v>
      </c>
      <c r="AS418" s="83">
        <v>0</v>
      </c>
      <c r="AT418" s="257">
        <f t="shared" si="97"/>
        <v>0</v>
      </c>
      <c r="AU418" s="83">
        <v>0</v>
      </c>
      <c r="AV418" s="83">
        <v>0</v>
      </c>
      <c r="AW418" s="83">
        <v>0</v>
      </c>
      <c r="AX418" s="83">
        <v>0</v>
      </c>
      <c r="AY418" s="257">
        <f t="shared" si="98"/>
        <v>0</v>
      </c>
    </row>
    <row r="419" spans="2:51" s="194" customFormat="1" ht="16.5" customHeight="1" thickBot="1" x14ac:dyDescent="0.3">
      <c r="B419" s="925"/>
      <c r="C419" s="933"/>
      <c r="D419" s="923"/>
      <c r="E419" s="594" t="s">
        <v>112</v>
      </c>
      <c r="F419" s="695">
        <f t="shared" si="99"/>
        <v>0</v>
      </c>
      <c r="G419" s="650"/>
      <c r="H419" s="98"/>
      <c r="I419" s="98"/>
      <c r="J419" s="98"/>
      <c r="K419" s="66">
        <f t="shared" si="142"/>
        <v>0</v>
      </c>
      <c r="L419" s="220"/>
      <c r="M419" s="220"/>
      <c r="N419" s="220"/>
      <c r="O419" s="220"/>
      <c r="P419" s="257">
        <f t="shared" si="136"/>
        <v>0</v>
      </c>
      <c r="Q419" s="220"/>
      <c r="R419" s="220"/>
      <c r="S419" s="220"/>
      <c r="T419" s="220"/>
      <c r="U419" s="257">
        <f t="shared" si="137"/>
        <v>0</v>
      </c>
      <c r="V419" s="220"/>
      <c r="W419" s="220"/>
      <c r="X419" s="220"/>
      <c r="Y419" s="358"/>
      <c r="Z419" s="430">
        <f t="shared" si="138"/>
        <v>0</v>
      </c>
      <c r="AA419" s="220"/>
      <c r="AB419" s="220"/>
      <c r="AC419" s="220"/>
      <c r="AD419" s="220"/>
      <c r="AE419" s="430">
        <f t="shared" si="139"/>
        <v>0</v>
      </c>
      <c r="AF419" s="220"/>
      <c r="AG419" s="220"/>
      <c r="AH419" s="220"/>
      <c r="AI419" s="220"/>
      <c r="AJ419" s="430">
        <f t="shared" si="140"/>
        <v>0</v>
      </c>
      <c r="AK419" s="120"/>
      <c r="AL419" s="120"/>
      <c r="AM419" s="120"/>
      <c r="AN419" s="120"/>
      <c r="AO419" s="257">
        <f t="shared" si="141"/>
        <v>0</v>
      </c>
      <c r="AP419" s="120"/>
      <c r="AQ419" s="120"/>
      <c r="AR419" s="120"/>
      <c r="AS419" s="120"/>
      <c r="AT419" s="257">
        <f t="shared" si="97"/>
        <v>0</v>
      </c>
      <c r="AU419" s="120"/>
      <c r="AV419" s="120"/>
      <c r="AW419" s="120"/>
      <c r="AX419" s="120"/>
      <c r="AY419" s="257">
        <f t="shared" si="98"/>
        <v>0</v>
      </c>
    </row>
    <row r="420" spans="2:51" s="99" customFormat="1" ht="16.5" customHeight="1" thickBot="1" x14ac:dyDescent="0.3">
      <c r="B420" s="925"/>
      <c r="C420" s="933"/>
      <c r="D420" s="923"/>
      <c r="E420" s="583" t="s">
        <v>621</v>
      </c>
      <c r="F420" s="695">
        <f t="shared" si="99"/>
        <v>6</v>
      </c>
      <c r="G420" s="668">
        <v>1</v>
      </c>
      <c r="H420" s="119">
        <v>0</v>
      </c>
      <c r="I420" s="119">
        <v>0</v>
      </c>
      <c r="J420" s="119">
        <v>0</v>
      </c>
      <c r="K420" s="66">
        <f t="shared" si="142"/>
        <v>1</v>
      </c>
      <c r="L420" s="101">
        <v>2</v>
      </c>
      <c r="M420" s="101">
        <v>0</v>
      </c>
      <c r="N420" s="101">
        <v>0</v>
      </c>
      <c r="O420" s="101">
        <v>0</v>
      </c>
      <c r="P420" s="257">
        <f t="shared" si="136"/>
        <v>2</v>
      </c>
      <c r="Q420" s="101">
        <v>2</v>
      </c>
      <c r="R420" s="101">
        <v>0</v>
      </c>
      <c r="S420" s="101">
        <v>0</v>
      </c>
      <c r="T420" s="101">
        <v>0</v>
      </c>
      <c r="U420" s="257">
        <f t="shared" si="137"/>
        <v>2</v>
      </c>
      <c r="V420" s="101">
        <v>0</v>
      </c>
      <c r="W420" s="101">
        <v>0</v>
      </c>
      <c r="X420" s="101">
        <v>0</v>
      </c>
      <c r="Y420" s="412">
        <v>0</v>
      </c>
      <c r="Z420" s="430">
        <f t="shared" si="138"/>
        <v>0</v>
      </c>
      <c r="AA420" s="101">
        <v>0</v>
      </c>
      <c r="AB420" s="101">
        <v>0</v>
      </c>
      <c r="AC420" s="101">
        <v>0</v>
      </c>
      <c r="AD420" s="101">
        <v>0</v>
      </c>
      <c r="AE420" s="430">
        <f t="shared" si="139"/>
        <v>0</v>
      </c>
      <c r="AF420" s="101">
        <v>0</v>
      </c>
      <c r="AG420" s="101">
        <v>0</v>
      </c>
      <c r="AH420" s="101">
        <v>0</v>
      </c>
      <c r="AI420" s="101">
        <v>0</v>
      </c>
      <c r="AJ420" s="430">
        <f t="shared" si="140"/>
        <v>0</v>
      </c>
      <c r="AK420" s="84">
        <v>0</v>
      </c>
      <c r="AL420" s="84">
        <v>0</v>
      </c>
      <c r="AM420" s="84">
        <v>0</v>
      </c>
      <c r="AN420" s="84">
        <v>0</v>
      </c>
      <c r="AO420" s="257">
        <f t="shared" si="141"/>
        <v>0</v>
      </c>
      <c r="AP420" s="83">
        <v>0</v>
      </c>
      <c r="AQ420" s="83">
        <v>0</v>
      </c>
      <c r="AR420" s="83">
        <v>0</v>
      </c>
      <c r="AS420" s="83">
        <v>1</v>
      </c>
      <c r="AT420" s="257">
        <f t="shared" si="97"/>
        <v>1</v>
      </c>
      <c r="AU420" s="84">
        <v>0</v>
      </c>
      <c r="AV420" s="84">
        <v>0</v>
      </c>
      <c r="AW420" s="84">
        <v>0</v>
      </c>
      <c r="AX420" s="84">
        <v>0</v>
      </c>
      <c r="AY420" s="257">
        <f t="shared" si="98"/>
        <v>0</v>
      </c>
    </row>
    <row r="421" spans="2:51" s="194" customFormat="1" ht="21.75" thickBot="1" x14ac:dyDescent="0.3">
      <c r="B421" s="925"/>
      <c r="C421" s="933"/>
      <c r="D421" s="924"/>
      <c r="E421" s="583" t="s">
        <v>620</v>
      </c>
      <c r="F421" s="695">
        <f t="shared" si="99"/>
        <v>0</v>
      </c>
      <c r="G421" s="646">
        <v>0</v>
      </c>
      <c r="H421" s="119">
        <v>0</v>
      </c>
      <c r="I421" s="119">
        <v>0</v>
      </c>
      <c r="J421" s="119">
        <v>0</v>
      </c>
      <c r="K421" s="66">
        <f t="shared" si="142"/>
        <v>0</v>
      </c>
      <c r="L421" s="100">
        <v>0</v>
      </c>
      <c r="M421" s="100">
        <v>0</v>
      </c>
      <c r="N421" s="100">
        <v>0</v>
      </c>
      <c r="O421" s="100">
        <v>0</v>
      </c>
      <c r="P421" s="257">
        <f t="shared" si="136"/>
        <v>0</v>
      </c>
      <c r="Q421" s="100">
        <v>0</v>
      </c>
      <c r="R421" s="100">
        <v>0</v>
      </c>
      <c r="S421" s="100">
        <v>0</v>
      </c>
      <c r="T421" s="100">
        <v>0</v>
      </c>
      <c r="U421" s="257">
        <f t="shared" si="137"/>
        <v>0</v>
      </c>
      <c r="V421" s="100">
        <v>0</v>
      </c>
      <c r="W421" s="100">
        <v>0</v>
      </c>
      <c r="X421" s="100">
        <v>0</v>
      </c>
      <c r="Y421" s="398">
        <v>0</v>
      </c>
      <c r="Z421" s="430">
        <f t="shared" si="138"/>
        <v>0</v>
      </c>
      <c r="AA421" s="100">
        <v>0</v>
      </c>
      <c r="AB421" s="100">
        <v>0</v>
      </c>
      <c r="AC421" s="100">
        <v>0</v>
      </c>
      <c r="AD421" s="100">
        <v>0</v>
      </c>
      <c r="AE421" s="430">
        <f t="shared" si="139"/>
        <v>0</v>
      </c>
      <c r="AF421" s="100">
        <v>0</v>
      </c>
      <c r="AG421" s="100">
        <v>0</v>
      </c>
      <c r="AH421" s="100">
        <v>0</v>
      </c>
      <c r="AI421" s="100">
        <v>0</v>
      </c>
      <c r="AJ421" s="430">
        <f t="shared" si="140"/>
        <v>0</v>
      </c>
      <c r="AK421" s="83">
        <v>0</v>
      </c>
      <c r="AL421" s="83">
        <v>0</v>
      </c>
      <c r="AM421" s="83">
        <v>0</v>
      </c>
      <c r="AN421" s="83">
        <v>0</v>
      </c>
      <c r="AO421" s="257">
        <f t="shared" si="141"/>
        <v>0</v>
      </c>
      <c r="AP421" s="83">
        <v>0</v>
      </c>
      <c r="AQ421" s="83">
        <v>0</v>
      </c>
      <c r="AR421" s="83">
        <v>0</v>
      </c>
      <c r="AS421" s="83">
        <v>0</v>
      </c>
      <c r="AT421" s="257">
        <f t="shared" si="97"/>
        <v>0</v>
      </c>
      <c r="AU421" s="83">
        <v>0</v>
      </c>
      <c r="AV421" s="83">
        <v>0</v>
      </c>
      <c r="AW421" s="83">
        <v>0</v>
      </c>
      <c r="AX421" s="83">
        <v>0</v>
      </c>
      <c r="AY421" s="257">
        <f t="shared" si="98"/>
        <v>0</v>
      </c>
    </row>
    <row r="422" spans="2:51" s="194" customFormat="1" ht="24.75" customHeight="1" x14ac:dyDescent="0.25">
      <c r="B422" s="925">
        <v>3</v>
      </c>
      <c r="C422" s="933"/>
      <c r="D422" s="939" t="s">
        <v>471</v>
      </c>
      <c r="E422" s="200" t="s">
        <v>116</v>
      </c>
      <c r="F422" s="695">
        <f t="shared" si="99"/>
        <v>1</v>
      </c>
      <c r="G422" s="648">
        <v>0</v>
      </c>
      <c r="H422" s="91">
        <v>0</v>
      </c>
      <c r="I422" s="91">
        <v>0</v>
      </c>
      <c r="J422" s="91">
        <v>0</v>
      </c>
      <c r="K422" s="66">
        <f t="shared" si="142"/>
        <v>0</v>
      </c>
      <c r="L422" s="83">
        <v>0</v>
      </c>
      <c r="M422" s="83">
        <v>0</v>
      </c>
      <c r="N422" s="83">
        <v>0</v>
      </c>
      <c r="O422" s="83">
        <v>0</v>
      </c>
      <c r="P422" s="257">
        <f t="shared" si="136"/>
        <v>0</v>
      </c>
      <c r="Q422" s="83">
        <v>0</v>
      </c>
      <c r="R422" s="83">
        <v>0</v>
      </c>
      <c r="S422" s="83">
        <v>0</v>
      </c>
      <c r="T422" s="83">
        <v>0</v>
      </c>
      <c r="U422" s="257">
        <f t="shared" si="137"/>
        <v>0</v>
      </c>
      <c r="V422" s="83">
        <v>0</v>
      </c>
      <c r="W422" s="83">
        <v>0</v>
      </c>
      <c r="X422" s="83">
        <v>0</v>
      </c>
      <c r="Y422" s="396">
        <v>0</v>
      </c>
      <c r="Z422" s="430">
        <f t="shared" si="138"/>
        <v>0</v>
      </c>
      <c r="AA422" s="83">
        <v>0</v>
      </c>
      <c r="AB422" s="83">
        <v>0</v>
      </c>
      <c r="AC422" s="83">
        <v>0</v>
      </c>
      <c r="AD422" s="83">
        <v>0</v>
      </c>
      <c r="AE422" s="430">
        <f t="shared" si="139"/>
        <v>0</v>
      </c>
      <c r="AF422" s="83">
        <v>0</v>
      </c>
      <c r="AG422" s="83">
        <v>0</v>
      </c>
      <c r="AH422" s="83">
        <v>0</v>
      </c>
      <c r="AI422" s="83">
        <v>0</v>
      </c>
      <c r="AJ422" s="430">
        <f t="shared" si="140"/>
        <v>0</v>
      </c>
      <c r="AK422" s="83">
        <v>0</v>
      </c>
      <c r="AL422" s="83">
        <v>0</v>
      </c>
      <c r="AM422" s="83">
        <v>0</v>
      </c>
      <c r="AN422" s="83">
        <v>1</v>
      </c>
      <c r="AO422" s="257">
        <f t="shared" si="141"/>
        <v>1</v>
      </c>
      <c r="AP422" s="83">
        <v>0</v>
      </c>
      <c r="AQ422" s="83">
        <v>0</v>
      </c>
      <c r="AR422" s="83">
        <v>0</v>
      </c>
      <c r="AS422" s="83">
        <v>0</v>
      </c>
      <c r="AT422" s="257">
        <f t="shared" si="97"/>
        <v>0</v>
      </c>
      <c r="AU422" s="83">
        <v>0</v>
      </c>
      <c r="AV422" s="83">
        <v>0</v>
      </c>
      <c r="AW422" s="83">
        <v>0</v>
      </c>
      <c r="AX422" s="83">
        <v>0</v>
      </c>
      <c r="AY422" s="257">
        <f t="shared" si="98"/>
        <v>0</v>
      </c>
    </row>
    <row r="423" spans="2:51" s="194" customFormat="1" ht="23.45" customHeight="1" x14ac:dyDescent="0.25">
      <c r="B423" s="925"/>
      <c r="C423" s="933"/>
      <c r="D423" s="940"/>
      <c r="E423" s="585" t="s">
        <v>203</v>
      </c>
      <c r="F423" s="695">
        <f t="shared" si="99"/>
        <v>0</v>
      </c>
      <c r="G423" s="648">
        <v>0</v>
      </c>
      <c r="H423" s="91">
        <v>0</v>
      </c>
      <c r="I423" s="91">
        <v>0</v>
      </c>
      <c r="J423" s="91">
        <v>0</v>
      </c>
      <c r="K423" s="66">
        <f t="shared" si="142"/>
        <v>0</v>
      </c>
      <c r="L423" s="83">
        <v>0</v>
      </c>
      <c r="M423" s="83">
        <v>0</v>
      </c>
      <c r="N423" s="83">
        <v>0</v>
      </c>
      <c r="O423" s="83">
        <v>0</v>
      </c>
      <c r="P423" s="257">
        <f t="shared" si="136"/>
        <v>0</v>
      </c>
      <c r="Q423" s="83">
        <v>0</v>
      </c>
      <c r="R423" s="83">
        <v>0</v>
      </c>
      <c r="S423" s="83">
        <v>0</v>
      </c>
      <c r="T423" s="83">
        <v>0</v>
      </c>
      <c r="U423" s="257">
        <f t="shared" si="137"/>
        <v>0</v>
      </c>
      <c r="V423" s="83">
        <v>0</v>
      </c>
      <c r="W423" s="83">
        <v>0</v>
      </c>
      <c r="X423" s="83">
        <v>0</v>
      </c>
      <c r="Y423" s="396">
        <v>0</v>
      </c>
      <c r="Z423" s="430">
        <f t="shared" si="138"/>
        <v>0</v>
      </c>
      <c r="AA423" s="83">
        <v>0</v>
      </c>
      <c r="AB423" s="83">
        <v>0</v>
      </c>
      <c r="AC423" s="83">
        <v>0</v>
      </c>
      <c r="AD423" s="83">
        <v>0</v>
      </c>
      <c r="AE423" s="430">
        <f t="shared" si="139"/>
        <v>0</v>
      </c>
      <c r="AF423" s="83">
        <v>0</v>
      </c>
      <c r="AG423" s="83">
        <v>0</v>
      </c>
      <c r="AH423" s="83">
        <v>0</v>
      </c>
      <c r="AI423" s="83">
        <v>0</v>
      </c>
      <c r="AJ423" s="430">
        <f t="shared" si="140"/>
        <v>0</v>
      </c>
      <c r="AK423" s="83">
        <v>0</v>
      </c>
      <c r="AL423" s="83">
        <v>0</v>
      </c>
      <c r="AM423" s="83">
        <v>0</v>
      </c>
      <c r="AN423" s="83">
        <v>0</v>
      </c>
      <c r="AO423" s="257">
        <f t="shared" si="141"/>
        <v>0</v>
      </c>
      <c r="AP423" s="83">
        <v>0</v>
      </c>
      <c r="AQ423" s="83">
        <v>0</v>
      </c>
      <c r="AR423" s="83">
        <v>0</v>
      </c>
      <c r="AS423" s="83">
        <v>0</v>
      </c>
      <c r="AT423" s="257">
        <f t="shared" si="97"/>
        <v>0</v>
      </c>
      <c r="AU423" s="83">
        <v>0</v>
      </c>
      <c r="AV423" s="83">
        <v>0</v>
      </c>
      <c r="AW423" s="83">
        <v>0</v>
      </c>
      <c r="AX423" s="83">
        <v>0</v>
      </c>
      <c r="AY423" s="257">
        <f t="shared" si="98"/>
        <v>0</v>
      </c>
    </row>
    <row r="424" spans="2:51" s="194" customFormat="1" ht="23.45" customHeight="1" thickBot="1" x14ac:dyDescent="0.3">
      <c r="B424" s="925"/>
      <c r="C424" s="933"/>
      <c r="D424" s="940"/>
      <c r="E424" s="586" t="s">
        <v>112</v>
      </c>
      <c r="F424" s="695">
        <f t="shared" si="99"/>
        <v>2</v>
      </c>
      <c r="G424" s="645">
        <v>0</v>
      </c>
      <c r="H424" s="93">
        <v>0</v>
      </c>
      <c r="I424" s="93">
        <v>0</v>
      </c>
      <c r="J424" s="93">
        <v>0</v>
      </c>
      <c r="K424" s="66">
        <f t="shared" si="142"/>
        <v>0</v>
      </c>
      <c r="L424" s="86">
        <v>0</v>
      </c>
      <c r="M424" s="86">
        <v>0</v>
      </c>
      <c r="N424" s="86">
        <v>0</v>
      </c>
      <c r="O424" s="86">
        <v>0</v>
      </c>
      <c r="P424" s="257">
        <f t="shared" si="136"/>
        <v>0</v>
      </c>
      <c r="Q424" s="86">
        <v>0</v>
      </c>
      <c r="R424" s="86">
        <v>0</v>
      </c>
      <c r="S424" s="86">
        <v>0</v>
      </c>
      <c r="T424" s="86">
        <v>1</v>
      </c>
      <c r="U424" s="257">
        <f t="shared" si="137"/>
        <v>1</v>
      </c>
      <c r="V424" s="86">
        <v>0</v>
      </c>
      <c r="W424" s="86">
        <v>0</v>
      </c>
      <c r="X424" s="86">
        <v>0</v>
      </c>
      <c r="Y424" s="397">
        <v>0</v>
      </c>
      <c r="Z424" s="430">
        <f t="shared" si="138"/>
        <v>0</v>
      </c>
      <c r="AA424" s="86">
        <v>0</v>
      </c>
      <c r="AB424" s="86">
        <v>0</v>
      </c>
      <c r="AC424" s="86">
        <v>0</v>
      </c>
      <c r="AD424" s="86">
        <v>0</v>
      </c>
      <c r="AE424" s="430">
        <f t="shared" si="139"/>
        <v>0</v>
      </c>
      <c r="AF424" s="83">
        <v>0</v>
      </c>
      <c r="AG424" s="83">
        <v>0</v>
      </c>
      <c r="AH424" s="83">
        <v>0</v>
      </c>
      <c r="AI424" s="83">
        <v>0</v>
      </c>
      <c r="AJ424" s="430">
        <f t="shared" si="140"/>
        <v>0</v>
      </c>
      <c r="AK424" s="83">
        <v>0</v>
      </c>
      <c r="AL424" s="83">
        <v>0</v>
      </c>
      <c r="AM424" s="83">
        <v>0</v>
      </c>
      <c r="AN424" s="83">
        <v>1</v>
      </c>
      <c r="AO424" s="257">
        <f t="shared" si="141"/>
        <v>1</v>
      </c>
      <c r="AP424" s="83">
        <v>0</v>
      </c>
      <c r="AQ424" s="83">
        <v>0</v>
      </c>
      <c r="AR424" s="83">
        <v>0</v>
      </c>
      <c r="AS424" s="83">
        <v>0</v>
      </c>
      <c r="AT424" s="257">
        <f t="shared" si="97"/>
        <v>0</v>
      </c>
      <c r="AU424" s="83">
        <v>0</v>
      </c>
      <c r="AV424" s="83">
        <v>0</v>
      </c>
      <c r="AW424" s="83">
        <v>0</v>
      </c>
      <c r="AX424" s="83">
        <v>0</v>
      </c>
      <c r="AY424" s="257">
        <f t="shared" si="98"/>
        <v>0</v>
      </c>
    </row>
    <row r="425" spans="2:51" s="194" customFormat="1" ht="23.45" customHeight="1" thickBot="1" x14ac:dyDescent="0.3">
      <c r="B425" s="925"/>
      <c r="C425" s="933"/>
      <c r="D425" s="940"/>
      <c r="E425" s="583" t="s">
        <v>621</v>
      </c>
      <c r="F425" s="695">
        <f t="shared" si="99"/>
        <v>10</v>
      </c>
      <c r="G425" s="646">
        <v>0</v>
      </c>
      <c r="H425" s="119">
        <v>0</v>
      </c>
      <c r="I425" s="119">
        <v>0</v>
      </c>
      <c r="J425" s="119">
        <v>0</v>
      </c>
      <c r="K425" s="66">
        <f t="shared" si="142"/>
        <v>0</v>
      </c>
      <c r="L425" s="100">
        <v>0</v>
      </c>
      <c r="M425" s="100">
        <v>0</v>
      </c>
      <c r="N425" s="100">
        <v>0</v>
      </c>
      <c r="O425" s="100">
        <v>0</v>
      </c>
      <c r="P425" s="257">
        <f t="shared" si="136"/>
        <v>0</v>
      </c>
      <c r="Q425" s="100">
        <v>1</v>
      </c>
      <c r="R425" s="100">
        <v>0</v>
      </c>
      <c r="S425" s="100">
        <v>0</v>
      </c>
      <c r="T425" s="100">
        <v>0</v>
      </c>
      <c r="U425" s="257">
        <f t="shared" si="137"/>
        <v>1</v>
      </c>
      <c r="V425" s="100">
        <v>0</v>
      </c>
      <c r="W425" s="100">
        <v>0</v>
      </c>
      <c r="X425" s="100">
        <v>0</v>
      </c>
      <c r="Y425" s="398">
        <v>2</v>
      </c>
      <c r="Z425" s="430">
        <f t="shared" si="138"/>
        <v>2</v>
      </c>
      <c r="AA425" s="100">
        <v>0</v>
      </c>
      <c r="AB425" s="100">
        <v>0</v>
      </c>
      <c r="AC425" s="100">
        <v>0</v>
      </c>
      <c r="AD425" s="100">
        <v>0</v>
      </c>
      <c r="AE425" s="430">
        <f t="shared" si="139"/>
        <v>0</v>
      </c>
      <c r="AF425" s="83">
        <v>0</v>
      </c>
      <c r="AG425" s="83">
        <v>0</v>
      </c>
      <c r="AH425" s="83">
        <v>0</v>
      </c>
      <c r="AI425" s="83">
        <v>0</v>
      </c>
      <c r="AJ425" s="430">
        <f t="shared" si="140"/>
        <v>0</v>
      </c>
      <c r="AK425" s="83">
        <v>0</v>
      </c>
      <c r="AL425" s="83">
        <v>0</v>
      </c>
      <c r="AM425" s="83">
        <v>0</v>
      </c>
      <c r="AN425" s="83">
        <v>4</v>
      </c>
      <c r="AO425" s="257">
        <f t="shared" si="141"/>
        <v>4</v>
      </c>
      <c r="AP425" s="83">
        <v>0</v>
      </c>
      <c r="AQ425" s="83">
        <v>0</v>
      </c>
      <c r="AR425" s="83">
        <v>0</v>
      </c>
      <c r="AS425" s="83">
        <v>3</v>
      </c>
      <c r="AT425" s="257">
        <f t="shared" si="97"/>
        <v>3</v>
      </c>
      <c r="AU425" s="83">
        <v>0</v>
      </c>
      <c r="AV425" s="83">
        <v>0</v>
      </c>
      <c r="AW425" s="83">
        <v>0</v>
      </c>
      <c r="AX425" s="83">
        <v>0</v>
      </c>
      <c r="AY425" s="257">
        <f t="shared" si="98"/>
        <v>0</v>
      </c>
    </row>
    <row r="426" spans="2:51" s="194" customFormat="1" ht="38.25" customHeight="1" thickBot="1" x14ac:dyDescent="0.3">
      <c r="B426" s="925"/>
      <c r="C426" s="933"/>
      <c r="D426" s="971"/>
      <c r="E426" s="583" t="s">
        <v>620</v>
      </c>
      <c r="F426" s="695">
        <f t="shared" si="99"/>
        <v>0</v>
      </c>
      <c r="G426" s="646">
        <v>0</v>
      </c>
      <c r="H426" s="119">
        <v>0</v>
      </c>
      <c r="I426" s="119">
        <v>0</v>
      </c>
      <c r="J426" s="119">
        <v>0</v>
      </c>
      <c r="K426" s="66">
        <f t="shared" si="142"/>
        <v>0</v>
      </c>
      <c r="L426" s="100">
        <v>0</v>
      </c>
      <c r="M426" s="100">
        <v>0</v>
      </c>
      <c r="N426" s="100">
        <v>0</v>
      </c>
      <c r="O426" s="100">
        <v>0</v>
      </c>
      <c r="P426" s="257">
        <f t="shared" si="136"/>
        <v>0</v>
      </c>
      <c r="Q426" s="100">
        <v>0</v>
      </c>
      <c r="R426" s="100">
        <v>0</v>
      </c>
      <c r="S426" s="100">
        <v>0</v>
      </c>
      <c r="T426" s="100">
        <v>0</v>
      </c>
      <c r="U426" s="257">
        <f t="shared" si="137"/>
        <v>0</v>
      </c>
      <c r="V426" s="100">
        <v>0</v>
      </c>
      <c r="W426" s="100">
        <v>0</v>
      </c>
      <c r="X426" s="100">
        <v>0</v>
      </c>
      <c r="Y426" s="398">
        <v>0</v>
      </c>
      <c r="Z426" s="430">
        <f t="shared" si="138"/>
        <v>0</v>
      </c>
      <c r="AA426" s="100">
        <v>0</v>
      </c>
      <c r="AB426" s="100">
        <v>0</v>
      </c>
      <c r="AC426" s="100">
        <v>0</v>
      </c>
      <c r="AD426" s="100">
        <v>0</v>
      </c>
      <c r="AE426" s="430">
        <f t="shared" si="139"/>
        <v>0</v>
      </c>
      <c r="AF426" s="83">
        <v>0</v>
      </c>
      <c r="AG426" s="83">
        <v>0</v>
      </c>
      <c r="AH426" s="83">
        <v>0</v>
      </c>
      <c r="AI426" s="83">
        <v>0</v>
      </c>
      <c r="AJ426" s="430">
        <f t="shared" si="140"/>
        <v>0</v>
      </c>
      <c r="AK426" s="83">
        <v>0</v>
      </c>
      <c r="AL426" s="83">
        <v>0</v>
      </c>
      <c r="AM426" s="83">
        <v>0</v>
      </c>
      <c r="AN426" s="83">
        <v>0</v>
      </c>
      <c r="AO426" s="257">
        <f t="shared" si="141"/>
        <v>0</v>
      </c>
      <c r="AP426" s="83">
        <v>0</v>
      </c>
      <c r="AQ426" s="83">
        <v>0</v>
      </c>
      <c r="AR426" s="83">
        <v>0</v>
      </c>
      <c r="AS426" s="83">
        <v>0</v>
      </c>
      <c r="AT426" s="257">
        <f t="shared" si="97"/>
        <v>0</v>
      </c>
      <c r="AU426" s="83">
        <v>0</v>
      </c>
      <c r="AV426" s="83">
        <v>0</v>
      </c>
      <c r="AW426" s="83">
        <v>0</v>
      </c>
      <c r="AX426" s="83">
        <v>0</v>
      </c>
      <c r="AY426" s="257">
        <f t="shared" si="98"/>
        <v>0</v>
      </c>
    </row>
    <row r="427" spans="2:51" s="194" customFormat="1" ht="18" customHeight="1" x14ac:dyDescent="0.25">
      <c r="B427" s="1013">
        <v>4</v>
      </c>
      <c r="C427" s="933"/>
      <c r="D427" s="942" t="s">
        <v>622</v>
      </c>
      <c r="E427" s="200" t="s">
        <v>116</v>
      </c>
      <c r="F427" s="695">
        <f t="shared" si="99"/>
        <v>0</v>
      </c>
      <c r="G427" s="647">
        <v>0</v>
      </c>
      <c r="H427" s="94">
        <v>0</v>
      </c>
      <c r="I427" s="94">
        <v>0</v>
      </c>
      <c r="J427" s="94">
        <v>0</v>
      </c>
      <c r="K427" s="66">
        <f t="shared" si="142"/>
        <v>0</v>
      </c>
      <c r="L427" s="89">
        <v>0</v>
      </c>
      <c r="M427" s="89">
        <v>0</v>
      </c>
      <c r="N427" s="89">
        <v>0</v>
      </c>
      <c r="O427" s="89">
        <v>0</v>
      </c>
      <c r="P427" s="257">
        <f t="shared" si="136"/>
        <v>0</v>
      </c>
      <c r="Q427" s="89">
        <v>0</v>
      </c>
      <c r="R427" s="89">
        <v>0</v>
      </c>
      <c r="S427" s="89">
        <v>0</v>
      </c>
      <c r="T427" s="89">
        <v>0</v>
      </c>
      <c r="U427" s="257">
        <f t="shared" si="137"/>
        <v>0</v>
      </c>
      <c r="V427" s="89">
        <v>0</v>
      </c>
      <c r="W427" s="89">
        <v>0</v>
      </c>
      <c r="X427" s="89">
        <v>0</v>
      </c>
      <c r="Y427" s="403">
        <v>0</v>
      </c>
      <c r="Z427" s="430">
        <f t="shared" si="138"/>
        <v>0</v>
      </c>
      <c r="AA427" s="89">
        <v>0</v>
      </c>
      <c r="AB427" s="89">
        <v>0</v>
      </c>
      <c r="AC427" s="89">
        <v>0</v>
      </c>
      <c r="AD427" s="89">
        <v>0</v>
      </c>
      <c r="AE427" s="430">
        <f t="shared" si="139"/>
        <v>0</v>
      </c>
      <c r="AF427" s="83">
        <v>0</v>
      </c>
      <c r="AG427" s="83">
        <v>0</v>
      </c>
      <c r="AH427" s="83">
        <v>0</v>
      </c>
      <c r="AI427" s="83">
        <v>0</v>
      </c>
      <c r="AJ427" s="430">
        <f t="shared" si="140"/>
        <v>0</v>
      </c>
      <c r="AK427" s="83">
        <v>0</v>
      </c>
      <c r="AL427" s="83">
        <v>0</v>
      </c>
      <c r="AM427" s="83">
        <v>0</v>
      </c>
      <c r="AN427" s="83">
        <v>0</v>
      </c>
      <c r="AO427" s="257">
        <f t="shared" si="141"/>
        <v>0</v>
      </c>
      <c r="AP427" s="83">
        <v>0</v>
      </c>
      <c r="AQ427" s="83">
        <v>0</v>
      </c>
      <c r="AR427" s="83">
        <v>0</v>
      </c>
      <c r="AS427" s="83">
        <v>0</v>
      </c>
      <c r="AT427" s="257">
        <f t="shared" si="97"/>
        <v>0</v>
      </c>
      <c r="AU427" s="83">
        <v>0</v>
      </c>
      <c r="AV427" s="83">
        <v>0</v>
      </c>
      <c r="AW427" s="83">
        <v>0</v>
      </c>
      <c r="AX427" s="83">
        <v>0</v>
      </c>
      <c r="AY427" s="257">
        <f t="shared" si="98"/>
        <v>0</v>
      </c>
    </row>
    <row r="428" spans="2:51" s="194" customFormat="1" ht="12.75" customHeight="1" x14ac:dyDescent="0.25">
      <c r="B428" s="1014"/>
      <c r="C428" s="933"/>
      <c r="D428" s="940"/>
      <c r="E428" s="200" t="s">
        <v>203</v>
      </c>
      <c r="F428" s="695">
        <f t="shared" si="99"/>
        <v>0</v>
      </c>
      <c r="G428" s="666">
        <v>0</v>
      </c>
      <c r="H428" s="92">
        <v>0</v>
      </c>
      <c r="I428" s="92">
        <v>0</v>
      </c>
      <c r="J428" s="92">
        <v>0</v>
      </c>
      <c r="K428" s="66">
        <f t="shared" si="142"/>
        <v>0</v>
      </c>
      <c r="L428" s="85">
        <v>0</v>
      </c>
      <c r="M428" s="85">
        <v>0</v>
      </c>
      <c r="N428" s="85">
        <v>0</v>
      </c>
      <c r="O428" s="85">
        <v>0</v>
      </c>
      <c r="P428" s="257">
        <f t="shared" si="136"/>
        <v>0</v>
      </c>
      <c r="Q428" s="85">
        <v>0</v>
      </c>
      <c r="R428" s="85">
        <v>0</v>
      </c>
      <c r="S428" s="85">
        <v>0</v>
      </c>
      <c r="T428" s="85">
        <v>0</v>
      </c>
      <c r="U428" s="257">
        <f t="shared" si="137"/>
        <v>0</v>
      </c>
      <c r="V428" s="85">
        <v>0</v>
      </c>
      <c r="W428" s="85">
        <v>0</v>
      </c>
      <c r="X428" s="85">
        <v>0</v>
      </c>
      <c r="Y428" s="402">
        <v>0</v>
      </c>
      <c r="Z428" s="430">
        <f t="shared" si="138"/>
        <v>0</v>
      </c>
      <c r="AA428" s="85">
        <v>0</v>
      </c>
      <c r="AB428" s="85">
        <v>0</v>
      </c>
      <c r="AC428" s="85">
        <v>0</v>
      </c>
      <c r="AD428" s="85">
        <v>0</v>
      </c>
      <c r="AE428" s="430">
        <f t="shared" si="139"/>
        <v>0</v>
      </c>
      <c r="AF428" s="83">
        <v>0</v>
      </c>
      <c r="AG428" s="83">
        <v>0</v>
      </c>
      <c r="AH428" s="83">
        <v>0</v>
      </c>
      <c r="AI428" s="83">
        <v>0</v>
      </c>
      <c r="AJ428" s="430">
        <f t="shared" si="140"/>
        <v>0</v>
      </c>
      <c r="AK428" s="83">
        <v>0</v>
      </c>
      <c r="AL428" s="83">
        <v>0</v>
      </c>
      <c r="AM428" s="83">
        <v>0</v>
      </c>
      <c r="AN428" s="83">
        <v>0</v>
      </c>
      <c r="AO428" s="257">
        <f t="shared" si="141"/>
        <v>0</v>
      </c>
      <c r="AP428" s="83">
        <v>0</v>
      </c>
      <c r="AQ428" s="83">
        <v>0</v>
      </c>
      <c r="AR428" s="83">
        <v>0</v>
      </c>
      <c r="AS428" s="83">
        <v>0</v>
      </c>
      <c r="AT428" s="257">
        <f t="shared" si="97"/>
        <v>0</v>
      </c>
      <c r="AU428" s="83">
        <v>0</v>
      </c>
      <c r="AV428" s="83">
        <v>0</v>
      </c>
      <c r="AW428" s="83">
        <v>0</v>
      </c>
      <c r="AX428" s="83">
        <v>0</v>
      </c>
      <c r="AY428" s="257">
        <f t="shared" si="98"/>
        <v>0</v>
      </c>
    </row>
    <row r="429" spans="2:51" s="194" customFormat="1" ht="17.25" customHeight="1" thickBot="1" x14ac:dyDescent="0.3">
      <c r="B429" s="1014"/>
      <c r="C429" s="933"/>
      <c r="D429" s="971"/>
      <c r="E429" s="586" t="s">
        <v>112</v>
      </c>
      <c r="F429" s="695">
        <f t="shared" si="99"/>
        <v>0</v>
      </c>
      <c r="G429" s="645">
        <v>0</v>
      </c>
      <c r="H429" s="93">
        <v>0</v>
      </c>
      <c r="I429" s="93">
        <v>0</v>
      </c>
      <c r="J429" s="93">
        <v>0</v>
      </c>
      <c r="K429" s="66">
        <f t="shared" si="142"/>
        <v>0</v>
      </c>
      <c r="L429" s="86">
        <v>0</v>
      </c>
      <c r="M429" s="86">
        <v>0</v>
      </c>
      <c r="N429" s="86">
        <v>0</v>
      </c>
      <c r="O429" s="86">
        <v>0</v>
      </c>
      <c r="P429" s="257">
        <f t="shared" si="136"/>
        <v>0</v>
      </c>
      <c r="Q429" s="86">
        <v>0</v>
      </c>
      <c r="R429" s="86">
        <v>0</v>
      </c>
      <c r="S429" s="86">
        <v>0</v>
      </c>
      <c r="T429" s="86">
        <v>0</v>
      </c>
      <c r="U429" s="257">
        <f t="shared" si="137"/>
        <v>0</v>
      </c>
      <c r="V429" s="86">
        <v>0</v>
      </c>
      <c r="W429" s="86">
        <v>0</v>
      </c>
      <c r="X429" s="86">
        <v>0</v>
      </c>
      <c r="Y429" s="397">
        <v>0</v>
      </c>
      <c r="Z429" s="430">
        <f t="shared" si="138"/>
        <v>0</v>
      </c>
      <c r="AA429" s="86">
        <v>0</v>
      </c>
      <c r="AB429" s="86">
        <v>0</v>
      </c>
      <c r="AC429" s="86">
        <v>0</v>
      </c>
      <c r="AD429" s="86">
        <v>0</v>
      </c>
      <c r="AE429" s="430">
        <f t="shared" si="139"/>
        <v>0</v>
      </c>
      <c r="AF429" s="83">
        <v>0</v>
      </c>
      <c r="AG429" s="83">
        <v>0</v>
      </c>
      <c r="AH429" s="83">
        <v>0</v>
      </c>
      <c r="AI429" s="83">
        <v>0</v>
      </c>
      <c r="AJ429" s="430">
        <f t="shared" si="140"/>
        <v>0</v>
      </c>
      <c r="AK429" s="702"/>
      <c r="AL429" s="702"/>
      <c r="AM429" s="702"/>
      <c r="AN429" s="702"/>
      <c r="AO429" s="257">
        <f t="shared" si="141"/>
        <v>0</v>
      </c>
      <c r="AP429" s="702"/>
      <c r="AQ429" s="702"/>
      <c r="AR429" s="702"/>
      <c r="AS429" s="702"/>
      <c r="AT429" s="257">
        <f t="shared" si="97"/>
        <v>0</v>
      </c>
      <c r="AU429" s="702"/>
      <c r="AV429" s="702"/>
      <c r="AW429" s="702"/>
      <c r="AX429" s="702"/>
      <c r="AY429" s="257">
        <f t="shared" si="98"/>
        <v>0</v>
      </c>
    </row>
    <row r="430" spans="2:51" s="194" customFormat="1" ht="20.25" customHeight="1" x14ac:dyDescent="0.25">
      <c r="B430" s="1013">
        <v>5</v>
      </c>
      <c r="C430" s="933"/>
      <c r="D430" s="942" t="s">
        <v>619</v>
      </c>
      <c r="E430" s="200" t="s">
        <v>116</v>
      </c>
      <c r="F430" s="695">
        <f t="shared" si="99"/>
        <v>202</v>
      </c>
      <c r="G430" s="647">
        <v>16</v>
      </c>
      <c r="H430" s="94">
        <v>0</v>
      </c>
      <c r="I430" s="94">
        <v>0</v>
      </c>
      <c r="J430" s="94">
        <v>0</v>
      </c>
      <c r="K430" s="66">
        <f t="shared" si="142"/>
        <v>16</v>
      </c>
      <c r="L430" s="89">
        <v>27</v>
      </c>
      <c r="M430" s="89">
        <v>0</v>
      </c>
      <c r="N430" s="89">
        <v>0</v>
      </c>
      <c r="O430" s="89">
        <v>0</v>
      </c>
      <c r="P430" s="257">
        <f t="shared" si="136"/>
        <v>27</v>
      </c>
      <c r="Q430" s="89">
        <v>31</v>
      </c>
      <c r="R430" s="89">
        <v>0</v>
      </c>
      <c r="S430" s="89">
        <v>0</v>
      </c>
      <c r="T430" s="89">
        <v>0</v>
      </c>
      <c r="U430" s="257">
        <f t="shared" si="137"/>
        <v>31</v>
      </c>
      <c r="V430" s="89">
        <v>0</v>
      </c>
      <c r="W430" s="89">
        <v>0</v>
      </c>
      <c r="X430" s="89">
        <v>0</v>
      </c>
      <c r="Y430" s="403">
        <v>30</v>
      </c>
      <c r="Z430" s="430">
        <f t="shared" si="138"/>
        <v>30</v>
      </c>
      <c r="AA430" s="89">
        <v>0</v>
      </c>
      <c r="AB430" s="89">
        <v>0</v>
      </c>
      <c r="AC430" s="89">
        <v>0</v>
      </c>
      <c r="AD430" s="89">
        <v>13</v>
      </c>
      <c r="AE430" s="430">
        <f t="shared" si="139"/>
        <v>13</v>
      </c>
      <c r="AF430" s="83">
        <v>0</v>
      </c>
      <c r="AG430" s="83">
        <v>0</v>
      </c>
      <c r="AH430" s="83">
        <v>0</v>
      </c>
      <c r="AI430" s="83">
        <v>11</v>
      </c>
      <c r="AJ430" s="430">
        <f t="shared" si="140"/>
        <v>11</v>
      </c>
      <c r="AK430" s="83">
        <v>0</v>
      </c>
      <c r="AL430" s="83">
        <v>0</v>
      </c>
      <c r="AM430" s="83">
        <v>0</v>
      </c>
      <c r="AN430" s="83">
        <v>22</v>
      </c>
      <c r="AO430" s="257">
        <f t="shared" si="141"/>
        <v>22</v>
      </c>
      <c r="AP430" s="83">
        <v>0</v>
      </c>
      <c r="AQ430" s="83">
        <v>0</v>
      </c>
      <c r="AR430" s="83">
        <v>0</v>
      </c>
      <c r="AS430" s="83">
        <v>23</v>
      </c>
      <c r="AT430" s="257">
        <f t="shared" si="97"/>
        <v>23</v>
      </c>
      <c r="AU430" s="83">
        <v>0</v>
      </c>
      <c r="AV430" s="83">
        <v>0</v>
      </c>
      <c r="AW430" s="83">
        <v>0</v>
      </c>
      <c r="AX430" s="83">
        <v>29</v>
      </c>
      <c r="AY430" s="257">
        <f t="shared" si="98"/>
        <v>29</v>
      </c>
    </row>
    <row r="431" spans="2:51" s="194" customFormat="1" ht="21" customHeight="1" x14ac:dyDescent="0.25">
      <c r="B431" s="1014"/>
      <c r="C431" s="933"/>
      <c r="D431" s="940"/>
      <c r="E431" s="585" t="s">
        <v>203</v>
      </c>
      <c r="F431" s="695">
        <f t="shared" si="99"/>
        <v>0</v>
      </c>
      <c r="G431" s="666">
        <v>0</v>
      </c>
      <c r="H431" s="92">
        <v>0</v>
      </c>
      <c r="I431" s="92">
        <v>0</v>
      </c>
      <c r="J431" s="92">
        <v>0</v>
      </c>
      <c r="K431" s="66">
        <f t="shared" si="142"/>
        <v>0</v>
      </c>
      <c r="L431" s="85">
        <v>0</v>
      </c>
      <c r="M431" s="85">
        <v>0</v>
      </c>
      <c r="N431" s="85">
        <v>0</v>
      </c>
      <c r="O431" s="85">
        <v>0</v>
      </c>
      <c r="P431" s="257">
        <f t="shared" si="136"/>
        <v>0</v>
      </c>
      <c r="Q431" s="85">
        <v>0</v>
      </c>
      <c r="R431" s="85">
        <v>0</v>
      </c>
      <c r="S431" s="85">
        <v>0</v>
      </c>
      <c r="T431" s="85">
        <v>0</v>
      </c>
      <c r="U431" s="257">
        <f t="shared" si="137"/>
        <v>0</v>
      </c>
      <c r="V431" s="85">
        <v>0</v>
      </c>
      <c r="W431" s="85">
        <v>0</v>
      </c>
      <c r="X431" s="85">
        <v>0</v>
      </c>
      <c r="Y431" s="402">
        <v>0</v>
      </c>
      <c r="Z431" s="430">
        <f t="shared" si="138"/>
        <v>0</v>
      </c>
      <c r="AA431" s="85">
        <v>0</v>
      </c>
      <c r="AB431" s="85">
        <v>0</v>
      </c>
      <c r="AC431" s="85">
        <v>0</v>
      </c>
      <c r="AD431" s="85">
        <v>0</v>
      </c>
      <c r="AE431" s="430">
        <f t="shared" si="139"/>
        <v>0</v>
      </c>
      <c r="AF431" s="83">
        <v>0</v>
      </c>
      <c r="AG431" s="83">
        <v>0</v>
      </c>
      <c r="AH431" s="83">
        <v>0</v>
      </c>
      <c r="AI431" s="83">
        <v>0</v>
      </c>
      <c r="AJ431" s="430">
        <f t="shared" si="140"/>
        <v>0</v>
      </c>
      <c r="AK431" s="83">
        <v>0</v>
      </c>
      <c r="AL431" s="83">
        <v>0</v>
      </c>
      <c r="AM431" s="83">
        <v>0</v>
      </c>
      <c r="AN431" s="83">
        <v>0</v>
      </c>
      <c r="AO431" s="257">
        <f t="shared" si="141"/>
        <v>0</v>
      </c>
      <c r="AP431" s="83">
        <v>0</v>
      </c>
      <c r="AQ431" s="83">
        <v>0</v>
      </c>
      <c r="AR431" s="83">
        <v>0</v>
      </c>
      <c r="AS431" s="83">
        <v>0</v>
      </c>
      <c r="AT431" s="257">
        <f t="shared" si="97"/>
        <v>0</v>
      </c>
      <c r="AU431" s="83">
        <v>0</v>
      </c>
      <c r="AV431" s="83">
        <v>0</v>
      </c>
      <c r="AW431" s="83">
        <v>0</v>
      </c>
      <c r="AX431" s="83">
        <v>0</v>
      </c>
      <c r="AY431" s="257">
        <f t="shared" si="98"/>
        <v>0</v>
      </c>
    </row>
    <row r="432" spans="2:51" s="194" customFormat="1" ht="16.5" customHeight="1" thickBot="1" x14ac:dyDescent="0.3">
      <c r="B432" s="1014"/>
      <c r="C432" s="933"/>
      <c r="D432" s="971"/>
      <c r="E432" s="586" t="s">
        <v>112</v>
      </c>
      <c r="F432" s="695">
        <f t="shared" si="99"/>
        <v>128</v>
      </c>
      <c r="G432" s="645">
        <v>16</v>
      </c>
      <c r="H432" s="93">
        <v>0</v>
      </c>
      <c r="I432" s="93">
        <v>0</v>
      </c>
      <c r="J432" s="93">
        <v>0</v>
      </c>
      <c r="K432" s="66">
        <f t="shared" si="142"/>
        <v>16</v>
      </c>
      <c r="L432" s="86">
        <v>27</v>
      </c>
      <c r="M432" s="86">
        <v>0</v>
      </c>
      <c r="N432" s="86">
        <v>0</v>
      </c>
      <c r="O432" s="86">
        <v>0</v>
      </c>
      <c r="P432" s="257">
        <f t="shared" si="136"/>
        <v>27</v>
      </c>
      <c r="Q432" s="86">
        <v>31</v>
      </c>
      <c r="R432" s="86">
        <v>0</v>
      </c>
      <c r="S432" s="86">
        <v>0</v>
      </c>
      <c r="T432" s="86">
        <v>0</v>
      </c>
      <c r="U432" s="257">
        <f t="shared" si="137"/>
        <v>31</v>
      </c>
      <c r="V432" s="86">
        <v>0</v>
      </c>
      <c r="W432" s="86">
        <v>0</v>
      </c>
      <c r="X432" s="86">
        <v>0</v>
      </c>
      <c r="Y432" s="397">
        <v>30</v>
      </c>
      <c r="Z432" s="430">
        <f t="shared" si="138"/>
        <v>30</v>
      </c>
      <c r="AA432" s="86">
        <v>0</v>
      </c>
      <c r="AB432" s="86">
        <v>0</v>
      </c>
      <c r="AC432" s="86">
        <v>0</v>
      </c>
      <c r="AD432" s="86">
        <v>13</v>
      </c>
      <c r="AE432" s="430">
        <f t="shared" si="139"/>
        <v>13</v>
      </c>
      <c r="AF432" s="83">
        <v>0</v>
      </c>
      <c r="AG432" s="83">
        <v>0</v>
      </c>
      <c r="AH432" s="83">
        <v>0</v>
      </c>
      <c r="AI432" s="83">
        <v>11</v>
      </c>
      <c r="AJ432" s="430">
        <f t="shared" si="140"/>
        <v>11</v>
      </c>
      <c r="AK432" s="702"/>
      <c r="AL432" s="702"/>
      <c r="AM432" s="702"/>
      <c r="AN432" s="702"/>
      <c r="AO432" s="257">
        <f t="shared" si="141"/>
        <v>0</v>
      </c>
      <c r="AP432" s="702"/>
      <c r="AQ432" s="702"/>
      <c r="AR432" s="702"/>
      <c r="AS432" s="702"/>
      <c r="AT432" s="257">
        <f t="shared" si="97"/>
        <v>0</v>
      </c>
      <c r="AU432" s="702"/>
      <c r="AV432" s="702"/>
      <c r="AW432" s="702"/>
      <c r="AX432" s="702"/>
      <c r="AY432" s="257">
        <f t="shared" si="98"/>
        <v>0</v>
      </c>
    </row>
    <row r="433" spans="2:51" s="194" customFormat="1" ht="16.5" customHeight="1" x14ac:dyDescent="0.25">
      <c r="B433" s="20"/>
      <c r="C433" s="933"/>
      <c r="D433" s="979" t="s">
        <v>180</v>
      </c>
      <c r="E433" s="980"/>
      <c r="F433" s="695">
        <f t="shared" si="99"/>
        <v>203</v>
      </c>
      <c r="G433" s="667">
        <f t="shared" ref="G433:J435" si="143">G412+G417+G422+G427+G430</f>
        <v>16</v>
      </c>
      <c r="H433" s="66">
        <f t="shared" si="143"/>
        <v>0</v>
      </c>
      <c r="I433" s="66">
        <f t="shared" si="143"/>
        <v>0</v>
      </c>
      <c r="J433" s="66">
        <f t="shared" si="143"/>
        <v>0</v>
      </c>
      <c r="K433" s="66">
        <f t="shared" si="142"/>
        <v>16</v>
      </c>
      <c r="L433" s="66">
        <f t="shared" ref="L433:O435" si="144">L412+L417+L422+L427+L430</f>
        <v>27</v>
      </c>
      <c r="M433" s="66">
        <f t="shared" si="144"/>
        <v>0</v>
      </c>
      <c r="N433" s="66">
        <f t="shared" si="144"/>
        <v>0</v>
      </c>
      <c r="O433" s="66">
        <f t="shared" si="144"/>
        <v>0</v>
      </c>
      <c r="P433" s="257">
        <f t="shared" si="136"/>
        <v>27</v>
      </c>
      <c r="Q433" s="66">
        <f t="shared" ref="Q433:T435" si="145">Q412+Q417+Q422+Q427+Q430</f>
        <v>31</v>
      </c>
      <c r="R433" s="66">
        <f t="shared" si="145"/>
        <v>0</v>
      </c>
      <c r="S433" s="66">
        <f t="shared" si="145"/>
        <v>0</v>
      </c>
      <c r="T433" s="66">
        <f t="shared" si="145"/>
        <v>0</v>
      </c>
      <c r="U433" s="257">
        <f t="shared" si="137"/>
        <v>31</v>
      </c>
      <c r="V433" s="66">
        <f t="shared" ref="V433:Y435" si="146">V412+V417+V422+V427+V430</f>
        <v>0</v>
      </c>
      <c r="W433" s="66">
        <f t="shared" si="146"/>
        <v>0</v>
      </c>
      <c r="X433" s="66">
        <f t="shared" si="146"/>
        <v>0</v>
      </c>
      <c r="Y433" s="410">
        <f t="shared" si="146"/>
        <v>30</v>
      </c>
      <c r="Z433" s="430">
        <f t="shared" si="138"/>
        <v>30</v>
      </c>
      <c r="AA433" s="66">
        <f t="shared" ref="AA433:AD435" si="147">AA412+AA417+AA422+AA427+AA430</f>
        <v>0</v>
      </c>
      <c r="AB433" s="66">
        <f t="shared" si="147"/>
        <v>0</v>
      </c>
      <c r="AC433" s="66">
        <f t="shared" si="147"/>
        <v>0</v>
      </c>
      <c r="AD433" s="66">
        <f t="shared" si="147"/>
        <v>13</v>
      </c>
      <c r="AE433" s="430">
        <f t="shared" si="139"/>
        <v>13</v>
      </c>
      <c r="AF433" s="66">
        <f t="shared" ref="AF433:AI435" si="148">AF412+AF417+AF422+AF427+AF430</f>
        <v>0</v>
      </c>
      <c r="AG433" s="66">
        <f t="shared" si="148"/>
        <v>0</v>
      </c>
      <c r="AH433" s="66">
        <f t="shared" si="148"/>
        <v>0</v>
      </c>
      <c r="AI433" s="66">
        <f t="shared" si="148"/>
        <v>11</v>
      </c>
      <c r="AJ433" s="430">
        <f t="shared" si="140"/>
        <v>11</v>
      </c>
      <c r="AK433" s="65">
        <f t="shared" ref="AK433:AN435" si="149">AK412+AK417+AK422+AK427+AK430</f>
        <v>0</v>
      </c>
      <c r="AL433" s="65">
        <f t="shared" si="149"/>
        <v>0</v>
      </c>
      <c r="AM433" s="65">
        <f t="shared" si="149"/>
        <v>0</v>
      </c>
      <c r="AN433" s="65">
        <f t="shared" si="149"/>
        <v>23</v>
      </c>
      <c r="AO433" s="257">
        <f t="shared" si="141"/>
        <v>23</v>
      </c>
      <c r="AP433" s="65">
        <f t="shared" ref="AP433:AS435" si="150">AP412+AP417+AP422+AP427+AP430</f>
        <v>0</v>
      </c>
      <c r="AQ433" s="65">
        <f t="shared" si="150"/>
        <v>0</v>
      </c>
      <c r="AR433" s="65">
        <f t="shared" si="150"/>
        <v>0</v>
      </c>
      <c r="AS433" s="65">
        <f t="shared" si="150"/>
        <v>23</v>
      </c>
      <c r="AT433" s="257">
        <f t="shared" si="97"/>
        <v>23</v>
      </c>
      <c r="AU433" s="65">
        <f t="shared" ref="AU433:AX435" si="151">AU412+AU417+AU422+AU427+AU430</f>
        <v>0</v>
      </c>
      <c r="AV433" s="65">
        <f t="shared" si="151"/>
        <v>0</v>
      </c>
      <c r="AW433" s="65">
        <f t="shared" si="151"/>
        <v>0</v>
      </c>
      <c r="AX433" s="65">
        <f t="shared" si="151"/>
        <v>29</v>
      </c>
      <c r="AY433" s="257">
        <f t="shared" si="98"/>
        <v>29</v>
      </c>
    </row>
    <row r="434" spans="2:51" s="194" customFormat="1" ht="16.5" customHeight="1" x14ac:dyDescent="0.25">
      <c r="B434" s="20"/>
      <c r="C434" s="933"/>
      <c r="D434" s="935" t="s">
        <v>181</v>
      </c>
      <c r="E434" s="936"/>
      <c r="F434" s="695">
        <f t="shared" si="99"/>
        <v>1</v>
      </c>
      <c r="G434" s="667">
        <f t="shared" si="143"/>
        <v>0</v>
      </c>
      <c r="H434" s="66">
        <f t="shared" si="143"/>
        <v>0</v>
      </c>
      <c r="I434" s="66">
        <f t="shared" si="143"/>
        <v>0</v>
      </c>
      <c r="J434" s="66">
        <f t="shared" si="143"/>
        <v>0</v>
      </c>
      <c r="K434" s="66">
        <f t="shared" si="142"/>
        <v>0</v>
      </c>
      <c r="L434" s="66">
        <f t="shared" si="144"/>
        <v>0</v>
      </c>
      <c r="M434" s="66">
        <f t="shared" si="144"/>
        <v>0</v>
      </c>
      <c r="N434" s="66">
        <f t="shared" si="144"/>
        <v>0</v>
      </c>
      <c r="O434" s="66">
        <f t="shared" si="144"/>
        <v>0</v>
      </c>
      <c r="P434" s="257">
        <f t="shared" si="136"/>
        <v>0</v>
      </c>
      <c r="Q434" s="66">
        <f t="shared" si="145"/>
        <v>0</v>
      </c>
      <c r="R434" s="66">
        <f t="shared" si="145"/>
        <v>0</v>
      </c>
      <c r="S434" s="66">
        <f t="shared" si="145"/>
        <v>0</v>
      </c>
      <c r="T434" s="66">
        <f t="shared" si="145"/>
        <v>0</v>
      </c>
      <c r="U434" s="257">
        <f t="shared" si="137"/>
        <v>0</v>
      </c>
      <c r="V434" s="66">
        <f t="shared" si="146"/>
        <v>0</v>
      </c>
      <c r="W434" s="66">
        <f t="shared" si="146"/>
        <v>0</v>
      </c>
      <c r="X434" s="66">
        <f t="shared" si="146"/>
        <v>0</v>
      </c>
      <c r="Y434" s="410">
        <f t="shared" si="146"/>
        <v>0</v>
      </c>
      <c r="Z434" s="430">
        <f t="shared" si="138"/>
        <v>0</v>
      </c>
      <c r="AA434" s="66">
        <f t="shared" si="147"/>
        <v>0</v>
      </c>
      <c r="AB434" s="66">
        <f t="shared" si="147"/>
        <v>0</v>
      </c>
      <c r="AC434" s="66">
        <f t="shared" si="147"/>
        <v>0</v>
      </c>
      <c r="AD434" s="66">
        <f t="shared" si="147"/>
        <v>0</v>
      </c>
      <c r="AE434" s="430">
        <f t="shared" si="139"/>
        <v>0</v>
      </c>
      <c r="AF434" s="66">
        <f t="shared" si="148"/>
        <v>0</v>
      </c>
      <c r="AG434" s="66">
        <f t="shared" si="148"/>
        <v>0</v>
      </c>
      <c r="AH434" s="66">
        <f t="shared" si="148"/>
        <v>0</v>
      </c>
      <c r="AI434" s="66">
        <f t="shared" si="148"/>
        <v>0</v>
      </c>
      <c r="AJ434" s="430">
        <f t="shared" si="140"/>
        <v>0</v>
      </c>
      <c r="AK434" s="65">
        <f t="shared" si="149"/>
        <v>0</v>
      </c>
      <c r="AL434" s="65">
        <f t="shared" si="149"/>
        <v>0</v>
      </c>
      <c r="AM434" s="65">
        <f t="shared" si="149"/>
        <v>0</v>
      </c>
      <c r="AN434" s="65">
        <f t="shared" si="149"/>
        <v>0</v>
      </c>
      <c r="AO434" s="257">
        <f t="shared" si="141"/>
        <v>0</v>
      </c>
      <c r="AP434" s="65">
        <f t="shared" si="150"/>
        <v>0</v>
      </c>
      <c r="AQ434" s="65">
        <f t="shared" si="150"/>
        <v>0</v>
      </c>
      <c r="AR434" s="65">
        <f t="shared" si="150"/>
        <v>0</v>
      </c>
      <c r="AS434" s="65">
        <f t="shared" si="150"/>
        <v>0</v>
      </c>
      <c r="AT434" s="257">
        <f t="shared" si="97"/>
        <v>0</v>
      </c>
      <c r="AU434" s="65">
        <f t="shared" si="151"/>
        <v>0</v>
      </c>
      <c r="AV434" s="65">
        <f t="shared" si="151"/>
        <v>0</v>
      </c>
      <c r="AW434" s="65">
        <f t="shared" si="151"/>
        <v>0</v>
      </c>
      <c r="AX434" s="65">
        <f t="shared" si="151"/>
        <v>1</v>
      </c>
      <c r="AY434" s="257">
        <f t="shared" si="98"/>
        <v>1</v>
      </c>
    </row>
    <row r="435" spans="2:51" s="194" customFormat="1" ht="16.5" customHeight="1" thickBot="1" x14ac:dyDescent="0.3">
      <c r="B435" s="20"/>
      <c r="C435" s="933"/>
      <c r="D435" s="964" t="s">
        <v>182</v>
      </c>
      <c r="E435" s="965"/>
      <c r="F435" s="695">
        <f t="shared" si="99"/>
        <v>130</v>
      </c>
      <c r="G435" s="667">
        <f t="shared" si="143"/>
        <v>16</v>
      </c>
      <c r="H435" s="66">
        <f t="shared" si="143"/>
        <v>0</v>
      </c>
      <c r="I435" s="66">
        <f t="shared" si="143"/>
        <v>0</v>
      </c>
      <c r="J435" s="66">
        <f t="shared" si="143"/>
        <v>0</v>
      </c>
      <c r="K435" s="66">
        <f t="shared" si="142"/>
        <v>16</v>
      </c>
      <c r="L435" s="66">
        <f t="shared" si="144"/>
        <v>27</v>
      </c>
      <c r="M435" s="66">
        <f t="shared" si="144"/>
        <v>0</v>
      </c>
      <c r="N435" s="66">
        <f t="shared" si="144"/>
        <v>0</v>
      </c>
      <c r="O435" s="66">
        <f t="shared" si="144"/>
        <v>0</v>
      </c>
      <c r="P435" s="257">
        <f t="shared" si="136"/>
        <v>27</v>
      </c>
      <c r="Q435" s="66">
        <f t="shared" si="145"/>
        <v>31</v>
      </c>
      <c r="R435" s="66">
        <f t="shared" si="145"/>
        <v>0</v>
      </c>
      <c r="S435" s="66">
        <f t="shared" si="145"/>
        <v>0</v>
      </c>
      <c r="T435" s="66">
        <f t="shared" si="145"/>
        <v>1</v>
      </c>
      <c r="U435" s="257">
        <f t="shared" si="137"/>
        <v>32</v>
      </c>
      <c r="V435" s="66">
        <f t="shared" si="146"/>
        <v>0</v>
      </c>
      <c r="W435" s="66">
        <f t="shared" si="146"/>
        <v>0</v>
      </c>
      <c r="X435" s="66">
        <f t="shared" si="146"/>
        <v>0</v>
      </c>
      <c r="Y435" s="410">
        <f t="shared" si="146"/>
        <v>30</v>
      </c>
      <c r="Z435" s="430">
        <f t="shared" si="138"/>
        <v>30</v>
      </c>
      <c r="AA435" s="66">
        <f t="shared" si="147"/>
        <v>0</v>
      </c>
      <c r="AB435" s="66">
        <f t="shared" si="147"/>
        <v>0</v>
      </c>
      <c r="AC435" s="66">
        <f t="shared" si="147"/>
        <v>0</v>
      </c>
      <c r="AD435" s="66">
        <f t="shared" si="147"/>
        <v>13</v>
      </c>
      <c r="AE435" s="430">
        <f t="shared" si="139"/>
        <v>13</v>
      </c>
      <c r="AF435" s="66">
        <f t="shared" si="148"/>
        <v>0</v>
      </c>
      <c r="AG435" s="66">
        <f t="shared" si="148"/>
        <v>0</v>
      </c>
      <c r="AH435" s="66">
        <f t="shared" si="148"/>
        <v>0</v>
      </c>
      <c r="AI435" s="66">
        <f t="shared" si="148"/>
        <v>11</v>
      </c>
      <c r="AJ435" s="430">
        <f t="shared" si="140"/>
        <v>11</v>
      </c>
      <c r="AK435" s="65">
        <f t="shared" si="149"/>
        <v>0</v>
      </c>
      <c r="AL435" s="65">
        <f t="shared" si="149"/>
        <v>0</v>
      </c>
      <c r="AM435" s="65">
        <f t="shared" si="149"/>
        <v>0</v>
      </c>
      <c r="AN435" s="65">
        <f t="shared" si="149"/>
        <v>1</v>
      </c>
      <c r="AO435" s="257">
        <f t="shared" si="141"/>
        <v>1</v>
      </c>
      <c r="AP435" s="65">
        <f t="shared" si="150"/>
        <v>0</v>
      </c>
      <c r="AQ435" s="65">
        <f t="shared" si="150"/>
        <v>0</v>
      </c>
      <c r="AR435" s="65">
        <f t="shared" si="150"/>
        <v>0</v>
      </c>
      <c r="AS435" s="65">
        <f t="shared" si="150"/>
        <v>0</v>
      </c>
      <c r="AT435" s="257">
        <f t="shared" si="97"/>
        <v>0</v>
      </c>
      <c r="AU435" s="65">
        <f t="shared" si="151"/>
        <v>0</v>
      </c>
      <c r="AV435" s="65">
        <f t="shared" si="151"/>
        <v>0</v>
      </c>
      <c r="AW435" s="65">
        <f t="shared" si="151"/>
        <v>0</v>
      </c>
      <c r="AX435" s="65">
        <f t="shared" si="151"/>
        <v>0</v>
      </c>
      <c r="AY435" s="257">
        <f t="shared" si="98"/>
        <v>0</v>
      </c>
    </row>
    <row r="436" spans="2:51" s="194" customFormat="1" ht="16.5" customHeight="1" thickBot="1" x14ac:dyDescent="0.3">
      <c r="B436" s="180"/>
      <c r="C436" s="933"/>
      <c r="D436" s="919" t="s">
        <v>482</v>
      </c>
      <c r="E436" s="920"/>
      <c r="F436" s="695">
        <f t="shared" si="99"/>
        <v>24</v>
      </c>
      <c r="G436" s="667">
        <f t="shared" ref="G436:J437" si="152">G415+G420+G425</f>
        <v>1</v>
      </c>
      <c r="H436" s="66">
        <f t="shared" si="152"/>
        <v>0</v>
      </c>
      <c r="I436" s="66">
        <f t="shared" si="152"/>
        <v>0</v>
      </c>
      <c r="J436" s="66">
        <f t="shared" si="152"/>
        <v>0</v>
      </c>
      <c r="K436" s="66">
        <f t="shared" si="142"/>
        <v>1</v>
      </c>
      <c r="L436" s="66">
        <f t="shared" ref="L436:O437" si="153">L415+L420+L425</f>
        <v>3</v>
      </c>
      <c r="M436" s="66">
        <f t="shared" si="153"/>
        <v>0</v>
      </c>
      <c r="N436" s="66">
        <f t="shared" si="153"/>
        <v>0</v>
      </c>
      <c r="O436" s="66">
        <f t="shared" si="153"/>
        <v>0</v>
      </c>
      <c r="P436" s="257">
        <f t="shared" si="136"/>
        <v>3</v>
      </c>
      <c r="Q436" s="66">
        <f t="shared" ref="Q436:T437" si="154">Q415+Q420+Q425</f>
        <v>6</v>
      </c>
      <c r="R436" s="66">
        <f t="shared" si="154"/>
        <v>0</v>
      </c>
      <c r="S436" s="66">
        <f t="shared" si="154"/>
        <v>0</v>
      </c>
      <c r="T436" s="66">
        <f t="shared" si="154"/>
        <v>0</v>
      </c>
      <c r="U436" s="257">
        <f t="shared" si="137"/>
        <v>6</v>
      </c>
      <c r="V436" s="66">
        <f t="shared" ref="V436:Y437" si="155">V415+V420+V425</f>
        <v>0</v>
      </c>
      <c r="W436" s="66">
        <f t="shared" si="155"/>
        <v>0</v>
      </c>
      <c r="X436" s="66">
        <f t="shared" si="155"/>
        <v>0</v>
      </c>
      <c r="Y436" s="410">
        <f t="shared" si="155"/>
        <v>2</v>
      </c>
      <c r="Z436" s="430">
        <f t="shared" si="138"/>
        <v>2</v>
      </c>
      <c r="AA436" s="66">
        <f t="shared" ref="AA436:AD437" si="156">AA415+AA420+AA425</f>
        <v>0</v>
      </c>
      <c r="AB436" s="66">
        <f t="shared" si="156"/>
        <v>0</v>
      </c>
      <c r="AC436" s="66">
        <f t="shared" si="156"/>
        <v>0</v>
      </c>
      <c r="AD436" s="66">
        <f t="shared" si="156"/>
        <v>0</v>
      </c>
      <c r="AE436" s="430">
        <f t="shared" si="139"/>
        <v>0</v>
      </c>
      <c r="AF436" s="66">
        <f t="shared" ref="AF436:AI437" si="157">AF415+AF420+AF425</f>
        <v>0</v>
      </c>
      <c r="AG436" s="66">
        <f t="shared" si="157"/>
        <v>1</v>
      </c>
      <c r="AH436" s="66">
        <f t="shared" si="157"/>
        <v>0</v>
      </c>
      <c r="AI436" s="66">
        <f t="shared" si="157"/>
        <v>0</v>
      </c>
      <c r="AJ436" s="430">
        <f t="shared" si="140"/>
        <v>1</v>
      </c>
      <c r="AK436" s="65">
        <f t="shared" ref="AK436:AN437" si="158">AK415+AK420+AK425</f>
        <v>0</v>
      </c>
      <c r="AL436" s="65">
        <f t="shared" si="158"/>
        <v>0</v>
      </c>
      <c r="AM436" s="65">
        <f t="shared" si="158"/>
        <v>0</v>
      </c>
      <c r="AN436" s="65">
        <f t="shared" si="158"/>
        <v>5</v>
      </c>
      <c r="AO436" s="257">
        <f t="shared" si="141"/>
        <v>5</v>
      </c>
      <c r="AP436" s="65">
        <f t="shared" ref="AP436:AS437" si="159">AP415+AP420+AP425</f>
        <v>0</v>
      </c>
      <c r="AQ436" s="65">
        <f t="shared" si="159"/>
        <v>0</v>
      </c>
      <c r="AR436" s="65">
        <f t="shared" si="159"/>
        <v>0</v>
      </c>
      <c r="AS436" s="65">
        <f t="shared" si="159"/>
        <v>4</v>
      </c>
      <c r="AT436" s="257">
        <f t="shared" si="97"/>
        <v>4</v>
      </c>
      <c r="AU436" s="65">
        <f t="shared" ref="AU436:AX437" si="160">AU415+AU420+AU425</f>
        <v>0</v>
      </c>
      <c r="AV436" s="65">
        <f t="shared" si="160"/>
        <v>0</v>
      </c>
      <c r="AW436" s="65">
        <f t="shared" si="160"/>
        <v>0</v>
      </c>
      <c r="AX436" s="65">
        <f t="shared" si="160"/>
        <v>2</v>
      </c>
      <c r="AY436" s="257">
        <f t="shared" si="98"/>
        <v>2</v>
      </c>
    </row>
    <row r="437" spans="2:51" s="194" customFormat="1" ht="16.5" customHeight="1" thickBot="1" x14ac:dyDescent="0.3">
      <c r="B437" s="129"/>
      <c r="C437" s="1049"/>
      <c r="D437" s="919" t="s">
        <v>638</v>
      </c>
      <c r="E437" s="920"/>
      <c r="F437" s="695">
        <f t="shared" si="99"/>
        <v>0</v>
      </c>
      <c r="G437" s="667">
        <f t="shared" si="152"/>
        <v>0</v>
      </c>
      <c r="H437" s="66">
        <f t="shared" si="152"/>
        <v>0</v>
      </c>
      <c r="I437" s="66">
        <f t="shared" si="152"/>
        <v>0</v>
      </c>
      <c r="J437" s="66">
        <f t="shared" si="152"/>
        <v>0</v>
      </c>
      <c r="K437" s="66">
        <f t="shared" si="142"/>
        <v>0</v>
      </c>
      <c r="L437" s="66">
        <f t="shared" si="153"/>
        <v>0</v>
      </c>
      <c r="M437" s="66">
        <f t="shared" si="153"/>
        <v>0</v>
      </c>
      <c r="N437" s="66">
        <f t="shared" si="153"/>
        <v>0</v>
      </c>
      <c r="O437" s="66">
        <f t="shared" si="153"/>
        <v>0</v>
      </c>
      <c r="P437" s="257">
        <f t="shared" si="136"/>
        <v>0</v>
      </c>
      <c r="Q437" s="66">
        <f t="shared" si="154"/>
        <v>0</v>
      </c>
      <c r="R437" s="66">
        <f t="shared" si="154"/>
        <v>0</v>
      </c>
      <c r="S437" s="66">
        <f t="shared" si="154"/>
        <v>0</v>
      </c>
      <c r="T437" s="66">
        <f t="shared" si="154"/>
        <v>0</v>
      </c>
      <c r="U437" s="257">
        <f t="shared" si="137"/>
        <v>0</v>
      </c>
      <c r="V437" s="66">
        <f t="shared" si="155"/>
        <v>0</v>
      </c>
      <c r="W437" s="66">
        <f t="shared" si="155"/>
        <v>0</v>
      </c>
      <c r="X437" s="66">
        <f t="shared" si="155"/>
        <v>0</v>
      </c>
      <c r="Y437" s="410">
        <f t="shared" si="155"/>
        <v>0</v>
      </c>
      <c r="Z437" s="430">
        <f t="shared" si="138"/>
        <v>0</v>
      </c>
      <c r="AA437" s="66">
        <f t="shared" si="156"/>
        <v>0</v>
      </c>
      <c r="AB437" s="66">
        <f t="shared" si="156"/>
        <v>0</v>
      </c>
      <c r="AC437" s="66">
        <f t="shared" si="156"/>
        <v>0</v>
      </c>
      <c r="AD437" s="66">
        <f t="shared" si="156"/>
        <v>0</v>
      </c>
      <c r="AE437" s="430">
        <f t="shared" si="139"/>
        <v>0</v>
      </c>
      <c r="AF437" s="66">
        <f t="shared" si="157"/>
        <v>0</v>
      </c>
      <c r="AG437" s="66">
        <f t="shared" si="157"/>
        <v>0</v>
      </c>
      <c r="AH437" s="66">
        <f t="shared" si="157"/>
        <v>0</v>
      </c>
      <c r="AI437" s="66">
        <f t="shared" si="157"/>
        <v>0</v>
      </c>
      <c r="AJ437" s="430">
        <f t="shared" si="140"/>
        <v>0</v>
      </c>
      <c r="AK437" s="65">
        <f t="shared" si="158"/>
        <v>0</v>
      </c>
      <c r="AL437" s="65">
        <f t="shared" si="158"/>
        <v>0</v>
      </c>
      <c r="AM437" s="65">
        <f t="shared" si="158"/>
        <v>0</v>
      </c>
      <c r="AN437" s="65">
        <f t="shared" si="158"/>
        <v>0</v>
      </c>
      <c r="AO437" s="257">
        <f t="shared" si="141"/>
        <v>0</v>
      </c>
      <c r="AP437" s="65">
        <f t="shared" si="159"/>
        <v>0</v>
      </c>
      <c r="AQ437" s="65">
        <f t="shared" si="159"/>
        <v>0</v>
      </c>
      <c r="AR437" s="65">
        <f t="shared" si="159"/>
        <v>0</v>
      </c>
      <c r="AS437" s="65">
        <f t="shared" si="159"/>
        <v>0</v>
      </c>
      <c r="AT437" s="257">
        <f t="shared" si="97"/>
        <v>0</v>
      </c>
      <c r="AU437" s="65">
        <f t="shared" si="160"/>
        <v>0</v>
      </c>
      <c r="AV437" s="65">
        <f t="shared" si="160"/>
        <v>0</v>
      </c>
      <c r="AW437" s="65">
        <f t="shared" si="160"/>
        <v>0</v>
      </c>
      <c r="AX437" s="65">
        <f t="shared" si="160"/>
        <v>0</v>
      </c>
      <c r="AY437" s="257">
        <f t="shared" si="98"/>
        <v>0</v>
      </c>
    </row>
    <row r="438" spans="2:51" s="194" customFormat="1" ht="16.5" customHeight="1" thickBot="1" x14ac:dyDescent="0.3">
      <c r="B438" s="1013">
        <v>1</v>
      </c>
      <c r="C438" s="1079" t="s">
        <v>399</v>
      </c>
      <c r="D438" s="923" t="s">
        <v>473</v>
      </c>
      <c r="E438" s="227" t="s">
        <v>116</v>
      </c>
      <c r="F438" s="695">
        <f t="shared" si="99"/>
        <v>0</v>
      </c>
      <c r="G438" s="661"/>
      <c r="H438" s="97"/>
      <c r="I438" s="97"/>
      <c r="J438" s="97"/>
      <c r="K438" s="66">
        <f t="shared" si="142"/>
        <v>0</v>
      </c>
      <c r="L438" s="220"/>
      <c r="M438" s="220"/>
      <c r="N438" s="220"/>
      <c r="O438" s="220"/>
      <c r="P438" s="257">
        <f t="shared" si="136"/>
        <v>0</v>
      </c>
      <c r="Q438" s="220"/>
      <c r="R438" s="220"/>
      <c r="S438" s="220"/>
      <c r="T438" s="220"/>
      <c r="U438" s="257">
        <f t="shared" si="137"/>
        <v>0</v>
      </c>
      <c r="V438" s="220"/>
      <c r="W438" s="220"/>
      <c r="X438" s="220"/>
      <c r="Y438" s="358"/>
      <c r="Z438" s="430">
        <f t="shared" si="138"/>
        <v>0</v>
      </c>
      <c r="AA438" s="220"/>
      <c r="AB438" s="220"/>
      <c r="AC438" s="220"/>
      <c r="AD438" s="220"/>
      <c r="AE438" s="430">
        <f t="shared" si="139"/>
        <v>0</v>
      </c>
      <c r="AF438" s="220"/>
      <c r="AG438" s="220"/>
      <c r="AH438" s="220"/>
      <c r="AI438" s="220"/>
      <c r="AJ438" s="430">
        <f t="shared" si="140"/>
        <v>0</v>
      </c>
      <c r="AK438" s="95"/>
      <c r="AL438" s="95"/>
      <c r="AM438" s="95"/>
      <c r="AN438" s="95"/>
      <c r="AO438" s="257">
        <f t="shared" si="141"/>
        <v>0</v>
      </c>
      <c r="AP438" s="95"/>
      <c r="AQ438" s="95"/>
      <c r="AR438" s="95"/>
      <c r="AS438" s="95"/>
      <c r="AT438" s="257">
        <f t="shared" si="97"/>
        <v>0</v>
      </c>
      <c r="AU438" s="95"/>
      <c r="AV438" s="95"/>
      <c r="AW438" s="95"/>
      <c r="AX438" s="95"/>
      <c r="AY438" s="257">
        <f t="shared" si="98"/>
        <v>0</v>
      </c>
    </row>
    <row r="439" spans="2:51" s="194" customFormat="1" ht="16.5" customHeight="1" thickBot="1" x14ac:dyDescent="0.3">
      <c r="B439" s="1014"/>
      <c r="C439" s="1042"/>
      <c r="D439" s="923"/>
      <c r="E439" s="229" t="s">
        <v>203</v>
      </c>
      <c r="F439" s="695">
        <f t="shared" si="99"/>
        <v>0</v>
      </c>
      <c r="G439" s="662"/>
      <c r="H439" s="95"/>
      <c r="I439" s="95"/>
      <c r="J439" s="95"/>
      <c r="K439" s="66">
        <f t="shared" si="142"/>
        <v>0</v>
      </c>
      <c r="L439" s="220"/>
      <c r="M439" s="220"/>
      <c r="N439" s="220"/>
      <c r="O439" s="220"/>
      <c r="P439" s="257">
        <f t="shared" si="136"/>
        <v>0</v>
      </c>
      <c r="Q439" s="220"/>
      <c r="R439" s="220"/>
      <c r="S439" s="220"/>
      <c r="T439" s="220"/>
      <c r="U439" s="257">
        <f t="shared" si="137"/>
        <v>0</v>
      </c>
      <c r="V439" s="220"/>
      <c r="W439" s="220"/>
      <c r="X439" s="220"/>
      <c r="Y439" s="358"/>
      <c r="Z439" s="430">
        <f t="shared" si="138"/>
        <v>0</v>
      </c>
      <c r="AA439" s="220"/>
      <c r="AB439" s="220"/>
      <c r="AC439" s="220"/>
      <c r="AD439" s="220"/>
      <c r="AE439" s="430">
        <f t="shared" si="139"/>
        <v>0</v>
      </c>
      <c r="AF439" s="220"/>
      <c r="AG439" s="220"/>
      <c r="AH439" s="220"/>
      <c r="AI439" s="220"/>
      <c r="AJ439" s="430">
        <f t="shared" si="140"/>
        <v>0</v>
      </c>
      <c r="AK439" s="95"/>
      <c r="AL439" s="95"/>
      <c r="AM439" s="95"/>
      <c r="AN439" s="95"/>
      <c r="AO439" s="257">
        <f t="shared" si="141"/>
        <v>0</v>
      </c>
      <c r="AP439" s="95"/>
      <c r="AQ439" s="95"/>
      <c r="AR439" s="95"/>
      <c r="AS439" s="95"/>
      <c r="AT439" s="257">
        <f t="shared" si="97"/>
        <v>0</v>
      </c>
      <c r="AU439" s="95"/>
      <c r="AV439" s="95"/>
      <c r="AW439" s="95"/>
      <c r="AX439" s="95"/>
      <c r="AY439" s="257">
        <f t="shared" si="98"/>
        <v>0</v>
      </c>
    </row>
    <row r="440" spans="2:51" s="194" customFormat="1" ht="16.5" customHeight="1" thickBot="1" x14ac:dyDescent="0.3">
      <c r="B440" s="1014"/>
      <c r="C440" s="1042"/>
      <c r="D440" s="923"/>
      <c r="E440" s="201" t="s">
        <v>112</v>
      </c>
      <c r="F440" s="695">
        <f t="shared" si="99"/>
        <v>0</v>
      </c>
      <c r="G440" s="663">
        <v>0</v>
      </c>
      <c r="H440" s="82">
        <v>0</v>
      </c>
      <c r="I440" s="82">
        <v>0</v>
      </c>
      <c r="J440" s="82">
        <v>0</v>
      </c>
      <c r="K440" s="66">
        <f t="shared" si="142"/>
        <v>0</v>
      </c>
      <c r="L440" s="102">
        <v>0</v>
      </c>
      <c r="M440" s="102">
        <v>0</v>
      </c>
      <c r="N440" s="102">
        <v>0</v>
      </c>
      <c r="O440" s="102">
        <v>0</v>
      </c>
      <c r="P440" s="257">
        <f t="shared" si="136"/>
        <v>0</v>
      </c>
      <c r="Q440" s="102">
        <v>0</v>
      </c>
      <c r="R440" s="102">
        <v>0</v>
      </c>
      <c r="S440" s="102">
        <v>0</v>
      </c>
      <c r="T440" s="102">
        <v>0</v>
      </c>
      <c r="U440" s="257">
        <f t="shared" si="137"/>
        <v>0</v>
      </c>
      <c r="V440" s="102">
        <v>0</v>
      </c>
      <c r="W440" s="102">
        <v>0</v>
      </c>
      <c r="X440" s="102">
        <v>0</v>
      </c>
      <c r="Y440" s="407">
        <v>0</v>
      </c>
      <c r="Z440" s="430">
        <f t="shared" si="138"/>
        <v>0</v>
      </c>
      <c r="AA440" s="102">
        <v>0</v>
      </c>
      <c r="AB440" s="102">
        <v>0</v>
      </c>
      <c r="AC440" s="102">
        <v>0</v>
      </c>
      <c r="AD440" s="102">
        <v>0</v>
      </c>
      <c r="AE440" s="430">
        <f t="shared" si="139"/>
        <v>0</v>
      </c>
      <c r="AF440" s="102">
        <v>0</v>
      </c>
      <c r="AG440" s="102">
        <v>0</v>
      </c>
      <c r="AH440" s="102">
        <v>0</v>
      </c>
      <c r="AI440" s="102">
        <v>0</v>
      </c>
      <c r="AJ440" s="430">
        <f t="shared" si="140"/>
        <v>0</v>
      </c>
      <c r="AK440" s="75">
        <v>0</v>
      </c>
      <c r="AL440" s="75">
        <v>0</v>
      </c>
      <c r="AM440" s="75">
        <v>0</v>
      </c>
      <c r="AN440" s="75">
        <v>0</v>
      </c>
      <c r="AO440" s="257">
        <f t="shared" si="141"/>
        <v>0</v>
      </c>
      <c r="AP440" s="75">
        <v>0</v>
      </c>
      <c r="AQ440" s="75">
        <v>0</v>
      </c>
      <c r="AR440" s="75">
        <v>0</v>
      </c>
      <c r="AS440" s="75">
        <v>0</v>
      </c>
      <c r="AT440" s="257">
        <f t="shared" si="97"/>
        <v>0</v>
      </c>
      <c r="AU440" s="75">
        <v>0</v>
      </c>
      <c r="AV440" s="75">
        <v>0</v>
      </c>
      <c r="AW440" s="75">
        <v>0</v>
      </c>
      <c r="AX440" s="75">
        <v>0</v>
      </c>
      <c r="AY440" s="257">
        <f t="shared" si="98"/>
        <v>0</v>
      </c>
    </row>
    <row r="441" spans="2:51" s="194" customFormat="1" ht="16.5" customHeight="1" thickBot="1" x14ac:dyDescent="0.3">
      <c r="B441" s="1014"/>
      <c r="C441" s="1042"/>
      <c r="D441" s="923"/>
      <c r="E441" s="583" t="s">
        <v>621</v>
      </c>
      <c r="F441" s="695">
        <f t="shared" si="99"/>
        <v>2</v>
      </c>
      <c r="G441" s="669">
        <v>1</v>
      </c>
      <c r="H441" s="132">
        <v>0</v>
      </c>
      <c r="I441" s="132">
        <v>0</v>
      </c>
      <c r="J441" s="132">
        <v>0</v>
      </c>
      <c r="K441" s="66">
        <f t="shared" si="142"/>
        <v>1</v>
      </c>
      <c r="L441" s="181">
        <v>0</v>
      </c>
      <c r="M441" s="181">
        <v>0</v>
      </c>
      <c r="N441" s="181">
        <v>0</v>
      </c>
      <c r="O441" s="181">
        <v>0</v>
      </c>
      <c r="P441" s="257">
        <f t="shared" si="136"/>
        <v>0</v>
      </c>
      <c r="Q441" s="102">
        <v>0</v>
      </c>
      <c r="R441" s="102">
        <v>0</v>
      </c>
      <c r="S441" s="102">
        <v>0</v>
      </c>
      <c r="T441" s="102">
        <v>0</v>
      </c>
      <c r="U441" s="257">
        <f t="shared" si="137"/>
        <v>0</v>
      </c>
      <c r="V441" s="181">
        <v>0</v>
      </c>
      <c r="W441" s="181">
        <v>0</v>
      </c>
      <c r="X441" s="181">
        <v>0</v>
      </c>
      <c r="Y441" s="413">
        <v>0</v>
      </c>
      <c r="Z441" s="430">
        <f t="shared" si="138"/>
        <v>0</v>
      </c>
      <c r="AA441" s="181">
        <v>0</v>
      </c>
      <c r="AB441" s="181">
        <v>0</v>
      </c>
      <c r="AC441" s="181">
        <v>0</v>
      </c>
      <c r="AD441" s="181">
        <v>0</v>
      </c>
      <c r="AE441" s="430">
        <f t="shared" si="139"/>
        <v>0</v>
      </c>
      <c r="AF441" s="181">
        <v>0</v>
      </c>
      <c r="AG441" s="181">
        <v>0</v>
      </c>
      <c r="AH441" s="181">
        <v>0</v>
      </c>
      <c r="AI441" s="181">
        <v>1</v>
      </c>
      <c r="AJ441" s="430">
        <f t="shared" si="140"/>
        <v>1</v>
      </c>
      <c r="AK441" s="75">
        <v>0</v>
      </c>
      <c r="AL441" s="75">
        <v>0</v>
      </c>
      <c r="AM441" s="75">
        <v>0</v>
      </c>
      <c r="AN441" s="75">
        <v>0</v>
      </c>
      <c r="AO441" s="257">
        <f t="shared" si="141"/>
        <v>0</v>
      </c>
      <c r="AP441" s="75">
        <v>0</v>
      </c>
      <c r="AQ441" s="75">
        <v>0</v>
      </c>
      <c r="AR441" s="75">
        <v>0</v>
      </c>
      <c r="AS441" s="75">
        <v>0</v>
      </c>
      <c r="AT441" s="257">
        <f t="shared" si="97"/>
        <v>0</v>
      </c>
      <c r="AU441" s="75">
        <v>0</v>
      </c>
      <c r="AV441" s="75">
        <v>0</v>
      </c>
      <c r="AW441" s="75">
        <v>0</v>
      </c>
      <c r="AX441" s="75">
        <v>0</v>
      </c>
      <c r="AY441" s="257">
        <f t="shared" si="98"/>
        <v>0</v>
      </c>
    </row>
    <row r="442" spans="2:51" s="194" customFormat="1" ht="21.75" thickBot="1" x14ac:dyDescent="0.3">
      <c r="B442" s="1015"/>
      <c r="C442" s="1042"/>
      <c r="D442" s="924"/>
      <c r="E442" s="583" t="s">
        <v>620</v>
      </c>
      <c r="F442" s="695">
        <f t="shared" si="99"/>
        <v>0</v>
      </c>
      <c r="G442" s="646">
        <v>0</v>
      </c>
      <c r="H442" s="119">
        <v>0</v>
      </c>
      <c r="I442" s="119">
        <v>0</v>
      </c>
      <c r="J442" s="119">
        <v>0</v>
      </c>
      <c r="K442" s="66">
        <f t="shared" si="142"/>
        <v>0</v>
      </c>
      <c r="L442" s="100">
        <v>0</v>
      </c>
      <c r="M442" s="100">
        <v>0</v>
      </c>
      <c r="N442" s="100">
        <v>0</v>
      </c>
      <c r="O442" s="100">
        <v>0</v>
      </c>
      <c r="P442" s="257">
        <f t="shared" si="136"/>
        <v>0</v>
      </c>
      <c r="Q442" s="102">
        <v>0</v>
      </c>
      <c r="R442" s="102">
        <v>0</v>
      </c>
      <c r="S442" s="102">
        <v>0</v>
      </c>
      <c r="T442" s="102">
        <v>0</v>
      </c>
      <c r="U442" s="257">
        <f t="shared" si="137"/>
        <v>0</v>
      </c>
      <c r="V442" s="100">
        <v>0</v>
      </c>
      <c r="W442" s="100">
        <v>0</v>
      </c>
      <c r="X442" s="100">
        <v>0</v>
      </c>
      <c r="Y442" s="398">
        <v>0</v>
      </c>
      <c r="Z442" s="430">
        <f t="shared" si="138"/>
        <v>0</v>
      </c>
      <c r="AA442" s="100">
        <v>0</v>
      </c>
      <c r="AB442" s="100">
        <v>0</v>
      </c>
      <c r="AC442" s="100">
        <v>0</v>
      </c>
      <c r="AD442" s="100">
        <v>0</v>
      </c>
      <c r="AE442" s="430">
        <f t="shared" si="139"/>
        <v>0</v>
      </c>
      <c r="AF442" s="100">
        <v>0</v>
      </c>
      <c r="AG442" s="100">
        <v>0</v>
      </c>
      <c r="AH442" s="100">
        <v>0</v>
      </c>
      <c r="AI442" s="100">
        <v>0</v>
      </c>
      <c r="AJ442" s="430">
        <f t="shared" si="140"/>
        <v>0</v>
      </c>
      <c r="AK442" s="83">
        <v>0</v>
      </c>
      <c r="AL442" s="83">
        <v>0</v>
      </c>
      <c r="AM442" s="83">
        <v>0</v>
      </c>
      <c r="AN442" s="83">
        <v>0</v>
      </c>
      <c r="AO442" s="257">
        <f t="shared" si="141"/>
        <v>0</v>
      </c>
      <c r="AP442" s="83">
        <v>0</v>
      </c>
      <c r="AQ442" s="83">
        <v>0</v>
      </c>
      <c r="AR442" s="83">
        <v>0</v>
      </c>
      <c r="AS442" s="83">
        <v>0</v>
      </c>
      <c r="AT442" s="257">
        <f t="shared" si="97"/>
        <v>0</v>
      </c>
      <c r="AU442" s="83">
        <v>0</v>
      </c>
      <c r="AV442" s="83">
        <v>0</v>
      </c>
      <c r="AW442" s="83">
        <v>0</v>
      </c>
      <c r="AX442" s="83">
        <v>0</v>
      </c>
      <c r="AY442" s="257">
        <f t="shared" si="98"/>
        <v>0</v>
      </c>
    </row>
    <row r="443" spans="2:51" s="194" customFormat="1" ht="16.5" customHeight="1" thickBot="1" x14ac:dyDescent="0.3">
      <c r="B443" s="1014">
        <v>2</v>
      </c>
      <c r="C443" s="1042"/>
      <c r="D443" s="915" t="s">
        <v>570</v>
      </c>
      <c r="E443" s="227" t="s">
        <v>116</v>
      </c>
      <c r="F443" s="695">
        <f t="shared" si="99"/>
        <v>0</v>
      </c>
      <c r="G443" s="661"/>
      <c r="H443" s="97"/>
      <c r="I443" s="97"/>
      <c r="J443" s="97"/>
      <c r="K443" s="66">
        <f t="shared" si="142"/>
        <v>0</v>
      </c>
      <c r="L443" s="220"/>
      <c r="M443" s="220"/>
      <c r="N443" s="220"/>
      <c r="O443" s="220"/>
      <c r="P443" s="257">
        <f t="shared" si="136"/>
        <v>0</v>
      </c>
      <c r="Q443" s="220"/>
      <c r="R443" s="220"/>
      <c r="S443" s="220"/>
      <c r="T443" s="220"/>
      <c r="U443" s="257">
        <f t="shared" si="137"/>
        <v>0</v>
      </c>
      <c r="V443" s="220"/>
      <c r="W443" s="220"/>
      <c r="X443" s="220"/>
      <c r="Y443" s="358"/>
      <c r="Z443" s="430">
        <f t="shared" si="138"/>
        <v>0</v>
      </c>
      <c r="AA443" s="220"/>
      <c r="AB443" s="220"/>
      <c r="AC443" s="220"/>
      <c r="AD443" s="220"/>
      <c r="AE443" s="430">
        <f t="shared" si="139"/>
        <v>0</v>
      </c>
      <c r="AF443" s="220"/>
      <c r="AG443" s="220"/>
      <c r="AH443" s="220"/>
      <c r="AI443" s="220"/>
      <c r="AJ443" s="430">
        <f t="shared" si="140"/>
        <v>0</v>
      </c>
      <c r="AK443" s="95"/>
      <c r="AL443" s="95"/>
      <c r="AM443" s="95"/>
      <c r="AN443" s="95"/>
      <c r="AO443" s="257">
        <f t="shared" si="141"/>
        <v>0</v>
      </c>
      <c r="AP443" s="95"/>
      <c r="AQ443" s="95"/>
      <c r="AR443" s="95"/>
      <c r="AS443" s="95"/>
      <c r="AT443" s="257">
        <f t="shared" si="97"/>
        <v>0</v>
      </c>
      <c r="AU443" s="95"/>
      <c r="AV443" s="95"/>
      <c r="AW443" s="95"/>
      <c r="AX443" s="95"/>
      <c r="AY443" s="257">
        <f t="shared" si="98"/>
        <v>0</v>
      </c>
    </row>
    <row r="444" spans="2:51" s="194" customFormat="1" ht="16.5" customHeight="1" thickBot="1" x14ac:dyDescent="0.3">
      <c r="B444" s="1014"/>
      <c r="C444" s="1042"/>
      <c r="D444" s="923"/>
      <c r="E444" s="229" t="s">
        <v>203</v>
      </c>
      <c r="F444" s="695">
        <f t="shared" si="99"/>
        <v>0</v>
      </c>
      <c r="G444" s="662"/>
      <c r="H444" s="95"/>
      <c r="I444" s="95"/>
      <c r="J444" s="95"/>
      <c r="K444" s="66">
        <f t="shared" si="142"/>
        <v>0</v>
      </c>
      <c r="L444" s="220"/>
      <c r="M444" s="220"/>
      <c r="N444" s="220"/>
      <c r="O444" s="220"/>
      <c r="P444" s="257">
        <f t="shared" si="136"/>
        <v>0</v>
      </c>
      <c r="Q444" s="220"/>
      <c r="R444" s="220"/>
      <c r="S444" s="220"/>
      <c r="T444" s="220"/>
      <c r="U444" s="257">
        <f t="shared" si="137"/>
        <v>0</v>
      </c>
      <c r="V444" s="220"/>
      <c r="W444" s="220"/>
      <c r="X444" s="220"/>
      <c r="Y444" s="358"/>
      <c r="Z444" s="430">
        <f t="shared" si="138"/>
        <v>0</v>
      </c>
      <c r="AA444" s="220"/>
      <c r="AB444" s="220"/>
      <c r="AC444" s="220"/>
      <c r="AD444" s="220"/>
      <c r="AE444" s="430">
        <f t="shared" si="139"/>
        <v>0</v>
      </c>
      <c r="AF444" s="220"/>
      <c r="AG444" s="220"/>
      <c r="AH444" s="220"/>
      <c r="AI444" s="220"/>
      <c r="AJ444" s="430">
        <f t="shared" si="140"/>
        <v>0</v>
      </c>
      <c r="AK444" s="95"/>
      <c r="AL444" s="95"/>
      <c r="AM444" s="95"/>
      <c r="AN444" s="95"/>
      <c r="AO444" s="257">
        <f t="shared" si="141"/>
        <v>0</v>
      </c>
      <c r="AP444" s="95"/>
      <c r="AQ444" s="95"/>
      <c r="AR444" s="95"/>
      <c r="AS444" s="95"/>
      <c r="AT444" s="257">
        <f t="shared" si="97"/>
        <v>0</v>
      </c>
      <c r="AU444" s="95"/>
      <c r="AV444" s="95"/>
      <c r="AW444" s="95"/>
      <c r="AX444" s="95"/>
      <c r="AY444" s="257">
        <f t="shared" si="98"/>
        <v>0</v>
      </c>
    </row>
    <row r="445" spans="2:51" s="194" customFormat="1" ht="16.5" customHeight="1" thickBot="1" x14ac:dyDescent="0.3">
      <c r="B445" s="1014"/>
      <c r="C445" s="1042"/>
      <c r="D445" s="923"/>
      <c r="E445" s="201" t="s">
        <v>112</v>
      </c>
      <c r="F445" s="695">
        <f t="shared" si="99"/>
        <v>0</v>
      </c>
      <c r="G445" s="663">
        <v>0</v>
      </c>
      <c r="H445" s="82">
        <v>0</v>
      </c>
      <c r="I445" s="82">
        <v>0</v>
      </c>
      <c r="J445" s="82">
        <v>0</v>
      </c>
      <c r="K445" s="66">
        <f t="shared" si="142"/>
        <v>0</v>
      </c>
      <c r="L445" s="102">
        <v>0</v>
      </c>
      <c r="M445" s="102">
        <v>0</v>
      </c>
      <c r="N445" s="102">
        <v>0</v>
      </c>
      <c r="O445" s="102">
        <v>0</v>
      </c>
      <c r="P445" s="257">
        <f t="shared" si="136"/>
        <v>0</v>
      </c>
      <c r="Q445" s="102">
        <v>0</v>
      </c>
      <c r="R445" s="102">
        <v>0</v>
      </c>
      <c r="S445" s="102">
        <v>0</v>
      </c>
      <c r="T445" s="102">
        <v>0</v>
      </c>
      <c r="U445" s="257">
        <f t="shared" si="137"/>
        <v>0</v>
      </c>
      <c r="V445" s="102">
        <v>0</v>
      </c>
      <c r="W445" s="102">
        <v>0</v>
      </c>
      <c r="X445" s="102">
        <v>0</v>
      </c>
      <c r="Y445" s="407">
        <v>0</v>
      </c>
      <c r="Z445" s="430">
        <f t="shared" si="138"/>
        <v>0</v>
      </c>
      <c r="AA445" s="102">
        <v>0</v>
      </c>
      <c r="AB445" s="102">
        <v>0</v>
      </c>
      <c r="AC445" s="102">
        <v>0</v>
      </c>
      <c r="AD445" s="102">
        <v>0</v>
      </c>
      <c r="AE445" s="430">
        <f t="shared" si="139"/>
        <v>0</v>
      </c>
      <c r="AF445" s="102">
        <v>0</v>
      </c>
      <c r="AG445" s="102">
        <v>0</v>
      </c>
      <c r="AH445" s="102">
        <v>0</v>
      </c>
      <c r="AI445" s="102">
        <v>0</v>
      </c>
      <c r="AJ445" s="430">
        <f t="shared" si="140"/>
        <v>0</v>
      </c>
      <c r="AK445" s="75">
        <v>0</v>
      </c>
      <c r="AL445" s="75">
        <v>0</v>
      </c>
      <c r="AM445" s="75">
        <v>0</v>
      </c>
      <c r="AN445" s="75">
        <v>0</v>
      </c>
      <c r="AO445" s="257">
        <f t="shared" si="141"/>
        <v>0</v>
      </c>
      <c r="AP445" s="75">
        <v>0</v>
      </c>
      <c r="AQ445" s="75">
        <v>0</v>
      </c>
      <c r="AR445" s="75">
        <v>0</v>
      </c>
      <c r="AS445" s="75">
        <v>0</v>
      </c>
      <c r="AT445" s="257">
        <f t="shared" si="97"/>
        <v>0</v>
      </c>
      <c r="AU445" s="75">
        <v>0</v>
      </c>
      <c r="AV445" s="75">
        <v>0</v>
      </c>
      <c r="AW445" s="75">
        <v>0</v>
      </c>
      <c r="AX445" s="75">
        <v>0</v>
      </c>
      <c r="AY445" s="257">
        <f t="shared" si="98"/>
        <v>0</v>
      </c>
    </row>
    <row r="446" spans="2:51" s="194" customFormat="1" ht="16.5" customHeight="1" thickBot="1" x14ac:dyDescent="0.3">
      <c r="B446" s="1014"/>
      <c r="C446" s="1042"/>
      <c r="D446" s="923"/>
      <c r="E446" s="583" t="s">
        <v>621</v>
      </c>
      <c r="F446" s="695">
        <f t="shared" si="99"/>
        <v>0</v>
      </c>
      <c r="G446" s="669">
        <v>0</v>
      </c>
      <c r="H446" s="132">
        <v>0</v>
      </c>
      <c r="I446" s="132">
        <v>0</v>
      </c>
      <c r="J446" s="132">
        <v>0</v>
      </c>
      <c r="K446" s="66">
        <f t="shared" si="142"/>
        <v>0</v>
      </c>
      <c r="L446" s="181">
        <v>0</v>
      </c>
      <c r="M446" s="181">
        <v>0</v>
      </c>
      <c r="N446" s="181">
        <v>0</v>
      </c>
      <c r="O446" s="181">
        <v>0</v>
      </c>
      <c r="P446" s="257">
        <f t="shared" si="136"/>
        <v>0</v>
      </c>
      <c r="Q446" s="181">
        <v>0</v>
      </c>
      <c r="R446" s="181">
        <v>0</v>
      </c>
      <c r="S446" s="181">
        <v>0</v>
      </c>
      <c r="T446" s="181">
        <v>0</v>
      </c>
      <c r="U446" s="257">
        <f t="shared" si="137"/>
        <v>0</v>
      </c>
      <c r="V446" s="181">
        <v>0</v>
      </c>
      <c r="W446" s="181">
        <v>0</v>
      </c>
      <c r="X446" s="181">
        <v>0</v>
      </c>
      <c r="Y446" s="413">
        <v>0</v>
      </c>
      <c r="Z446" s="430">
        <f t="shared" si="138"/>
        <v>0</v>
      </c>
      <c r="AA446" s="181">
        <v>0</v>
      </c>
      <c r="AB446" s="181">
        <v>0</v>
      </c>
      <c r="AC446" s="181">
        <v>0</v>
      </c>
      <c r="AD446" s="181">
        <v>0</v>
      </c>
      <c r="AE446" s="430">
        <f t="shared" si="139"/>
        <v>0</v>
      </c>
      <c r="AF446" s="102">
        <v>0</v>
      </c>
      <c r="AG446" s="102">
        <v>0</v>
      </c>
      <c r="AH446" s="102">
        <v>0</v>
      </c>
      <c r="AI446" s="102">
        <v>0</v>
      </c>
      <c r="AJ446" s="430">
        <f t="shared" si="140"/>
        <v>0</v>
      </c>
      <c r="AK446" s="75">
        <v>0</v>
      </c>
      <c r="AL446" s="75">
        <v>0</v>
      </c>
      <c r="AM446" s="75">
        <v>0</v>
      </c>
      <c r="AN446" s="75">
        <v>0</v>
      </c>
      <c r="AO446" s="257">
        <f t="shared" si="141"/>
        <v>0</v>
      </c>
      <c r="AP446" s="75">
        <v>0</v>
      </c>
      <c r="AQ446" s="75">
        <v>0</v>
      </c>
      <c r="AR446" s="75">
        <v>0</v>
      </c>
      <c r="AS446" s="75">
        <v>0</v>
      </c>
      <c r="AT446" s="257">
        <f t="shared" si="97"/>
        <v>0</v>
      </c>
      <c r="AU446" s="75">
        <v>0</v>
      </c>
      <c r="AV446" s="75">
        <v>0</v>
      </c>
      <c r="AW446" s="75">
        <v>0</v>
      </c>
      <c r="AX446" s="75">
        <v>0</v>
      </c>
      <c r="AY446" s="257">
        <f t="shared" si="98"/>
        <v>0</v>
      </c>
    </row>
    <row r="447" spans="2:51" s="194" customFormat="1" ht="21.75" thickBot="1" x14ac:dyDescent="0.3">
      <c r="B447" s="1015"/>
      <c r="C447" s="1042"/>
      <c r="D447" s="924"/>
      <c r="E447" s="583" t="s">
        <v>620</v>
      </c>
      <c r="F447" s="695">
        <f t="shared" si="99"/>
        <v>0</v>
      </c>
      <c r="G447" s="646">
        <v>0</v>
      </c>
      <c r="H447" s="119">
        <v>0</v>
      </c>
      <c r="I447" s="119">
        <v>0</v>
      </c>
      <c r="J447" s="119">
        <v>0</v>
      </c>
      <c r="K447" s="66">
        <f t="shared" si="142"/>
        <v>0</v>
      </c>
      <c r="L447" s="100">
        <v>0</v>
      </c>
      <c r="M447" s="100">
        <v>0</v>
      </c>
      <c r="N447" s="100">
        <v>0</v>
      </c>
      <c r="O447" s="100">
        <v>0</v>
      </c>
      <c r="P447" s="257">
        <f t="shared" si="136"/>
        <v>0</v>
      </c>
      <c r="Q447" s="100">
        <v>0</v>
      </c>
      <c r="R447" s="100">
        <v>0</v>
      </c>
      <c r="S447" s="100">
        <v>0</v>
      </c>
      <c r="T447" s="100">
        <v>0</v>
      </c>
      <c r="U447" s="257">
        <f t="shared" si="137"/>
        <v>0</v>
      </c>
      <c r="V447" s="100">
        <v>0</v>
      </c>
      <c r="W447" s="100">
        <v>0</v>
      </c>
      <c r="X447" s="100">
        <v>0</v>
      </c>
      <c r="Y447" s="398">
        <v>0</v>
      </c>
      <c r="Z447" s="430">
        <f t="shared" si="138"/>
        <v>0</v>
      </c>
      <c r="AA447" s="100">
        <v>0</v>
      </c>
      <c r="AB447" s="100">
        <v>0</v>
      </c>
      <c r="AC447" s="100">
        <v>0</v>
      </c>
      <c r="AD447" s="100">
        <v>0</v>
      </c>
      <c r="AE447" s="430">
        <f t="shared" si="139"/>
        <v>0</v>
      </c>
      <c r="AF447" s="102">
        <v>0</v>
      </c>
      <c r="AG447" s="102">
        <v>0</v>
      </c>
      <c r="AH447" s="102">
        <v>0</v>
      </c>
      <c r="AI447" s="102">
        <v>0</v>
      </c>
      <c r="AJ447" s="430">
        <f t="shared" si="140"/>
        <v>0</v>
      </c>
      <c r="AK447" s="83">
        <v>0</v>
      </c>
      <c r="AL447" s="83">
        <v>0</v>
      </c>
      <c r="AM447" s="83">
        <v>0</v>
      </c>
      <c r="AN447" s="83">
        <v>0</v>
      </c>
      <c r="AO447" s="257">
        <f t="shared" si="141"/>
        <v>0</v>
      </c>
      <c r="AP447" s="83">
        <v>0</v>
      </c>
      <c r="AQ447" s="83">
        <v>0</v>
      </c>
      <c r="AR447" s="83">
        <v>0</v>
      </c>
      <c r="AS447" s="83">
        <v>0</v>
      </c>
      <c r="AT447" s="257">
        <f t="shared" si="97"/>
        <v>0</v>
      </c>
      <c r="AU447" s="75">
        <v>0</v>
      </c>
      <c r="AV447" s="75">
        <v>0</v>
      </c>
      <c r="AW447" s="75">
        <v>0</v>
      </c>
      <c r="AX447" s="75">
        <v>0</v>
      </c>
      <c r="AY447" s="257">
        <f t="shared" si="98"/>
        <v>0</v>
      </c>
    </row>
    <row r="448" spans="2:51" s="194" customFormat="1" ht="16.5" customHeight="1" thickBot="1" x14ac:dyDescent="0.3">
      <c r="B448" s="1013">
        <v>3</v>
      </c>
      <c r="C448" s="1042"/>
      <c r="D448" s="915" t="s">
        <v>400</v>
      </c>
      <c r="E448" s="199" t="s">
        <v>116</v>
      </c>
      <c r="F448" s="695">
        <f t="shared" si="99"/>
        <v>0</v>
      </c>
      <c r="G448" s="642">
        <v>0</v>
      </c>
      <c r="H448" s="90">
        <v>0</v>
      </c>
      <c r="I448" s="90">
        <v>0</v>
      </c>
      <c r="J448" s="90">
        <v>0</v>
      </c>
      <c r="K448" s="66">
        <f t="shared" si="142"/>
        <v>0</v>
      </c>
      <c r="L448" s="87">
        <v>0</v>
      </c>
      <c r="M448" s="87">
        <v>0</v>
      </c>
      <c r="N448" s="87">
        <v>0</v>
      </c>
      <c r="O448" s="87">
        <v>0</v>
      </c>
      <c r="P448" s="257">
        <f t="shared" si="136"/>
        <v>0</v>
      </c>
      <c r="Q448" s="87">
        <v>0</v>
      </c>
      <c r="R448" s="87">
        <v>0</v>
      </c>
      <c r="S448" s="87">
        <v>0</v>
      </c>
      <c r="T448" s="87">
        <v>0</v>
      </c>
      <c r="U448" s="257">
        <f t="shared" si="137"/>
        <v>0</v>
      </c>
      <c r="V448" s="87">
        <v>0</v>
      </c>
      <c r="W448" s="87">
        <v>0</v>
      </c>
      <c r="X448" s="87">
        <v>0</v>
      </c>
      <c r="Y448" s="400">
        <v>0</v>
      </c>
      <c r="Z448" s="430">
        <f t="shared" si="138"/>
        <v>0</v>
      </c>
      <c r="AA448" s="87">
        <v>0</v>
      </c>
      <c r="AB448" s="87">
        <v>0</v>
      </c>
      <c r="AC448" s="87">
        <v>0</v>
      </c>
      <c r="AD448" s="87">
        <v>0</v>
      </c>
      <c r="AE448" s="430">
        <f t="shared" si="139"/>
        <v>0</v>
      </c>
      <c r="AF448" s="102">
        <v>0</v>
      </c>
      <c r="AG448" s="102">
        <v>0</v>
      </c>
      <c r="AH448" s="102">
        <v>0</v>
      </c>
      <c r="AI448" s="102">
        <v>0</v>
      </c>
      <c r="AJ448" s="430">
        <f t="shared" si="140"/>
        <v>0</v>
      </c>
      <c r="AK448" s="83">
        <v>0</v>
      </c>
      <c r="AL448" s="83">
        <v>0</v>
      </c>
      <c r="AM448" s="83">
        <v>0</v>
      </c>
      <c r="AN448" s="83">
        <v>0</v>
      </c>
      <c r="AO448" s="257">
        <f t="shared" si="141"/>
        <v>0</v>
      </c>
      <c r="AP448" s="83">
        <v>0</v>
      </c>
      <c r="AQ448" s="83">
        <v>0</v>
      </c>
      <c r="AR448" s="83">
        <v>0</v>
      </c>
      <c r="AS448" s="83">
        <v>0</v>
      </c>
      <c r="AT448" s="257">
        <f t="shared" si="97"/>
        <v>0</v>
      </c>
      <c r="AU448" s="75">
        <v>0</v>
      </c>
      <c r="AV448" s="75">
        <v>0</v>
      </c>
      <c r="AW448" s="75">
        <v>0</v>
      </c>
      <c r="AX448" s="75">
        <v>0</v>
      </c>
      <c r="AY448" s="257">
        <f t="shared" si="98"/>
        <v>0</v>
      </c>
    </row>
    <row r="449" spans="2:51" s="194" customFormat="1" ht="16.5" customHeight="1" thickBot="1" x14ac:dyDescent="0.3">
      <c r="B449" s="1014"/>
      <c r="C449" s="1042"/>
      <c r="D449" s="923"/>
      <c r="E449" s="200" t="s">
        <v>203</v>
      </c>
      <c r="F449" s="695">
        <f t="shared" si="99"/>
        <v>0</v>
      </c>
      <c r="G449" s="648">
        <v>0</v>
      </c>
      <c r="H449" s="91">
        <v>0</v>
      </c>
      <c r="I449" s="91">
        <v>0</v>
      </c>
      <c r="J449" s="91">
        <v>0</v>
      </c>
      <c r="K449" s="66">
        <f t="shared" si="142"/>
        <v>0</v>
      </c>
      <c r="L449" s="83">
        <v>0</v>
      </c>
      <c r="M449" s="83">
        <v>0</v>
      </c>
      <c r="N449" s="83">
        <v>0</v>
      </c>
      <c r="O449" s="83">
        <v>0</v>
      </c>
      <c r="P449" s="257">
        <f t="shared" si="136"/>
        <v>0</v>
      </c>
      <c r="Q449" s="87">
        <v>0</v>
      </c>
      <c r="R449" s="87">
        <v>0</v>
      </c>
      <c r="S449" s="87">
        <v>0</v>
      </c>
      <c r="T449" s="87">
        <v>0</v>
      </c>
      <c r="U449" s="257">
        <f t="shared" si="137"/>
        <v>0</v>
      </c>
      <c r="V449" s="87">
        <v>0</v>
      </c>
      <c r="W449" s="87">
        <v>0</v>
      </c>
      <c r="X449" s="87">
        <v>0</v>
      </c>
      <c r="Y449" s="400">
        <v>0</v>
      </c>
      <c r="Z449" s="430">
        <f t="shared" si="138"/>
        <v>0</v>
      </c>
      <c r="AA449" s="83">
        <v>0</v>
      </c>
      <c r="AB449" s="83">
        <v>0</v>
      </c>
      <c r="AC449" s="83">
        <v>0</v>
      </c>
      <c r="AD449" s="83">
        <v>0</v>
      </c>
      <c r="AE449" s="430">
        <f t="shared" si="139"/>
        <v>0</v>
      </c>
      <c r="AF449" s="102">
        <v>0</v>
      </c>
      <c r="AG449" s="102">
        <v>0</v>
      </c>
      <c r="AH449" s="102">
        <v>0</v>
      </c>
      <c r="AI449" s="102">
        <v>0</v>
      </c>
      <c r="AJ449" s="430">
        <f t="shared" si="140"/>
        <v>0</v>
      </c>
      <c r="AK449" s="83">
        <v>0</v>
      </c>
      <c r="AL449" s="83">
        <v>0</v>
      </c>
      <c r="AM449" s="83">
        <v>0</v>
      </c>
      <c r="AN449" s="83">
        <v>0</v>
      </c>
      <c r="AO449" s="257">
        <f t="shared" si="141"/>
        <v>0</v>
      </c>
      <c r="AP449" s="83">
        <v>0</v>
      </c>
      <c r="AQ449" s="83">
        <v>0</v>
      </c>
      <c r="AR449" s="83">
        <v>0</v>
      </c>
      <c r="AS449" s="83">
        <v>0</v>
      </c>
      <c r="AT449" s="257">
        <f t="shared" si="97"/>
        <v>0</v>
      </c>
      <c r="AU449" s="75">
        <v>0</v>
      </c>
      <c r="AV449" s="75">
        <v>0</v>
      </c>
      <c r="AW449" s="75">
        <v>0</v>
      </c>
      <c r="AX449" s="75">
        <v>0</v>
      </c>
      <c r="AY449" s="257">
        <f t="shared" si="98"/>
        <v>0</v>
      </c>
    </row>
    <row r="450" spans="2:51" s="194" customFormat="1" ht="16.5" customHeight="1" thickBot="1" x14ac:dyDescent="0.3">
      <c r="B450" s="1014"/>
      <c r="C450" s="1042"/>
      <c r="D450" s="923"/>
      <c r="E450" s="201" t="s">
        <v>112</v>
      </c>
      <c r="F450" s="695">
        <f t="shared" si="99"/>
        <v>0</v>
      </c>
      <c r="G450" s="645">
        <v>0</v>
      </c>
      <c r="H450" s="93">
        <v>0</v>
      </c>
      <c r="I450" s="93">
        <v>0</v>
      </c>
      <c r="J450" s="93">
        <v>0</v>
      </c>
      <c r="K450" s="66">
        <f t="shared" si="142"/>
        <v>0</v>
      </c>
      <c r="L450" s="86">
        <v>0</v>
      </c>
      <c r="M450" s="86">
        <v>0</v>
      </c>
      <c r="N450" s="86">
        <v>0</v>
      </c>
      <c r="O450" s="86">
        <v>0</v>
      </c>
      <c r="P450" s="257">
        <f t="shared" si="136"/>
        <v>0</v>
      </c>
      <c r="Q450" s="87">
        <v>0</v>
      </c>
      <c r="R450" s="87">
        <v>0</v>
      </c>
      <c r="S450" s="87">
        <v>0</v>
      </c>
      <c r="T450" s="87">
        <v>0</v>
      </c>
      <c r="U450" s="257">
        <f t="shared" si="137"/>
        <v>0</v>
      </c>
      <c r="V450" s="87">
        <v>0</v>
      </c>
      <c r="W450" s="87">
        <v>0</v>
      </c>
      <c r="X450" s="87">
        <v>0</v>
      </c>
      <c r="Y450" s="400">
        <v>0</v>
      </c>
      <c r="Z450" s="430">
        <f t="shared" si="138"/>
        <v>0</v>
      </c>
      <c r="AA450" s="86">
        <v>0</v>
      </c>
      <c r="AB450" s="86">
        <v>0</v>
      </c>
      <c r="AC450" s="86">
        <v>0</v>
      </c>
      <c r="AD450" s="86">
        <v>0</v>
      </c>
      <c r="AE450" s="430">
        <f t="shared" si="139"/>
        <v>0</v>
      </c>
      <c r="AF450" s="102">
        <v>0</v>
      </c>
      <c r="AG450" s="102">
        <v>0</v>
      </c>
      <c r="AH450" s="102">
        <v>0</v>
      </c>
      <c r="AI450" s="102">
        <v>0</v>
      </c>
      <c r="AJ450" s="430">
        <f t="shared" si="140"/>
        <v>0</v>
      </c>
      <c r="AK450" s="83">
        <v>0</v>
      </c>
      <c r="AL450" s="83">
        <v>0</v>
      </c>
      <c r="AM450" s="83">
        <v>0</v>
      </c>
      <c r="AN450" s="83">
        <v>0</v>
      </c>
      <c r="AO450" s="257">
        <f t="shared" si="141"/>
        <v>0</v>
      </c>
      <c r="AP450" s="83">
        <v>0</v>
      </c>
      <c r="AQ450" s="83">
        <v>0</v>
      </c>
      <c r="AR450" s="83">
        <v>0</v>
      </c>
      <c r="AS450" s="83">
        <v>0</v>
      </c>
      <c r="AT450" s="257">
        <f t="shared" si="97"/>
        <v>0</v>
      </c>
      <c r="AU450" s="75">
        <v>0</v>
      </c>
      <c r="AV450" s="75">
        <v>0</v>
      </c>
      <c r="AW450" s="75">
        <v>0</v>
      </c>
      <c r="AX450" s="75">
        <v>0</v>
      </c>
      <c r="AY450" s="257">
        <f t="shared" si="98"/>
        <v>0</v>
      </c>
    </row>
    <row r="451" spans="2:51" s="194" customFormat="1" ht="16.5" customHeight="1" thickBot="1" x14ac:dyDescent="0.3">
      <c r="B451" s="1014"/>
      <c r="C451" s="1042"/>
      <c r="D451" s="923"/>
      <c r="E451" s="583" t="s">
        <v>621</v>
      </c>
      <c r="F451" s="695">
        <f t="shared" si="99"/>
        <v>0</v>
      </c>
      <c r="G451" s="646">
        <v>0</v>
      </c>
      <c r="H451" s="119">
        <v>0</v>
      </c>
      <c r="I451" s="119">
        <v>0</v>
      </c>
      <c r="J451" s="119">
        <v>0</v>
      </c>
      <c r="K451" s="66">
        <f t="shared" si="142"/>
        <v>0</v>
      </c>
      <c r="L451" s="100">
        <v>0</v>
      </c>
      <c r="M451" s="100">
        <v>0</v>
      </c>
      <c r="N451" s="100">
        <v>0</v>
      </c>
      <c r="O451" s="100">
        <v>0</v>
      </c>
      <c r="P451" s="257">
        <f t="shared" si="136"/>
        <v>0</v>
      </c>
      <c r="Q451" s="87">
        <v>0</v>
      </c>
      <c r="R451" s="87">
        <v>0</v>
      </c>
      <c r="S451" s="87">
        <v>0</v>
      </c>
      <c r="T451" s="87">
        <v>0</v>
      </c>
      <c r="U451" s="257">
        <f t="shared" si="137"/>
        <v>0</v>
      </c>
      <c r="V451" s="87">
        <v>0</v>
      </c>
      <c r="W451" s="87">
        <v>0</v>
      </c>
      <c r="X451" s="87">
        <v>0</v>
      </c>
      <c r="Y451" s="400">
        <v>0</v>
      </c>
      <c r="Z451" s="430">
        <f t="shared" si="138"/>
        <v>0</v>
      </c>
      <c r="AA451" s="100">
        <v>0</v>
      </c>
      <c r="AB451" s="100">
        <v>0</v>
      </c>
      <c r="AC451" s="100">
        <v>0</v>
      </c>
      <c r="AD451" s="100">
        <v>0</v>
      </c>
      <c r="AE451" s="430">
        <f t="shared" si="139"/>
        <v>0</v>
      </c>
      <c r="AF451" s="102">
        <v>0</v>
      </c>
      <c r="AG451" s="102">
        <v>0</v>
      </c>
      <c r="AH451" s="102">
        <v>0</v>
      </c>
      <c r="AI451" s="102">
        <v>0</v>
      </c>
      <c r="AJ451" s="430">
        <f t="shared" si="140"/>
        <v>0</v>
      </c>
      <c r="AK451" s="83">
        <v>0</v>
      </c>
      <c r="AL451" s="83">
        <v>0</v>
      </c>
      <c r="AM451" s="83">
        <v>0</v>
      </c>
      <c r="AN451" s="83">
        <v>0</v>
      </c>
      <c r="AO451" s="257">
        <f t="shared" si="141"/>
        <v>0</v>
      </c>
      <c r="AP451" s="83">
        <v>0</v>
      </c>
      <c r="AQ451" s="83">
        <v>0</v>
      </c>
      <c r="AR451" s="83">
        <v>0</v>
      </c>
      <c r="AS451" s="83">
        <v>0</v>
      </c>
      <c r="AT451" s="257">
        <f t="shared" si="97"/>
        <v>0</v>
      </c>
      <c r="AU451" s="75">
        <v>0</v>
      </c>
      <c r="AV451" s="75">
        <v>0</v>
      </c>
      <c r="AW451" s="75">
        <v>0</v>
      </c>
      <c r="AX451" s="75">
        <v>0</v>
      </c>
      <c r="AY451" s="257">
        <f t="shared" si="98"/>
        <v>0</v>
      </c>
    </row>
    <row r="452" spans="2:51" s="194" customFormat="1" ht="21.75" thickBot="1" x14ac:dyDescent="0.3">
      <c r="B452" s="1015"/>
      <c r="C452" s="1042"/>
      <c r="D452" s="924"/>
      <c r="E452" s="583" t="s">
        <v>620</v>
      </c>
      <c r="F452" s="695">
        <f t="shared" si="99"/>
        <v>0</v>
      </c>
      <c r="G452" s="646">
        <v>0</v>
      </c>
      <c r="H452" s="119">
        <v>0</v>
      </c>
      <c r="I452" s="119">
        <v>0</v>
      </c>
      <c r="J452" s="119">
        <v>0</v>
      </c>
      <c r="K452" s="66">
        <f t="shared" si="142"/>
        <v>0</v>
      </c>
      <c r="L452" s="100">
        <v>0</v>
      </c>
      <c r="M452" s="100">
        <v>0</v>
      </c>
      <c r="N452" s="100">
        <v>0</v>
      </c>
      <c r="O452" s="100">
        <v>0</v>
      </c>
      <c r="P452" s="257">
        <f t="shared" si="136"/>
        <v>0</v>
      </c>
      <c r="Q452" s="87">
        <v>0</v>
      </c>
      <c r="R452" s="87">
        <v>0</v>
      </c>
      <c r="S452" s="87">
        <v>0</v>
      </c>
      <c r="T452" s="87">
        <v>0</v>
      </c>
      <c r="U452" s="257">
        <f t="shared" si="137"/>
        <v>0</v>
      </c>
      <c r="V452" s="87">
        <v>0</v>
      </c>
      <c r="W452" s="87">
        <v>0</v>
      </c>
      <c r="X452" s="87">
        <v>0</v>
      </c>
      <c r="Y452" s="400">
        <v>0</v>
      </c>
      <c r="Z452" s="430">
        <f t="shared" si="138"/>
        <v>0</v>
      </c>
      <c r="AA452" s="100">
        <v>0</v>
      </c>
      <c r="AB452" s="100">
        <v>0</v>
      </c>
      <c r="AC452" s="100">
        <v>0</v>
      </c>
      <c r="AD452" s="100">
        <v>0</v>
      </c>
      <c r="AE452" s="430">
        <f t="shared" si="139"/>
        <v>0</v>
      </c>
      <c r="AF452" s="102">
        <v>0</v>
      </c>
      <c r="AG452" s="102">
        <v>0</v>
      </c>
      <c r="AH452" s="102">
        <v>0</v>
      </c>
      <c r="AI452" s="102">
        <v>0</v>
      </c>
      <c r="AJ452" s="430">
        <f t="shared" si="140"/>
        <v>0</v>
      </c>
      <c r="AK452" s="83">
        <v>0</v>
      </c>
      <c r="AL452" s="83">
        <v>0</v>
      </c>
      <c r="AM452" s="83">
        <v>0</v>
      </c>
      <c r="AN452" s="83">
        <v>0</v>
      </c>
      <c r="AO452" s="257">
        <f t="shared" si="141"/>
        <v>0</v>
      </c>
      <c r="AP452" s="83">
        <v>0</v>
      </c>
      <c r="AQ452" s="83">
        <v>0</v>
      </c>
      <c r="AR452" s="83">
        <v>0</v>
      </c>
      <c r="AS452" s="83">
        <v>0</v>
      </c>
      <c r="AT452" s="257">
        <f t="shared" si="97"/>
        <v>0</v>
      </c>
      <c r="AU452" s="75">
        <v>0</v>
      </c>
      <c r="AV452" s="75">
        <v>0</v>
      </c>
      <c r="AW452" s="75">
        <v>0</v>
      </c>
      <c r="AX452" s="75">
        <v>0</v>
      </c>
      <c r="AY452" s="257">
        <f t="shared" si="98"/>
        <v>0</v>
      </c>
    </row>
    <row r="453" spans="2:51" s="194" customFormat="1" ht="19.5" customHeight="1" thickBot="1" x14ac:dyDescent="0.3">
      <c r="B453" s="1014">
        <v>4</v>
      </c>
      <c r="C453" s="1042"/>
      <c r="D453" s="939" t="s">
        <v>401</v>
      </c>
      <c r="E453" s="199" t="s">
        <v>116</v>
      </c>
      <c r="F453" s="695">
        <f t="shared" si="99"/>
        <v>0</v>
      </c>
      <c r="G453" s="642">
        <v>0</v>
      </c>
      <c r="H453" s="90">
        <v>0</v>
      </c>
      <c r="I453" s="90">
        <v>0</v>
      </c>
      <c r="J453" s="90">
        <v>0</v>
      </c>
      <c r="K453" s="66">
        <f t="shared" si="142"/>
        <v>0</v>
      </c>
      <c r="L453" s="87">
        <v>0</v>
      </c>
      <c r="M453" s="87">
        <v>0</v>
      </c>
      <c r="N453" s="87">
        <v>0</v>
      </c>
      <c r="O453" s="87">
        <v>0</v>
      </c>
      <c r="P453" s="257">
        <f t="shared" si="136"/>
        <v>0</v>
      </c>
      <c r="Q453" s="87">
        <v>0</v>
      </c>
      <c r="R453" s="87">
        <v>0</v>
      </c>
      <c r="S453" s="87">
        <v>0</v>
      </c>
      <c r="T453" s="87">
        <v>0</v>
      </c>
      <c r="U453" s="257">
        <f t="shared" si="137"/>
        <v>0</v>
      </c>
      <c r="V453" s="87">
        <v>0</v>
      </c>
      <c r="W453" s="87">
        <v>0</v>
      </c>
      <c r="X453" s="87">
        <v>0</v>
      </c>
      <c r="Y453" s="400">
        <v>0</v>
      </c>
      <c r="Z453" s="430">
        <f t="shared" si="138"/>
        <v>0</v>
      </c>
      <c r="AA453" s="87">
        <v>0</v>
      </c>
      <c r="AB453" s="87">
        <v>0</v>
      </c>
      <c r="AC453" s="87">
        <v>0</v>
      </c>
      <c r="AD453" s="87">
        <v>0</v>
      </c>
      <c r="AE453" s="430">
        <f t="shared" si="139"/>
        <v>0</v>
      </c>
      <c r="AF453" s="102">
        <v>0</v>
      </c>
      <c r="AG453" s="102">
        <v>0</v>
      </c>
      <c r="AH453" s="102">
        <v>0</v>
      </c>
      <c r="AI453" s="102">
        <v>0</v>
      </c>
      <c r="AJ453" s="430">
        <f t="shared" si="140"/>
        <v>0</v>
      </c>
      <c r="AK453" s="83">
        <v>0</v>
      </c>
      <c r="AL453" s="83">
        <v>0</v>
      </c>
      <c r="AM453" s="83">
        <v>0</v>
      </c>
      <c r="AN453" s="83">
        <v>0</v>
      </c>
      <c r="AO453" s="257">
        <f t="shared" si="141"/>
        <v>0</v>
      </c>
      <c r="AP453" s="83">
        <v>0</v>
      </c>
      <c r="AQ453" s="83">
        <v>0</v>
      </c>
      <c r="AR453" s="83">
        <v>0</v>
      </c>
      <c r="AS453" s="83">
        <v>0</v>
      </c>
      <c r="AT453" s="257">
        <f t="shared" si="97"/>
        <v>0</v>
      </c>
      <c r="AU453" s="75">
        <v>0</v>
      </c>
      <c r="AV453" s="75">
        <v>0</v>
      </c>
      <c r="AW453" s="75">
        <v>0</v>
      </c>
      <c r="AX453" s="75">
        <v>0</v>
      </c>
      <c r="AY453" s="257">
        <f t="shared" si="98"/>
        <v>0</v>
      </c>
    </row>
    <row r="454" spans="2:51" s="194" customFormat="1" ht="19.5" customHeight="1" thickBot="1" x14ac:dyDescent="0.3">
      <c r="B454" s="1014"/>
      <c r="C454" s="1042"/>
      <c r="D454" s="940"/>
      <c r="E454" s="200" t="s">
        <v>203</v>
      </c>
      <c r="F454" s="695">
        <f t="shared" si="99"/>
        <v>0</v>
      </c>
      <c r="G454" s="648">
        <v>0</v>
      </c>
      <c r="H454" s="91"/>
      <c r="I454" s="91">
        <v>0</v>
      </c>
      <c r="J454" s="91">
        <v>0</v>
      </c>
      <c r="K454" s="66">
        <f t="shared" si="142"/>
        <v>0</v>
      </c>
      <c r="L454" s="83">
        <v>0</v>
      </c>
      <c r="M454" s="83">
        <v>0</v>
      </c>
      <c r="N454" s="83">
        <v>0</v>
      </c>
      <c r="O454" s="83">
        <v>0</v>
      </c>
      <c r="P454" s="257">
        <f t="shared" si="136"/>
        <v>0</v>
      </c>
      <c r="Q454" s="87">
        <v>0</v>
      </c>
      <c r="R454" s="87">
        <v>0</v>
      </c>
      <c r="S454" s="87">
        <v>0</v>
      </c>
      <c r="T454" s="87">
        <v>0</v>
      </c>
      <c r="U454" s="257">
        <f t="shared" si="137"/>
        <v>0</v>
      </c>
      <c r="V454" s="87">
        <v>0</v>
      </c>
      <c r="W454" s="87">
        <v>0</v>
      </c>
      <c r="X454" s="87">
        <v>0</v>
      </c>
      <c r="Y454" s="400">
        <v>0</v>
      </c>
      <c r="Z454" s="430">
        <f t="shared" si="138"/>
        <v>0</v>
      </c>
      <c r="AA454" s="83">
        <v>0</v>
      </c>
      <c r="AB454" s="83">
        <v>0</v>
      </c>
      <c r="AC454" s="83">
        <v>0</v>
      </c>
      <c r="AD454" s="83">
        <v>0</v>
      </c>
      <c r="AE454" s="430">
        <f t="shared" si="139"/>
        <v>0</v>
      </c>
      <c r="AF454" s="102">
        <v>0</v>
      </c>
      <c r="AG454" s="102">
        <v>0</v>
      </c>
      <c r="AH454" s="102">
        <v>0</v>
      </c>
      <c r="AI454" s="102">
        <v>0</v>
      </c>
      <c r="AJ454" s="430">
        <f t="shared" si="140"/>
        <v>0</v>
      </c>
      <c r="AK454" s="83">
        <v>0</v>
      </c>
      <c r="AL454" s="83">
        <v>0</v>
      </c>
      <c r="AM454" s="83">
        <v>0</v>
      </c>
      <c r="AN454" s="83">
        <v>0</v>
      </c>
      <c r="AO454" s="257">
        <f t="shared" si="141"/>
        <v>0</v>
      </c>
      <c r="AP454" s="83">
        <v>0</v>
      </c>
      <c r="AQ454" s="83">
        <v>0</v>
      </c>
      <c r="AR454" s="83">
        <v>0</v>
      </c>
      <c r="AS454" s="83">
        <v>0</v>
      </c>
      <c r="AT454" s="257">
        <f t="shared" si="97"/>
        <v>0</v>
      </c>
      <c r="AU454" s="75">
        <v>0</v>
      </c>
      <c r="AV454" s="75">
        <v>0</v>
      </c>
      <c r="AW454" s="75">
        <v>0</v>
      </c>
      <c r="AX454" s="75">
        <v>0</v>
      </c>
      <c r="AY454" s="257">
        <f t="shared" si="98"/>
        <v>0</v>
      </c>
    </row>
    <row r="455" spans="2:51" s="194" customFormat="1" ht="19.5" customHeight="1" thickBot="1" x14ac:dyDescent="0.3">
      <c r="B455" s="1014"/>
      <c r="C455" s="1042"/>
      <c r="D455" s="940"/>
      <c r="E455" s="201" t="s">
        <v>112</v>
      </c>
      <c r="F455" s="695">
        <f t="shared" si="99"/>
        <v>0</v>
      </c>
      <c r="G455" s="645">
        <v>0</v>
      </c>
      <c r="H455" s="93">
        <v>0</v>
      </c>
      <c r="I455" s="93">
        <v>0</v>
      </c>
      <c r="J455" s="93">
        <v>0</v>
      </c>
      <c r="K455" s="66">
        <f t="shared" si="142"/>
        <v>0</v>
      </c>
      <c r="L455" s="86">
        <v>0</v>
      </c>
      <c r="M455" s="86">
        <v>0</v>
      </c>
      <c r="N455" s="86">
        <v>0</v>
      </c>
      <c r="O455" s="86">
        <v>0</v>
      </c>
      <c r="P455" s="257">
        <f t="shared" si="136"/>
        <v>0</v>
      </c>
      <c r="Q455" s="87">
        <v>0</v>
      </c>
      <c r="R455" s="87">
        <v>0</v>
      </c>
      <c r="S455" s="87">
        <v>0</v>
      </c>
      <c r="T455" s="87">
        <v>0</v>
      </c>
      <c r="U455" s="257">
        <f t="shared" si="137"/>
        <v>0</v>
      </c>
      <c r="V455" s="87">
        <v>0</v>
      </c>
      <c r="W455" s="87">
        <v>0</v>
      </c>
      <c r="X455" s="87">
        <v>0</v>
      </c>
      <c r="Y455" s="400">
        <v>0</v>
      </c>
      <c r="Z455" s="430">
        <f t="shared" si="138"/>
        <v>0</v>
      </c>
      <c r="AA455" s="86">
        <v>0</v>
      </c>
      <c r="AB455" s="86">
        <v>0</v>
      </c>
      <c r="AC455" s="86">
        <v>0</v>
      </c>
      <c r="AD455" s="86">
        <v>0</v>
      </c>
      <c r="AE455" s="430">
        <f t="shared" si="139"/>
        <v>0</v>
      </c>
      <c r="AF455" s="102">
        <v>0</v>
      </c>
      <c r="AG455" s="102">
        <v>0</v>
      </c>
      <c r="AH455" s="102">
        <v>0</v>
      </c>
      <c r="AI455" s="102">
        <v>0</v>
      </c>
      <c r="AJ455" s="430">
        <f t="shared" si="140"/>
        <v>0</v>
      </c>
      <c r="AK455" s="83">
        <v>0</v>
      </c>
      <c r="AL455" s="83">
        <v>0</v>
      </c>
      <c r="AM455" s="83">
        <v>0</v>
      </c>
      <c r="AN455" s="83">
        <v>0</v>
      </c>
      <c r="AO455" s="257">
        <f t="shared" si="141"/>
        <v>0</v>
      </c>
      <c r="AP455" s="83">
        <v>0</v>
      </c>
      <c r="AQ455" s="83">
        <v>0</v>
      </c>
      <c r="AR455" s="83">
        <v>0</v>
      </c>
      <c r="AS455" s="83">
        <v>0</v>
      </c>
      <c r="AT455" s="257">
        <f t="shared" si="97"/>
        <v>0</v>
      </c>
      <c r="AU455" s="75">
        <v>0</v>
      </c>
      <c r="AV455" s="75">
        <v>0</v>
      </c>
      <c r="AW455" s="75">
        <v>0</v>
      </c>
      <c r="AX455" s="75">
        <v>0</v>
      </c>
      <c r="AY455" s="257">
        <f t="shared" si="98"/>
        <v>0</v>
      </c>
    </row>
    <row r="456" spans="2:51" s="194" customFormat="1" ht="19.5" customHeight="1" thickBot="1" x14ac:dyDescent="0.3">
      <c r="B456" s="1014"/>
      <c r="C456" s="1042"/>
      <c r="D456" s="940"/>
      <c r="E456" s="583" t="s">
        <v>621</v>
      </c>
      <c r="F456" s="695">
        <f t="shared" si="99"/>
        <v>0</v>
      </c>
      <c r="G456" s="645">
        <v>0</v>
      </c>
      <c r="H456" s="93">
        <v>0</v>
      </c>
      <c r="I456" s="93">
        <v>0</v>
      </c>
      <c r="J456" s="93">
        <v>0</v>
      </c>
      <c r="K456" s="66">
        <f t="shared" si="142"/>
        <v>0</v>
      </c>
      <c r="L456" s="100">
        <v>0</v>
      </c>
      <c r="M456" s="100">
        <v>0</v>
      </c>
      <c r="N456" s="100">
        <v>0</v>
      </c>
      <c r="O456" s="100">
        <v>0</v>
      </c>
      <c r="P456" s="257">
        <f t="shared" si="136"/>
        <v>0</v>
      </c>
      <c r="Q456" s="87">
        <v>0</v>
      </c>
      <c r="R456" s="87">
        <v>0</v>
      </c>
      <c r="S456" s="87">
        <v>0</v>
      </c>
      <c r="T456" s="87">
        <v>0</v>
      </c>
      <c r="U456" s="257">
        <f t="shared" si="137"/>
        <v>0</v>
      </c>
      <c r="V456" s="87">
        <v>0</v>
      </c>
      <c r="W456" s="87">
        <v>0</v>
      </c>
      <c r="X456" s="87">
        <v>0</v>
      </c>
      <c r="Y456" s="400">
        <v>0</v>
      </c>
      <c r="Z456" s="430">
        <f t="shared" si="138"/>
        <v>0</v>
      </c>
      <c r="AA456" s="100">
        <v>0</v>
      </c>
      <c r="AB456" s="100">
        <v>0</v>
      </c>
      <c r="AC456" s="100">
        <v>0</v>
      </c>
      <c r="AD456" s="100">
        <v>0</v>
      </c>
      <c r="AE456" s="430">
        <f t="shared" si="139"/>
        <v>0</v>
      </c>
      <c r="AF456" s="102">
        <v>0</v>
      </c>
      <c r="AG456" s="102">
        <v>0</v>
      </c>
      <c r="AH456" s="102">
        <v>0</v>
      </c>
      <c r="AI456" s="102">
        <v>0</v>
      </c>
      <c r="AJ456" s="430">
        <f t="shared" si="140"/>
        <v>0</v>
      </c>
      <c r="AK456" s="83">
        <v>0</v>
      </c>
      <c r="AL456" s="83">
        <v>0</v>
      </c>
      <c r="AM456" s="83">
        <v>0</v>
      </c>
      <c r="AN456" s="83">
        <v>0</v>
      </c>
      <c r="AO456" s="257">
        <f t="shared" si="141"/>
        <v>0</v>
      </c>
      <c r="AP456" s="83">
        <v>0</v>
      </c>
      <c r="AQ456" s="83">
        <v>0</v>
      </c>
      <c r="AR456" s="83">
        <v>0</v>
      </c>
      <c r="AS456" s="83">
        <v>0</v>
      </c>
      <c r="AT456" s="257">
        <f t="shared" si="97"/>
        <v>0</v>
      </c>
      <c r="AU456" s="75">
        <v>0</v>
      </c>
      <c r="AV456" s="75">
        <v>0</v>
      </c>
      <c r="AW456" s="75">
        <v>0</v>
      </c>
      <c r="AX456" s="75">
        <v>0</v>
      </c>
      <c r="AY456" s="257">
        <f t="shared" si="98"/>
        <v>0</v>
      </c>
    </row>
    <row r="457" spans="2:51" s="194" customFormat="1" ht="32.25" customHeight="1" thickBot="1" x14ac:dyDescent="0.3">
      <c r="B457" s="1015"/>
      <c r="C457" s="1042"/>
      <c r="D457" s="941"/>
      <c r="E457" s="583" t="s">
        <v>620</v>
      </c>
      <c r="F457" s="695">
        <f t="shared" si="99"/>
        <v>0</v>
      </c>
      <c r="G457" s="645">
        <v>0</v>
      </c>
      <c r="H457" s="93">
        <v>0</v>
      </c>
      <c r="I457" s="93">
        <v>0</v>
      </c>
      <c r="J457" s="93">
        <v>0</v>
      </c>
      <c r="K457" s="66">
        <f t="shared" si="142"/>
        <v>0</v>
      </c>
      <c r="L457" s="100">
        <v>0</v>
      </c>
      <c r="M457" s="100">
        <v>0</v>
      </c>
      <c r="N457" s="100">
        <v>0</v>
      </c>
      <c r="O457" s="100">
        <v>0</v>
      </c>
      <c r="P457" s="257">
        <f t="shared" si="136"/>
        <v>0</v>
      </c>
      <c r="Q457" s="87">
        <v>0</v>
      </c>
      <c r="R457" s="87">
        <v>0</v>
      </c>
      <c r="S457" s="87">
        <v>0</v>
      </c>
      <c r="T457" s="87">
        <v>0</v>
      </c>
      <c r="U457" s="257">
        <f t="shared" si="137"/>
        <v>0</v>
      </c>
      <c r="V457" s="87">
        <v>0</v>
      </c>
      <c r="W457" s="87">
        <v>0</v>
      </c>
      <c r="X457" s="87">
        <v>0</v>
      </c>
      <c r="Y457" s="400">
        <v>0</v>
      </c>
      <c r="Z457" s="430">
        <f t="shared" si="138"/>
        <v>0</v>
      </c>
      <c r="AA457" s="100">
        <v>0</v>
      </c>
      <c r="AB457" s="100">
        <v>0</v>
      </c>
      <c r="AC457" s="100">
        <v>0</v>
      </c>
      <c r="AD457" s="100">
        <v>0</v>
      </c>
      <c r="AE457" s="430">
        <f t="shared" si="139"/>
        <v>0</v>
      </c>
      <c r="AF457" s="102">
        <v>0</v>
      </c>
      <c r="AG457" s="102">
        <v>0</v>
      </c>
      <c r="AH457" s="102">
        <v>0</v>
      </c>
      <c r="AI457" s="102">
        <v>0</v>
      </c>
      <c r="AJ457" s="430">
        <f t="shared" si="140"/>
        <v>0</v>
      </c>
      <c r="AK457" s="83">
        <v>0</v>
      </c>
      <c r="AL457" s="83">
        <v>0</v>
      </c>
      <c r="AM457" s="83">
        <v>0</v>
      </c>
      <c r="AN457" s="83">
        <v>0</v>
      </c>
      <c r="AO457" s="257">
        <f t="shared" si="141"/>
        <v>0</v>
      </c>
      <c r="AP457" s="83">
        <v>0</v>
      </c>
      <c r="AQ457" s="83">
        <v>0</v>
      </c>
      <c r="AR457" s="83">
        <v>0</v>
      </c>
      <c r="AS457" s="83">
        <v>0</v>
      </c>
      <c r="AT457" s="257">
        <f t="shared" si="97"/>
        <v>0</v>
      </c>
      <c r="AU457" s="75">
        <v>0</v>
      </c>
      <c r="AV457" s="75">
        <v>0</v>
      </c>
      <c r="AW457" s="75">
        <v>0</v>
      </c>
      <c r="AX457" s="75">
        <v>0</v>
      </c>
      <c r="AY457" s="257">
        <f t="shared" si="98"/>
        <v>0</v>
      </c>
    </row>
    <row r="458" spans="2:51" s="194" customFormat="1" ht="19.5" customHeight="1" thickBot="1" x14ac:dyDescent="0.3">
      <c r="B458" s="1013">
        <v>5</v>
      </c>
      <c r="C458" s="1042"/>
      <c r="D458" s="939" t="s">
        <v>402</v>
      </c>
      <c r="E458" s="199" t="s">
        <v>116</v>
      </c>
      <c r="F458" s="695">
        <f t="shared" si="99"/>
        <v>0</v>
      </c>
      <c r="G458" s="645">
        <v>0</v>
      </c>
      <c r="H458" s="93">
        <v>0</v>
      </c>
      <c r="I458" s="93">
        <v>0</v>
      </c>
      <c r="J458" s="93">
        <v>0</v>
      </c>
      <c r="K458" s="66">
        <f t="shared" si="142"/>
        <v>0</v>
      </c>
      <c r="L458" s="87">
        <v>0</v>
      </c>
      <c r="M458" s="87">
        <v>0</v>
      </c>
      <c r="N458" s="87">
        <v>0</v>
      </c>
      <c r="O458" s="87">
        <v>0</v>
      </c>
      <c r="P458" s="257">
        <f t="shared" si="136"/>
        <v>0</v>
      </c>
      <c r="Q458" s="87">
        <v>0</v>
      </c>
      <c r="R458" s="87">
        <v>0</v>
      </c>
      <c r="S458" s="87">
        <v>0</v>
      </c>
      <c r="T458" s="87">
        <v>0</v>
      </c>
      <c r="U458" s="257">
        <f t="shared" si="137"/>
        <v>0</v>
      </c>
      <c r="V458" s="87">
        <v>0</v>
      </c>
      <c r="W458" s="87">
        <v>0</v>
      </c>
      <c r="X458" s="87">
        <v>0</v>
      </c>
      <c r="Y458" s="400">
        <v>0</v>
      </c>
      <c r="Z458" s="430">
        <f t="shared" si="138"/>
        <v>0</v>
      </c>
      <c r="AA458" s="87">
        <v>0</v>
      </c>
      <c r="AB458" s="87">
        <v>0</v>
      </c>
      <c r="AC458" s="87">
        <v>0</v>
      </c>
      <c r="AD458" s="87">
        <v>0</v>
      </c>
      <c r="AE458" s="430">
        <f t="shared" si="139"/>
        <v>0</v>
      </c>
      <c r="AF458" s="102">
        <v>0</v>
      </c>
      <c r="AG458" s="102">
        <v>0</v>
      </c>
      <c r="AH458" s="102">
        <v>0</v>
      </c>
      <c r="AI458" s="102">
        <v>0</v>
      </c>
      <c r="AJ458" s="430">
        <f t="shared" si="140"/>
        <v>0</v>
      </c>
      <c r="AK458" s="83">
        <v>0</v>
      </c>
      <c r="AL458" s="83">
        <v>0</v>
      </c>
      <c r="AM458" s="83">
        <v>0</v>
      </c>
      <c r="AN458" s="83">
        <v>0</v>
      </c>
      <c r="AO458" s="257">
        <f t="shared" si="141"/>
        <v>0</v>
      </c>
      <c r="AP458" s="83">
        <v>0</v>
      </c>
      <c r="AQ458" s="83">
        <v>0</v>
      </c>
      <c r="AR458" s="83">
        <v>0</v>
      </c>
      <c r="AS458" s="83">
        <v>0</v>
      </c>
      <c r="AT458" s="257">
        <f t="shared" ref="AT458:AT521" si="161">AP458+AQ458+AR458+AS458</f>
        <v>0</v>
      </c>
      <c r="AU458" s="75">
        <v>0</v>
      </c>
      <c r="AV458" s="75">
        <v>0</v>
      </c>
      <c r="AW458" s="75">
        <v>0</v>
      </c>
      <c r="AX458" s="75">
        <v>0</v>
      </c>
      <c r="AY458" s="257">
        <f t="shared" ref="AY458:AY521" si="162">AU458+AV458+AW458+AX458</f>
        <v>0</v>
      </c>
    </row>
    <row r="459" spans="2:51" s="194" customFormat="1" ht="19.5" customHeight="1" thickBot="1" x14ac:dyDescent="0.3">
      <c r="B459" s="1014"/>
      <c r="C459" s="1042"/>
      <c r="D459" s="940"/>
      <c r="E459" s="200" t="s">
        <v>203</v>
      </c>
      <c r="F459" s="695">
        <f t="shared" si="99"/>
        <v>0</v>
      </c>
      <c r="G459" s="645">
        <v>0</v>
      </c>
      <c r="H459" s="93">
        <v>0</v>
      </c>
      <c r="I459" s="93">
        <v>0</v>
      </c>
      <c r="J459" s="93">
        <v>0</v>
      </c>
      <c r="K459" s="66">
        <f t="shared" si="142"/>
        <v>0</v>
      </c>
      <c r="L459" s="83">
        <v>0</v>
      </c>
      <c r="M459" s="83">
        <v>0</v>
      </c>
      <c r="N459" s="83">
        <v>0</v>
      </c>
      <c r="O459" s="83">
        <v>0</v>
      </c>
      <c r="P459" s="257">
        <f t="shared" si="136"/>
        <v>0</v>
      </c>
      <c r="Q459" s="87">
        <v>0</v>
      </c>
      <c r="R459" s="87">
        <v>0</v>
      </c>
      <c r="S459" s="87">
        <v>0</v>
      </c>
      <c r="T459" s="87">
        <v>0</v>
      </c>
      <c r="U459" s="257">
        <f t="shared" si="137"/>
        <v>0</v>
      </c>
      <c r="V459" s="87">
        <v>0</v>
      </c>
      <c r="W459" s="87">
        <v>0</v>
      </c>
      <c r="X459" s="87">
        <v>0</v>
      </c>
      <c r="Y459" s="400">
        <v>0</v>
      </c>
      <c r="Z459" s="430">
        <f t="shared" si="138"/>
        <v>0</v>
      </c>
      <c r="AA459" s="83">
        <v>0</v>
      </c>
      <c r="AB459" s="83">
        <v>0</v>
      </c>
      <c r="AC459" s="83">
        <v>0</v>
      </c>
      <c r="AD459" s="83">
        <v>0</v>
      </c>
      <c r="AE459" s="430">
        <f t="shared" si="139"/>
        <v>0</v>
      </c>
      <c r="AF459" s="102">
        <v>0</v>
      </c>
      <c r="AG459" s="102">
        <v>0</v>
      </c>
      <c r="AH459" s="102">
        <v>0</v>
      </c>
      <c r="AI459" s="102">
        <v>0</v>
      </c>
      <c r="AJ459" s="430">
        <f t="shared" si="140"/>
        <v>0</v>
      </c>
      <c r="AK459" s="83">
        <v>0</v>
      </c>
      <c r="AL459" s="83">
        <v>0</v>
      </c>
      <c r="AM459" s="83">
        <v>0</v>
      </c>
      <c r="AN459" s="83">
        <v>0</v>
      </c>
      <c r="AO459" s="257">
        <f t="shared" si="141"/>
        <v>0</v>
      </c>
      <c r="AP459" s="83">
        <v>0</v>
      </c>
      <c r="AQ459" s="83">
        <v>0</v>
      </c>
      <c r="AR459" s="83">
        <v>0</v>
      </c>
      <c r="AS459" s="83">
        <v>0</v>
      </c>
      <c r="AT459" s="257">
        <f t="shared" si="161"/>
        <v>0</v>
      </c>
      <c r="AU459" s="75">
        <v>0</v>
      </c>
      <c r="AV459" s="75">
        <v>0</v>
      </c>
      <c r="AW459" s="75">
        <v>0</v>
      </c>
      <c r="AX459" s="75">
        <v>0</v>
      </c>
      <c r="AY459" s="257">
        <f t="shared" si="162"/>
        <v>0</v>
      </c>
    </row>
    <row r="460" spans="2:51" s="194" customFormat="1" ht="19.5" customHeight="1" thickBot="1" x14ac:dyDescent="0.3">
      <c r="B460" s="1014"/>
      <c r="C460" s="1042"/>
      <c r="D460" s="940"/>
      <c r="E460" s="201" t="s">
        <v>112</v>
      </c>
      <c r="F460" s="695">
        <f t="shared" si="99"/>
        <v>0</v>
      </c>
      <c r="G460" s="645">
        <v>0</v>
      </c>
      <c r="H460" s="93">
        <v>0</v>
      </c>
      <c r="I460" s="93">
        <v>0</v>
      </c>
      <c r="J460" s="93">
        <v>0</v>
      </c>
      <c r="K460" s="66">
        <f t="shared" si="142"/>
        <v>0</v>
      </c>
      <c r="L460" s="86">
        <v>0</v>
      </c>
      <c r="M460" s="86">
        <v>0</v>
      </c>
      <c r="N460" s="86">
        <v>0</v>
      </c>
      <c r="O460" s="86">
        <v>0</v>
      </c>
      <c r="P460" s="257">
        <f t="shared" si="136"/>
        <v>0</v>
      </c>
      <c r="Q460" s="87">
        <v>0</v>
      </c>
      <c r="R460" s="87">
        <v>0</v>
      </c>
      <c r="S460" s="87">
        <v>0</v>
      </c>
      <c r="T460" s="87">
        <v>0</v>
      </c>
      <c r="U460" s="257">
        <f t="shared" si="137"/>
        <v>0</v>
      </c>
      <c r="V460" s="87">
        <v>0</v>
      </c>
      <c r="W460" s="87">
        <v>0</v>
      </c>
      <c r="X460" s="87">
        <v>0</v>
      </c>
      <c r="Y460" s="400">
        <v>0</v>
      </c>
      <c r="Z460" s="430">
        <f t="shared" si="138"/>
        <v>0</v>
      </c>
      <c r="AA460" s="86">
        <v>0</v>
      </c>
      <c r="AB460" s="86">
        <v>0</v>
      </c>
      <c r="AC460" s="86">
        <v>0</v>
      </c>
      <c r="AD460" s="86">
        <v>0</v>
      </c>
      <c r="AE460" s="430">
        <f t="shared" si="139"/>
        <v>0</v>
      </c>
      <c r="AF460" s="102">
        <v>0</v>
      </c>
      <c r="AG460" s="102">
        <v>0</v>
      </c>
      <c r="AH460" s="102">
        <v>0</v>
      </c>
      <c r="AI460" s="102">
        <v>0</v>
      </c>
      <c r="AJ460" s="430">
        <f t="shared" si="140"/>
        <v>0</v>
      </c>
      <c r="AK460" s="83">
        <v>0</v>
      </c>
      <c r="AL460" s="83">
        <v>0</v>
      </c>
      <c r="AM460" s="83">
        <v>0</v>
      </c>
      <c r="AN460" s="83">
        <v>0</v>
      </c>
      <c r="AO460" s="257">
        <f t="shared" si="141"/>
        <v>0</v>
      </c>
      <c r="AP460" s="83">
        <v>0</v>
      </c>
      <c r="AQ460" s="83">
        <v>0</v>
      </c>
      <c r="AR460" s="83">
        <v>0</v>
      </c>
      <c r="AS460" s="83">
        <v>0</v>
      </c>
      <c r="AT460" s="257">
        <f t="shared" si="161"/>
        <v>0</v>
      </c>
      <c r="AU460" s="75">
        <v>0</v>
      </c>
      <c r="AV460" s="75">
        <v>0</v>
      </c>
      <c r="AW460" s="75">
        <v>0</v>
      </c>
      <c r="AX460" s="75">
        <v>0</v>
      </c>
      <c r="AY460" s="257">
        <f t="shared" si="162"/>
        <v>0</v>
      </c>
    </row>
    <row r="461" spans="2:51" s="194" customFormat="1" ht="19.5" customHeight="1" thickBot="1" x14ac:dyDescent="0.3">
      <c r="B461" s="1014"/>
      <c r="C461" s="1042"/>
      <c r="D461" s="940"/>
      <c r="E461" s="583" t="s">
        <v>621</v>
      </c>
      <c r="F461" s="695">
        <f t="shared" ref="F461:F524" si="163">K461+P461+U461+Z461+AE461+AJ461+AO461+AT461+AY461</f>
        <v>0</v>
      </c>
      <c r="G461" s="645">
        <v>0</v>
      </c>
      <c r="H461" s="93">
        <v>0</v>
      </c>
      <c r="I461" s="93">
        <v>0</v>
      </c>
      <c r="J461" s="93">
        <v>0</v>
      </c>
      <c r="K461" s="66">
        <f t="shared" si="142"/>
        <v>0</v>
      </c>
      <c r="L461" s="100">
        <v>0</v>
      </c>
      <c r="M461" s="100">
        <v>0</v>
      </c>
      <c r="N461" s="100">
        <v>0</v>
      </c>
      <c r="O461" s="100">
        <v>0</v>
      </c>
      <c r="P461" s="257">
        <f t="shared" si="136"/>
        <v>0</v>
      </c>
      <c r="Q461" s="87">
        <v>0</v>
      </c>
      <c r="R461" s="87">
        <v>0</v>
      </c>
      <c r="S461" s="87">
        <v>0</v>
      </c>
      <c r="T461" s="87">
        <v>0</v>
      </c>
      <c r="U461" s="257">
        <f t="shared" si="137"/>
        <v>0</v>
      </c>
      <c r="V461" s="87">
        <v>0</v>
      </c>
      <c r="W461" s="87">
        <v>0</v>
      </c>
      <c r="X461" s="87">
        <v>0</v>
      </c>
      <c r="Y461" s="400">
        <v>0</v>
      </c>
      <c r="Z461" s="430">
        <f t="shared" si="138"/>
        <v>0</v>
      </c>
      <c r="AA461" s="100">
        <v>0</v>
      </c>
      <c r="AB461" s="100">
        <v>0</v>
      </c>
      <c r="AC461" s="100">
        <v>0</v>
      </c>
      <c r="AD461" s="100">
        <v>0</v>
      </c>
      <c r="AE461" s="430">
        <f t="shared" si="139"/>
        <v>0</v>
      </c>
      <c r="AF461" s="102">
        <v>0</v>
      </c>
      <c r="AG461" s="102">
        <v>0</v>
      </c>
      <c r="AH461" s="102">
        <v>0</v>
      </c>
      <c r="AI461" s="102">
        <v>0</v>
      </c>
      <c r="AJ461" s="430">
        <f t="shared" si="140"/>
        <v>0</v>
      </c>
      <c r="AK461" s="83">
        <v>0</v>
      </c>
      <c r="AL461" s="83">
        <v>0</v>
      </c>
      <c r="AM461" s="83">
        <v>0</v>
      </c>
      <c r="AN461" s="83">
        <v>0</v>
      </c>
      <c r="AO461" s="257">
        <f t="shared" si="141"/>
        <v>0</v>
      </c>
      <c r="AP461" s="83">
        <v>0</v>
      </c>
      <c r="AQ461" s="83">
        <v>0</v>
      </c>
      <c r="AR461" s="83">
        <v>0</v>
      </c>
      <c r="AS461" s="83">
        <v>0</v>
      </c>
      <c r="AT461" s="257">
        <f t="shared" si="161"/>
        <v>0</v>
      </c>
      <c r="AU461" s="75">
        <v>0</v>
      </c>
      <c r="AV461" s="75">
        <v>0</v>
      </c>
      <c r="AW461" s="75">
        <v>0</v>
      </c>
      <c r="AX461" s="75">
        <v>0</v>
      </c>
      <c r="AY461" s="257">
        <f t="shared" si="162"/>
        <v>0</v>
      </c>
    </row>
    <row r="462" spans="2:51" s="194" customFormat="1" ht="31.5" customHeight="1" thickBot="1" x14ac:dyDescent="0.3">
      <c r="B462" s="1015"/>
      <c r="C462" s="1042"/>
      <c r="D462" s="941"/>
      <c r="E462" s="583" t="s">
        <v>620</v>
      </c>
      <c r="F462" s="695">
        <f t="shared" si="163"/>
        <v>0</v>
      </c>
      <c r="G462" s="645">
        <v>0</v>
      </c>
      <c r="H462" s="93">
        <v>0</v>
      </c>
      <c r="I462" s="93">
        <v>0</v>
      </c>
      <c r="J462" s="93">
        <v>0</v>
      </c>
      <c r="K462" s="66">
        <f t="shared" si="142"/>
        <v>0</v>
      </c>
      <c r="L462" s="100">
        <v>0</v>
      </c>
      <c r="M462" s="100">
        <v>0</v>
      </c>
      <c r="N462" s="100">
        <v>0</v>
      </c>
      <c r="O462" s="100">
        <v>0</v>
      </c>
      <c r="P462" s="257">
        <f t="shared" si="136"/>
        <v>0</v>
      </c>
      <c r="Q462" s="87">
        <v>0</v>
      </c>
      <c r="R462" s="87">
        <v>0</v>
      </c>
      <c r="S462" s="87">
        <v>0</v>
      </c>
      <c r="T462" s="87">
        <v>0</v>
      </c>
      <c r="U462" s="257">
        <f t="shared" si="137"/>
        <v>0</v>
      </c>
      <c r="V462" s="87">
        <v>0</v>
      </c>
      <c r="W462" s="87">
        <v>0</v>
      </c>
      <c r="X462" s="87">
        <v>0</v>
      </c>
      <c r="Y462" s="400">
        <v>0</v>
      </c>
      <c r="Z462" s="430">
        <f t="shared" si="138"/>
        <v>0</v>
      </c>
      <c r="AA462" s="100">
        <v>0</v>
      </c>
      <c r="AB462" s="100">
        <v>0</v>
      </c>
      <c r="AC462" s="100">
        <v>0</v>
      </c>
      <c r="AD462" s="100">
        <v>0</v>
      </c>
      <c r="AE462" s="430">
        <f t="shared" si="139"/>
        <v>0</v>
      </c>
      <c r="AF462" s="102">
        <v>0</v>
      </c>
      <c r="AG462" s="102">
        <v>0</v>
      </c>
      <c r="AH462" s="102">
        <v>0</v>
      </c>
      <c r="AI462" s="102">
        <v>0</v>
      </c>
      <c r="AJ462" s="430">
        <f t="shared" si="140"/>
        <v>0</v>
      </c>
      <c r="AK462" s="83">
        <v>0</v>
      </c>
      <c r="AL462" s="83">
        <v>0</v>
      </c>
      <c r="AM462" s="83">
        <v>0</v>
      </c>
      <c r="AN462" s="83">
        <v>0</v>
      </c>
      <c r="AO462" s="257">
        <f t="shared" si="141"/>
        <v>0</v>
      </c>
      <c r="AP462" s="83">
        <v>0</v>
      </c>
      <c r="AQ462" s="83">
        <v>0</v>
      </c>
      <c r="AR462" s="83">
        <v>0</v>
      </c>
      <c r="AS462" s="83">
        <v>0</v>
      </c>
      <c r="AT462" s="257">
        <f t="shared" si="161"/>
        <v>0</v>
      </c>
      <c r="AU462" s="75">
        <v>0</v>
      </c>
      <c r="AV462" s="75">
        <v>0</v>
      </c>
      <c r="AW462" s="75">
        <v>0</v>
      </c>
      <c r="AX462" s="75">
        <v>0</v>
      </c>
      <c r="AY462" s="257">
        <f t="shared" si="162"/>
        <v>0</v>
      </c>
    </row>
    <row r="463" spans="2:51" s="194" customFormat="1" ht="16.5" customHeight="1" thickBot="1" x14ac:dyDescent="0.3">
      <c r="B463" s="1014">
        <v>6</v>
      </c>
      <c r="C463" s="1042"/>
      <c r="D463" s="939" t="s">
        <v>403</v>
      </c>
      <c r="E463" s="199" t="s">
        <v>116</v>
      </c>
      <c r="F463" s="695">
        <f t="shared" si="163"/>
        <v>0</v>
      </c>
      <c r="G463" s="645">
        <v>0</v>
      </c>
      <c r="H463" s="93">
        <v>0</v>
      </c>
      <c r="I463" s="93">
        <v>0</v>
      </c>
      <c r="J463" s="93">
        <v>0</v>
      </c>
      <c r="K463" s="66">
        <f t="shared" si="142"/>
        <v>0</v>
      </c>
      <c r="L463" s="87">
        <v>0</v>
      </c>
      <c r="M463" s="87">
        <v>0</v>
      </c>
      <c r="N463" s="87">
        <v>0</v>
      </c>
      <c r="O463" s="87">
        <v>0</v>
      </c>
      <c r="P463" s="257">
        <f t="shared" si="136"/>
        <v>0</v>
      </c>
      <c r="Q463" s="87">
        <v>0</v>
      </c>
      <c r="R463" s="87">
        <v>0</v>
      </c>
      <c r="S463" s="87">
        <v>0</v>
      </c>
      <c r="T463" s="87">
        <v>0</v>
      </c>
      <c r="U463" s="257">
        <f t="shared" si="137"/>
        <v>0</v>
      </c>
      <c r="V463" s="87">
        <v>0</v>
      </c>
      <c r="W463" s="87">
        <v>0</v>
      </c>
      <c r="X463" s="87">
        <v>0</v>
      </c>
      <c r="Y463" s="400">
        <v>0</v>
      </c>
      <c r="Z463" s="430">
        <f t="shared" si="138"/>
        <v>0</v>
      </c>
      <c r="AA463" s="87">
        <v>0</v>
      </c>
      <c r="AB463" s="87">
        <v>0</v>
      </c>
      <c r="AC463" s="87">
        <v>0</v>
      </c>
      <c r="AD463" s="87">
        <v>0</v>
      </c>
      <c r="AE463" s="430">
        <f t="shared" si="139"/>
        <v>0</v>
      </c>
      <c r="AF463" s="102">
        <v>0</v>
      </c>
      <c r="AG463" s="102">
        <v>0</v>
      </c>
      <c r="AH463" s="102">
        <v>0</v>
      </c>
      <c r="AI463" s="102">
        <v>0</v>
      </c>
      <c r="AJ463" s="430">
        <f t="shared" si="140"/>
        <v>0</v>
      </c>
      <c r="AK463" s="83">
        <v>0</v>
      </c>
      <c r="AL463" s="83">
        <v>0</v>
      </c>
      <c r="AM463" s="83">
        <v>0</v>
      </c>
      <c r="AN463" s="83">
        <v>0</v>
      </c>
      <c r="AO463" s="257">
        <f t="shared" si="141"/>
        <v>0</v>
      </c>
      <c r="AP463" s="83">
        <v>0</v>
      </c>
      <c r="AQ463" s="83">
        <v>0</v>
      </c>
      <c r="AR463" s="83">
        <v>0</v>
      </c>
      <c r="AS463" s="83">
        <v>0</v>
      </c>
      <c r="AT463" s="257">
        <f t="shared" si="161"/>
        <v>0</v>
      </c>
      <c r="AU463" s="75">
        <v>0</v>
      </c>
      <c r="AV463" s="75">
        <v>0</v>
      </c>
      <c r="AW463" s="75">
        <v>0</v>
      </c>
      <c r="AX463" s="75">
        <v>0</v>
      </c>
      <c r="AY463" s="257">
        <f t="shared" si="162"/>
        <v>0</v>
      </c>
    </row>
    <row r="464" spans="2:51" s="194" customFormat="1" ht="16.5" customHeight="1" thickBot="1" x14ac:dyDescent="0.3">
      <c r="B464" s="1014"/>
      <c r="C464" s="1042"/>
      <c r="D464" s="940"/>
      <c r="E464" s="200" t="s">
        <v>203</v>
      </c>
      <c r="F464" s="695">
        <f t="shared" si="163"/>
        <v>0</v>
      </c>
      <c r="G464" s="645">
        <v>0</v>
      </c>
      <c r="H464" s="93">
        <v>0</v>
      </c>
      <c r="I464" s="93">
        <v>0</v>
      </c>
      <c r="J464" s="93">
        <v>0</v>
      </c>
      <c r="K464" s="66">
        <f t="shared" si="142"/>
        <v>0</v>
      </c>
      <c r="L464" s="83">
        <v>0</v>
      </c>
      <c r="M464" s="83">
        <v>0</v>
      </c>
      <c r="N464" s="83">
        <v>0</v>
      </c>
      <c r="O464" s="83">
        <v>0</v>
      </c>
      <c r="P464" s="257">
        <f t="shared" si="136"/>
        <v>0</v>
      </c>
      <c r="Q464" s="87">
        <v>0</v>
      </c>
      <c r="R464" s="87">
        <v>0</v>
      </c>
      <c r="S464" s="87">
        <v>0</v>
      </c>
      <c r="T464" s="87">
        <v>0</v>
      </c>
      <c r="U464" s="257">
        <f t="shared" si="137"/>
        <v>0</v>
      </c>
      <c r="V464" s="87">
        <v>0</v>
      </c>
      <c r="W464" s="87">
        <v>0</v>
      </c>
      <c r="X464" s="87">
        <v>0</v>
      </c>
      <c r="Y464" s="400">
        <v>0</v>
      </c>
      <c r="Z464" s="430">
        <f t="shared" si="138"/>
        <v>0</v>
      </c>
      <c r="AA464" s="83">
        <v>0</v>
      </c>
      <c r="AB464" s="83">
        <v>0</v>
      </c>
      <c r="AC464" s="83">
        <v>0</v>
      </c>
      <c r="AD464" s="83">
        <v>0</v>
      </c>
      <c r="AE464" s="430">
        <f t="shared" si="139"/>
        <v>0</v>
      </c>
      <c r="AF464" s="102">
        <v>0</v>
      </c>
      <c r="AG464" s="102">
        <v>0</v>
      </c>
      <c r="AH464" s="102">
        <v>0</v>
      </c>
      <c r="AI464" s="102">
        <v>0</v>
      </c>
      <c r="AJ464" s="430">
        <f t="shared" si="140"/>
        <v>0</v>
      </c>
      <c r="AK464" s="83">
        <v>0</v>
      </c>
      <c r="AL464" s="83">
        <v>0</v>
      </c>
      <c r="AM464" s="83">
        <v>0</v>
      </c>
      <c r="AN464" s="83">
        <v>0</v>
      </c>
      <c r="AO464" s="257">
        <f t="shared" si="141"/>
        <v>0</v>
      </c>
      <c r="AP464" s="83">
        <v>0</v>
      </c>
      <c r="AQ464" s="83">
        <v>0</v>
      </c>
      <c r="AR464" s="83">
        <v>0</v>
      </c>
      <c r="AS464" s="83">
        <v>0</v>
      </c>
      <c r="AT464" s="257">
        <f t="shared" si="161"/>
        <v>0</v>
      </c>
      <c r="AU464" s="75">
        <v>0</v>
      </c>
      <c r="AV464" s="75">
        <v>0</v>
      </c>
      <c r="AW464" s="75">
        <v>0</v>
      </c>
      <c r="AX464" s="75">
        <v>0</v>
      </c>
      <c r="AY464" s="257">
        <f t="shared" si="162"/>
        <v>0</v>
      </c>
    </row>
    <row r="465" spans="2:51" s="194" customFormat="1" ht="16.5" customHeight="1" thickBot="1" x14ac:dyDescent="0.3">
      <c r="B465" s="1014"/>
      <c r="C465" s="1042"/>
      <c r="D465" s="940"/>
      <c r="E465" s="201" t="s">
        <v>112</v>
      </c>
      <c r="F465" s="695">
        <f t="shared" si="163"/>
        <v>0</v>
      </c>
      <c r="G465" s="645">
        <v>0</v>
      </c>
      <c r="H465" s="93">
        <v>0</v>
      </c>
      <c r="I465" s="93">
        <v>0</v>
      </c>
      <c r="J465" s="93">
        <v>0</v>
      </c>
      <c r="K465" s="66">
        <f t="shared" si="142"/>
        <v>0</v>
      </c>
      <c r="L465" s="86">
        <v>0</v>
      </c>
      <c r="M465" s="86">
        <v>0</v>
      </c>
      <c r="N465" s="86">
        <v>0</v>
      </c>
      <c r="O465" s="86">
        <v>0</v>
      </c>
      <c r="P465" s="257">
        <f t="shared" si="136"/>
        <v>0</v>
      </c>
      <c r="Q465" s="87">
        <v>0</v>
      </c>
      <c r="R465" s="87">
        <v>0</v>
      </c>
      <c r="S465" s="87">
        <v>0</v>
      </c>
      <c r="T465" s="87">
        <v>0</v>
      </c>
      <c r="U465" s="257">
        <f t="shared" si="137"/>
        <v>0</v>
      </c>
      <c r="V465" s="87">
        <v>0</v>
      </c>
      <c r="W465" s="87">
        <v>0</v>
      </c>
      <c r="X465" s="87">
        <v>0</v>
      </c>
      <c r="Y465" s="400">
        <v>0</v>
      </c>
      <c r="Z465" s="430">
        <f t="shared" si="138"/>
        <v>0</v>
      </c>
      <c r="AA465" s="83">
        <v>0</v>
      </c>
      <c r="AB465" s="83">
        <v>0</v>
      </c>
      <c r="AC465" s="83">
        <v>0</v>
      </c>
      <c r="AD465" s="83">
        <v>0</v>
      </c>
      <c r="AE465" s="430">
        <f t="shared" si="139"/>
        <v>0</v>
      </c>
      <c r="AF465" s="102">
        <v>0</v>
      </c>
      <c r="AG465" s="102">
        <v>0</v>
      </c>
      <c r="AH465" s="102">
        <v>0</v>
      </c>
      <c r="AI465" s="102">
        <v>0</v>
      </c>
      <c r="AJ465" s="430">
        <f t="shared" si="140"/>
        <v>0</v>
      </c>
      <c r="AK465" s="83">
        <v>0</v>
      </c>
      <c r="AL465" s="83">
        <v>0</v>
      </c>
      <c r="AM465" s="83">
        <v>0</v>
      </c>
      <c r="AN465" s="83">
        <v>0</v>
      </c>
      <c r="AO465" s="257">
        <f t="shared" si="141"/>
        <v>0</v>
      </c>
      <c r="AP465" s="83">
        <v>0</v>
      </c>
      <c r="AQ465" s="83">
        <v>0</v>
      </c>
      <c r="AR465" s="83">
        <v>0</v>
      </c>
      <c r="AS465" s="83">
        <v>0</v>
      </c>
      <c r="AT465" s="257">
        <f t="shared" si="161"/>
        <v>0</v>
      </c>
      <c r="AU465" s="75">
        <v>0</v>
      </c>
      <c r="AV465" s="75">
        <v>0</v>
      </c>
      <c r="AW465" s="75">
        <v>0</v>
      </c>
      <c r="AX465" s="75">
        <v>0</v>
      </c>
      <c r="AY465" s="257">
        <f t="shared" si="162"/>
        <v>0</v>
      </c>
    </row>
    <row r="466" spans="2:51" s="194" customFormat="1" ht="16.5" customHeight="1" thickBot="1" x14ac:dyDescent="0.3">
      <c r="B466" s="1014"/>
      <c r="C466" s="1042"/>
      <c r="D466" s="940"/>
      <c r="E466" s="583" t="s">
        <v>621</v>
      </c>
      <c r="F466" s="695">
        <f t="shared" si="163"/>
        <v>0</v>
      </c>
      <c r="G466" s="645">
        <v>0</v>
      </c>
      <c r="H466" s="93">
        <v>0</v>
      </c>
      <c r="I466" s="93">
        <v>0</v>
      </c>
      <c r="J466" s="93">
        <v>0</v>
      </c>
      <c r="K466" s="66">
        <f t="shared" si="142"/>
        <v>0</v>
      </c>
      <c r="L466" s="100">
        <v>0</v>
      </c>
      <c r="M466" s="100">
        <v>0</v>
      </c>
      <c r="N466" s="100">
        <v>0</v>
      </c>
      <c r="O466" s="100">
        <v>0</v>
      </c>
      <c r="P466" s="257">
        <f t="shared" si="136"/>
        <v>0</v>
      </c>
      <c r="Q466" s="87">
        <v>0</v>
      </c>
      <c r="R466" s="87">
        <v>0</v>
      </c>
      <c r="S466" s="87">
        <v>0</v>
      </c>
      <c r="T466" s="87">
        <v>0</v>
      </c>
      <c r="U466" s="257">
        <f t="shared" si="137"/>
        <v>0</v>
      </c>
      <c r="V466" s="87">
        <v>0</v>
      </c>
      <c r="W466" s="87">
        <v>0</v>
      </c>
      <c r="X466" s="87">
        <v>0</v>
      </c>
      <c r="Y466" s="400">
        <v>0</v>
      </c>
      <c r="Z466" s="430">
        <f t="shared" si="138"/>
        <v>0</v>
      </c>
      <c r="AA466" s="83">
        <v>0</v>
      </c>
      <c r="AB466" s="83">
        <v>0</v>
      </c>
      <c r="AC466" s="83">
        <v>0</v>
      </c>
      <c r="AD466" s="83">
        <v>0</v>
      </c>
      <c r="AE466" s="430">
        <f t="shared" si="139"/>
        <v>0</v>
      </c>
      <c r="AF466" s="102">
        <v>0</v>
      </c>
      <c r="AG466" s="102">
        <v>0</v>
      </c>
      <c r="AH466" s="102">
        <v>0</v>
      </c>
      <c r="AI466" s="102">
        <v>0</v>
      </c>
      <c r="AJ466" s="430">
        <f t="shared" si="140"/>
        <v>0</v>
      </c>
      <c r="AK466" s="83">
        <v>0</v>
      </c>
      <c r="AL466" s="83">
        <v>0</v>
      </c>
      <c r="AM466" s="83">
        <v>0</v>
      </c>
      <c r="AN466" s="83">
        <v>0</v>
      </c>
      <c r="AO466" s="257">
        <f t="shared" si="141"/>
        <v>0</v>
      </c>
      <c r="AP466" s="83">
        <v>0</v>
      </c>
      <c r="AQ466" s="83">
        <v>0</v>
      </c>
      <c r="AR466" s="83">
        <v>0</v>
      </c>
      <c r="AS466" s="83">
        <v>0</v>
      </c>
      <c r="AT466" s="257">
        <f t="shared" si="161"/>
        <v>0</v>
      </c>
      <c r="AU466" s="75">
        <v>0</v>
      </c>
      <c r="AV466" s="75">
        <v>0</v>
      </c>
      <c r="AW466" s="75">
        <v>0</v>
      </c>
      <c r="AX466" s="75">
        <v>0</v>
      </c>
      <c r="AY466" s="257">
        <f t="shared" si="162"/>
        <v>0</v>
      </c>
    </row>
    <row r="467" spans="2:51" s="194" customFormat="1" ht="35.25" customHeight="1" thickBot="1" x14ac:dyDescent="0.3">
      <c r="B467" s="1015"/>
      <c r="C467" s="1042"/>
      <c r="D467" s="941"/>
      <c r="E467" s="583" t="s">
        <v>620</v>
      </c>
      <c r="F467" s="695">
        <f t="shared" si="163"/>
        <v>0</v>
      </c>
      <c r="G467" s="645">
        <v>0</v>
      </c>
      <c r="H467" s="93">
        <v>0</v>
      </c>
      <c r="I467" s="93">
        <v>0</v>
      </c>
      <c r="J467" s="93">
        <v>0</v>
      </c>
      <c r="K467" s="66">
        <f t="shared" si="142"/>
        <v>0</v>
      </c>
      <c r="L467" s="100">
        <v>0</v>
      </c>
      <c r="M467" s="100">
        <v>0</v>
      </c>
      <c r="N467" s="100">
        <v>0</v>
      </c>
      <c r="O467" s="100">
        <v>0</v>
      </c>
      <c r="P467" s="257">
        <f t="shared" si="136"/>
        <v>0</v>
      </c>
      <c r="Q467" s="87">
        <v>0</v>
      </c>
      <c r="R467" s="87">
        <v>0</v>
      </c>
      <c r="S467" s="87">
        <v>0</v>
      </c>
      <c r="T467" s="87">
        <v>0</v>
      </c>
      <c r="U467" s="257">
        <f t="shared" si="137"/>
        <v>0</v>
      </c>
      <c r="V467" s="87">
        <v>0</v>
      </c>
      <c r="W467" s="87">
        <v>0</v>
      </c>
      <c r="X467" s="87">
        <v>0</v>
      </c>
      <c r="Y467" s="400">
        <v>0</v>
      </c>
      <c r="Z467" s="430">
        <f t="shared" si="138"/>
        <v>0</v>
      </c>
      <c r="AA467" s="83">
        <v>0</v>
      </c>
      <c r="AB467" s="83">
        <v>0</v>
      </c>
      <c r="AC467" s="83">
        <v>0</v>
      </c>
      <c r="AD467" s="83">
        <v>0</v>
      </c>
      <c r="AE467" s="430">
        <f t="shared" si="139"/>
        <v>0</v>
      </c>
      <c r="AF467" s="102">
        <v>0</v>
      </c>
      <c r="AG467" s="102">
        <v>0</v>
      </c>
      <c r="AH467" s="102">
        <v>0</v>
      </c>
      <c r="AI467" s="102">
        <v>0</v>
      </c>
      <c r="AJ467" s="430">
        <f t="shared" si="140"/>
        <v>0</v>
      </c>
      <c r="AK467" s="83">
        <v>0</v>
      </c>
      <c r="AL467" s="83">
        <v>0</v>
      </c>
      <c r="AM467" s="83">
        <v>0</v>
      </c>
      <c r="AN467" s="83">
        <v>0</v>
      </c>
      <c r="AO467" s="257">
        <f t="shared" si="141"/>
        <v>0</v>
      </c>
      <c r="AP467" s="83">
        <v>0</v>
      </c>
      <c r="AQ467" s="83">
        <v>0</v>
      </c>
      <c r="AR467" s="83">
        <v>0</v>
      </c>
      <c r="AS467" s="83">
        <v>0</v>
      </c>
      <c r="AT467" s="257">
        <f t="shared" si="161"/>
        <v>0</v>
      </c>
      <c r="AU467" s="75">
        <v>0</v>
      </c>
      <c r="AV467" s="75">
        <v>0</v>
      </c>
      <c r="AW467" s="75">
        <v>0</v>
      </c>
      <c r="AX467" s="75">
        <v>0</v>
      </c>
      <c r="AY467" s="257">
        <f t="shared" si="162"/>
        <v>0</v>
      </c>
    </row>
    <row r="468" spans="2:51" s="194" customFormat="1" ht="16.5" customHeight="1" thickBot="1" x14ac:dyDescent="0.3">
      <c r="B468" s="1013">
        <v>7</v>
      </c>
      <c r="C468" s="1042"/>
      <c r="D468" s="939" t="s">
        <v>404</v>
      </c>
      <c r="E468" s="199" t="s">
        <v>116</v>
      </c>
      <c r="F468" s="695">
        <f t="shared" si="163"/>
        <v>0</v>
      </c>
      <c r="G468" s="645">
        <v>0</v>
      </c>
      <c r="H468" s="93">
        <v>0</v>
      </c>
      <c r="I468" s="93">
        <v>0</v>
      </c>
      <c r="J468" s="93">
        <v>0</v>
      </c>
      <c r="K468" s="66">
        <f t="shared" si="142"/>
        <v>0</v>
      </c>
      <c r="L468" s="87">
        <v>0</v>
      </c>
      <c r="M468" s="87">
        <v>0</v>
      </c>
      <c r="N468" s="87">
        <v>0</v>
      </c>
      <c r="O468" s="87">
        <v>0</v>
      </c>
      <c r="P468" s="257">
        <f t="shared" si="136"/>
        <v>0</v>
      </c>
      <c r="Q468" s="87">
        <v>0</v>
      </c>
      <c r="R468" s="87">
        <v>0</v>
      </c>
      <c r="S468" s="87">
        <v>0</v>
      </c>
      <c r="T468" s="87">
        <v>0</v>
      </c>
      <c r="U468" s="257">
        <f t="shared" si="137"/>
        <v>0</v>
      </c>
      <c r="V468" s="87">
        <v>0</v>
      </c>
      <c r="W468" s="87">
        <v>0</v>
      </c>
      <c r="X468" s="87">
        <v>0</v>
      </c>
      <c r="Y468" s="400">
        <v>0</v>
      </c>
      <c r="Z468" s="430">
        <f t="shared" si="138"/>
        <v>0</v>
      </c>
      <c r="AA468" s="83">
        <v>0</v>
      </c>
      <c r="AB468" s="83">
        <v>0</v>
      </c>
      <c r="AC468" s="83">
        <v>0</v>
      </c>
      <c r="AD468" s="83">
        <v>0</v>
      </c>
      <c r="AE468" s="430">
        <f t="shared" si="139"/>
        <v>0</v>
      </c>
      <c r="AF468" s="102">
        <v>0</v>
      </c>
      <c r="AG468" s="102">
        <v>0</v>
      </c>
      <c r="AH468" s="102">
        <v>0</v>
      </c>
      <c r="AI468" s="102">
        <v>0</v>
      </c>
      <c r="AJ468" s="430">
        <f t="shared" si="140"/>
        <v>0</v>
      </c>
      <c r="AK468" s="83">
        <v>0</v>
      </c>
      <c r="AL468" s="83">
        <v>0</v>
      </c>
      <c r="AM468" s="83">
        <v>0</v>
      </c>
      <c r="AN468" s="83">
        <v>0</v>
      </c>
      <c r="AO468" s="257">
        <f t="shared" si="141"/>
        <v>0</v>
      </c>
      <c r="AP468" s="83">
        <v>0</v>
      </c>
      <c r="AQ468" s="83">
        <v>0</v>
      </c>
      <c r="AR468" s="83">
        <v>0</v>
      </c>
      <c r="AS468" s="83">
        <v>0</v>
      </c>
      <c r="AT468" s="257">
        <f t="shared" si="161"/>
        <v>0</v>
      </c>
      <c r="AU468" s="75">
        <v>0</v>
      </c>
      <c r="AV468" s="75">
        <v>0</v>
      </c>
      <c r="AW468" s="75">
        <v>0</v>
      </c>
      <c r="AX468" s="75">
        <v>0</v>
      </c>
      <c r="AY468" s="257">
        <f t="shared" si="162"/>
        <v>0</v>
      </c>
    </row>
    <row r="469" spans="2:51" s="194" customFormat="1" ht="16.5" customHeight="1" thickBot="1" x14ac:dyDescent="0.3">
      <c r="B469" s="1014"/>
      <c r="C469" s="1042"/>
      <c r="D469" s="940"/>
      <c r="E469" s="200" t="s">
        <v>203</v>
      </c>
      <c r="F469" s="695">
        <f t="shared" si="163"/>
        <v>0</v>
      </c>
      <c r="G469" s="645">
        <v>0</v>
      </c>
      <c r="H469" s="93">
        <v>0</v>
      </c>
      <c r="I469" s="93">
        <v>0</v>
      </c>
      <c r="J469" s="93">
        <v>0</v>
      </c>
      <c r="K469" s="66">
        <f t="shared" si="142"/>
        <v>0</v>
      </c>
      <c r="L469" s="83">
        <v>0</v>
      </c>
      <c r="M469" s="83">
        <v>0</v>
      </c>
      <c r="N469" s="83">
        <v>0</v>
      </c>
      <c r="O469" s="83">
        <v>0</v>
      </c>
      <c r="P469" s="257">
        <f t="shared" si="136"/>
        <v>0</v>
      </c>
      <c r="Q469" s="87">
        <v>0</v>
      </c>
      <c r="R469" s="87">
        <v>0</v>
      </c>
      <c r="S469" s="87">
        <v>0</v>
      </c>
      <c r="T469" s="87">
        <v>0</v>
      </c>
      <c r="U469" s="257">
        <f t="shared" si="137"/>
        <v>0</v>
      </c>
      <c r="V469" s="87">
        <v>0</v>
      </c>
      <c r="W469" s="87">
        <v>0</v>
      </c>
      <c r="X469" s="87">
        <v>0</v>
      </c>
      <c r="Y469" s="400">
        <v>0</v>
      </c>
      <c r="Z469" s="430">
        <f t="shared" si="138"/>
        <v>0</v>
      </c>
      <c r="AA469" s="83">
        <v>0</v>
      </c>
      <c r="AB469" s="83">
        <v>0</v>
      </c>
      <c r="AC469" s="83">
        <v>0</v>
      </c>
      <c r="AD469" s="83">
        <v>0</v>
      </c>
      <c r="AE469" s="430">
        <f t="shared" si="139"/>
        <v>0</v>
      </c>
      <c r="AF469" s="102">
        <v>0</v>
      </c>
      <c r="AG469" s="102">
        <v>0</v>
      </c>
      <c r="AH469" s="102">
        <v>0</v>
      </c>
      <c r="AI469" s="102">
        <v>0</v>
      </c>
      <c r="AJ469" s="430">
        <f t="shared" si="140"/>
        <v>0</v>
      </c>
      <c r="AK469" s="83">
        <v>0</v>
      </c>
      <c r="AL469" s="83">
        <v>0</v>
      </c>
      <c r="AM469" s="83">
        <v>0</v>
      </c>
      <c r="AN469" s="83">
        <v>0</v>
      </c>
      <c r="AO469" s="257">
        <f t="shared" si="141"/>
        <v>0</v>
      </c>
      <c r="AP469" s="83">
        <v>0</v>
      </c>
      <c r="AQ469" s="83">
        <v>0</v>
      </c>
      <c r="AR469" s="83">
        <v>0</v>
      </c>
      <c r="AS469" s="83">
        <v>0</v>
      </c>
      <c r="AT469" s="257">
        <f t="shared" si="161"/>
        <v>0</v>
      </c>
      <c r="AU469" s="75">
        <v>0</v>
      </c>
      <c r="AV469" s="75">
        <v>0</v>
      </c>
      <c r="AW469" s="75">
        <v>0</v>
      </c>
      <c r="AX469" s="75">
        <v>0</v>
      </c>
      <c r="AY469" s="257">
        <f t="shared" si="162"/>
        <v>0</v>
      </c>
    </row>
    <row r="470" spans="2:51" s="194" customFormat="1" ht="16.5" customHeight="1" thickBot="1" x14ac:dyDescent="0.3">
      <c r="B470" s="1014"/>
      <c r="C470" s="1042"/>
      <c r="D470" s="940"/>
      <c r="E470" s="201" t="s">
        <v>112</v>
      </c>
      <c r="F470" s="695">
        <f t="shared" si="163"/>
        <v>0</v>
      </c>
      <c r="G470" s="645">
        <v>0</v>
      </c>
      <c r="H470" s="93">
        <v>0</v>
      </c>
      <c r="I470" s="93">
        <v>0</v>
      </c>
      <c r="J470" s="93">
        <v>0</v>
      </c>
      <c r="K470" s="66">
        <f t="shared" si="142"/>
        <v>0</v>
      </c>
      <c r="L470" s="86">
        <v>0</v>
      </c>
      <c r="M470" s="86">
        <v>0</v>
      </c>
      <c r="N470" s="86">
        <v>0</v>
      </c>
      <c r="O470" s="86">
        <v>0</v>
      </c>
      <c r="P470" s="257">
        <f t="shared" si="136"/>
        <v>0</v>
      </c>
      <c r="Q470" s="87">
        <v>0</v>
      </c>
      <c r="R470" s="87">
        <v>0</v>
      </c>
      <c r="S470" s="87">
        <v>0</v>
      </c>
      <c r="T470" s="87">
        <v>0</v>
      </c>
      <c r="U470" s="257">
        <f t="shared" si="137"/>
        <v>0</v>
      </c>
      <c r="V470" s="87">
        <v>0</v>
      </c>
      <c r="W470" s="87">
        <v>0</v>
      </c>
      <c r="X470" s="87">
        <v>0</v>
      </c>
      <c r="Y470" s="400">
        <v>0</v>
      </c>
      <c r="Z470" s="430">
        <f t="shared" si="138"/>
        <v>0</v>
      </c>
      <c r="AA470" s="83">
        <v>0</v>
      </c>
      <c r="AB470" s="83">
        <v>0</v>
      </c>
      <c r="AC470" s="83">
        <v>0</v>
      </c>
      <c r="AD470" s="83">
        <v>0</v>
      </c>
      <c r="AE470" s="430">
        <f t="shared" si="139"/>
        <v>0</v>
      </c>
      <c r="AF470" s="102">
        <v>0</v>
      </c>
      <c r="AG470" s="102">
        <v>0</v>
      </c>
      <c r="AH470" s="102">
        <v>0</v>
      </c>
      <c r="AI470" s="102">
        <v>0</v>
      </c>
      <c r="AJ470" s="430">
        <f t="shared" si="140"/>
        <v>0</v>
      </c>
      <c r="AK470" s="83">
        <v>0</v>
      </c>
      <c r="AL470" s="83">
        <v>0</v>
      </c>
      <c r="AM470" s="83">
        <v>0</v>
      </c>
      <c r="AN470" s="83">
        <v>0</v>
      </c>
      <c r="AO470" s="257">
        <f t="shared" si="141"/>
        <v>0</v>
      </c>
      <c r="AP470" s="83">
        <v>0</v>
      </c>
      <c r="AQ470" s="83">
        <v>0</v>
      </c>
      <c r="AR470" s="83">
        <v>0</v>
      </c>
      <c r="AS470" s="83">
        <v>0</v>
      </c>
      <c r="AT470" s="257">
        <f t="shared" si="161"/>
        <v>0</v>
      </c>
      <c r="AU470" s="75">
        <v>0</v>
      </c>
      <c r="AV470" s="75">
        <v>0</v>
      </c>
      <c r="AW470" s="75">
        <v>0</v>
      </c>
      <c r="AX470" s="75">
        <v>0</v>
      </c>
      <c r="AY470" s="257">
        <f t="shared" si="162"/>
        <v>0</v>
      </c>
    </row>
    <row r="471" spans="2:51" s="194" customFormat="1" ht="16.5" customHeight="1" thickBot="1" x14ac:dyDescent="0.3">
      <c r="B471" s="1014"/>
      <c r="C471" s="1042"/>
      <c r="D471" s="940"/>
      <c r="E471" s="583" t="s">
        <v>621</v>
      </c>
      <c r="F471" s="695">
        <f t="shared" si="163"/>
        <v>0</v>
      </c>
      <c r="G471" s="645">
        <v>0</v>
      </c>
      <c r="H471" s="93">
        <v>0</v>
      </c>
      <c r="I471" s="93">
        <v>0</v>
      </c>
      <c r="J471" s="93">
        <v>0</v>
      </c>
      <c r="K471" s="66">
        <f t="shared" si="142"/>
        <v>0</v>
      </c>
      <c r="L471" s="100">
        <v>0</v>
      </c>
      <c r="M471" s="100">
        <v>0</v>
      </c>
      <c r="N471" s="100">
        <v>0</v>
      </c>
      <c r="O471" s="100">
        <v>0</v>
      </c>
      <c r="P471" s="257">
        <f t="shared" si="136"/>
        <v>0</v>
      </c>
      <c r="Q471" s="87">
        <v>0</v>
      </c>
      <c r="R471" s="87">
        <v>0</v>
      </c>
      <c r="S471" s="87">
        <v>0</v>
      </c>
      <c r="T471" s="87">
        <v>0</v>
      </c>
      <c r="U471" s="257">
        <f t="shared" si="137"/>
        <v>0</v>
      </c>
      <c r="V471" s="87">
        <v>0</v>
      </c>
      <c r="W471" s="87">
        <v>0</v>
      </c>
      <c r="X471" s="87">
        <v>0</v>
      </c>
      <c r="Y471" s="400">
        <v>0</v>
      </c>
      <c r="Z471" s="430">
        <f t="shared" si="138"/>
        <v>0</v>
      </c>
      <c r="AA471" s="83">
        <v>0</v>
      </c>
      <c r="AB471" s="83">
        <v>0</v>
      </c>
      <c r="AC471" s="83">
        <v>0</v>
      </c>
      <c r="AD471" s="83">
        <v>0</v>
      </c>
      <c r="AE471" s="430">
        <f t="shared" si="139"/>
        <v>0</v>
      </c>
      <c r="AF471" s="102">
        <v>0</v>
      </c>
      <c r="AG471" s="102">
        <v>0</v>
      </c>
      <c r="AH471" s="102">
        <v>0</v>
      </c>
      <c r="AI471" s="102">
        <v>0</v>
      </c>
      <c r="AJ471" s="430">
        <f t="shared" si="140"/>
        <v>0</v>
      </c>
      <c r="AK471" s="83">
        <v>0</v>
      </c>
      <c r="AL471" s="83">
        <v>0</v>
      </c>
      <c r="AM471" s="83">
        <v>0</v>
      </c>
      <c r="AN471" s="83">
        <v>0</v>
      </c>
      <c r="AO471" s="257">
        <f t="shared" si="141"/>
        <v>0</v>
      </c>
      <c r="AP471" s="83">
        <v>0</v>
      </c>
      <c r="AQ471" s="83">
        <v>0</v>
      </c>
      <c r="AR471" s="83">
        <v>0</v>
      </c>
      <c r="AS471" s="83">
        <v>0</v>
      </c>
      <c r="AT471" s="257">
        <f t="shared" si="161"/>
        <v>0</v>
      </c>
      <c r="AU471" s="75">
        <v>0</v>
      </c>
      <c r="AV471" s="75">
        <v>0</v>
      </c>
      <c r="AW471" s="75">
        <v>0</v>
      </c>
      <c r="AX471" s="75">
        <v>0</v>
      </c>
      <c r="AY471" s="257">
        <f t="shared" si="162"/>
        <v>0</v>
      </c>
    </row>
    <row r="472" spans="2:51" s="194" customFormat="1" ht="32.25" customHeight="1" thickBot="1" x14ac:dyDescent="0.3">
      <c r="B472" s="1015"/>
      <c r="C472" s="1042"/>
      <c r="D472" s="941"/>
      <c r="E472" s="583" t="s">
        <v>620</v>
      </c>
      <c r="F472" s="695">
        <f t="shared" si="163"/>
        <v>0</v>
      </c>
      <c r="G472" s="645">
        <v>0</v>
      </c>
      <c r="H472" s="93">
        <v>0</v>
      </c>
      <c r="I472" s="93">
        <v>0</v>
      </c>
      <c r="J472" s="93">
        <v>0</v>
      </c>
      <c r="K472" s="66">
        <f t="shared" si="142"/>
        <v>0</v>
      </c>
      <c r="L472" s="100">
        <v>0</v>
      </c>
      <c r="M472" s="100">
        <v>0</v>
      </c>
      <c r="N472" s="100">
        <v>0</v>
      </c>
      <c r="O472" s="100">
        <v>0</v>
      </c>
      <c r="P472" s="257">
        <f t="shared" si="136"/>
        <v>0</v>
      </c>
      <c r="Q472" s="87">
        <v>0</v>
      </c>
      <c r="R472" s="87">
        <v>0</v>
      </c>
      <c r="S472" s="87">
        <v>0</v>
      </c>
      <c r="T472" s="87">
        <v>0</v>
      </c>
      <c r="U472" s="257">
        <f t="shared" si="137"/>
        <v>0</v>
      </c>
      <c r="V472" s="87">
        <v>0</v>
      </c>
      <c r="W472" s="87">
        <v>0</v>
      </c>
      <c r="X472" s="87">
        <v>0</v>
      </c>
      <c r="Y472" s="400">
        <v>0</v>
      </c>
      <c r="Z472" s="430">
        <f t="shared" si="138"/>
        <v>0</v>
      </c>
      <c r="AA472" s="83">
        <v>0</v>
      </c>
      <c r="AB472" s="83">
        <v>0</v>
      </c>
      <c r="AC472" s="83">
        <v>0</v>
      </c>
      <c r="AD472" s="83">
        <v>0</v>
      </c>
      <c r="AE472" s="430">
        <f t="shared" si="139"/>
        <v>0</v>
      </c>
      <c r="AF472" s="102">
        <v>0</v>
      </c>
      <c r="AG472" s="102">
        <v>0</v>
      </c>
      <c r="AH472" s="102">
        <v>0</v>
      </c>
      <c r="AI472" s="102">
        <v>0</v>
      </c>
      <c r="AJ472" s="430">
        <f t="shared" si="140"/>
        <v>0</v>
      </c>
      <c r="AK472" s="83">
        <v>0</v>
      </c>
      <c r="AL472" s="83">
        <v>0</v>
      </c>
      <c r="AM472" s="83">
        <v>0</v>
      </c>
      <c r="AN472" s="83">
        <v>0</v>
      </c>
      <c r="AO472" s="257">
        <f t="shared" si="141"/>
        <v>0</v>
      </c>
      <c r="AP472" s="83">
        <v>0</v>
      </c>
      <c r="AQ472" s="83">
        <v>0</v>
      </c>
      <c r="AR472" s="83">
        <v>0</v>
      </c>
      <c r="AS472" s="83">
        <v>0</v>
      </c>
      <c r="AT472" s="257">
        <f t="shared" si="161"/>
        <v>0</v>
      </c>
      <c r="AU472" s="75">
        <v>0</v>
      </c>
      <c r="AV472" s="75">
        <v>0</v>
      </c>
      <c r="AW472" s="75">
        <v>0</v>
      </c>
      <c r="AX472" s="75">
        <v>0</v>
      </c>
      <c r="AY472" s="257">
        <f t="shared" si="162"/>
        <v>0</v>
      </c>
    </row>
    <row r="473" spans="2:51" s="194" customFormat="1" ht="16.5" customHeight="1" thickBot="1" x14ac:dyDescent="0.3">
      <c r="B473" s="1014">
        <v>8</v>
      </c>
      <c r="C473" s="1042"/>
      <c r="D473" s="939" t="s">
        <v>571</v>
      </c>
      <c r="E473" s="199" t="s">
        <v>116</v>
      </c>
      <c r="F473" s="695">
        <f t="shared" si="163"/>
        <v>0</v>
      </c>
      <c r="G473" s="645">
        <v>0</v>
      </c>
      <c r="H473" s="93">
        <v>0</v>
      </c>
      <c r="I473" s="93">
        <v>0</v>
      </c>
      <c r="J473" s="93">
        <v>0</v>
      </c>
      <c r="K473" s="66">
        <f t="shared" si="142"/>
        <v>0</v>
      </c>
      <c r="L473" s="87">
        <v>0</v>
      </c>
      <c r="M473" s="87">
        <v>0</v>
      </c>
      <c r="N473" s="87">
        <v>0</v>
      </c>
      <c r="O473" s="87">
        <v>0</v>
      </c>
      <c r="P473" s="257">
        <f t="shared" si="136"/>
        <v>0</v>
      </c>
      <c r="Q473" s="87">
        <v>0</v>
      </c>
      <c r="R473" s="87">
        <v>0</v>
      </c>
      <c r="S473" s="87">
        <v>0</v>
      </c>
      <c r="T473" s="87">
        <v>0</v>
      </c>
      <c r="U473" s="257">
        <f t="shared" si="137"/>
        <v>0</v>
      </c>
      <c r="V473" s="87">
        <v>0</v>
      </c>
      <c r="W473" s="87">
        <v>0</v>
      </c>
      <c r="X473" s="87">
        <v>0</v>
      </c>
      <c r="Y473" s="400">
        <v>0</v>
      </c>
      <c r="Z473" s="430">
        <f t="shared" si="138"/>
        <v>0</v>
      </c>
      <c r="AA473" s="83">
        <v>0</v>
      </c>
      <c r="AB473" s="83">
        <v>0</v>
      </c>
      <c r="AC473" s="83">
        <v>0</v>
      </c>
      <c r="AD473" s="83">
        <v>0</v>
      </c>
      <c r="AE473" s="430">
        <f t="shared" si="139"/>
        <v>0</v>
      </c>
      <c r="AF473" s="102">
        <v>0</v>
      </c>
      <c r="AG473" s="102">
        <v>0</v>
      </c>
      <c r="AH473" s="102">
        <v>0</v>
      </c>
      <c r="AI473" s="102">
        <v>0</v>
      </c>
      <c r="AJ473" s="430">
        <f t="shared" si="140"/>
        <v>0</v>
      </c>
      <c r="AK473" s="83">
        <v>0</v>
      </c>
      <c r="AL473" s="83">
        <v>0</v>
      </c>
      <c r="AM473" s="83">
        <v>0</v>
      </c>
      <c r="AN473" s="83">
        <v>0</v>
      </c>
      <c r="AO473" s="257">
        <f t="shared" si="141"/>
        <v>0</v>
      </c>
      <c r="AP473" s="83">
        <v>0</v>
      </c>
      <c r="AQ473" s="83">
        <v>0</v>
      </c>
      <c r="AR473" s="83">
        <v>0</v>
      </c>
      <c r="AS473" s="83">
        <v>0</v>
      </c>
      <c r="AT473" s="257">
        <f t="shared" si="161"/>
        <v>0</v>
      </c>
      <c r="AU473" s="75">
        <v>0</v>
      </c>
      <c r="AV473" s="75">
        <v>0</v>
      </c>
      <c r="AW473" s="75">
        <v>0</v>
      </c>
      <c r="AX473" s="75">
        <v>0</v>
      </c>
      <c r="AY473" s="257">
        <f t="shared" si="162"/>
        <v>0</v>
      </c>
    </row>
    <row r="474" spans="2:51" s="194" customFormat="1" ht="16.5" customHeight="1" thickBot="1" x14ac:dyDescent="0.3">
      <c r="B474" s="1014"/>
      <c r="C474" s="1042"/>
      <c r="D474" s="940"/>
      <c r="E474" s="200" t="s">
        <v>203</v>
      </c>
      <c r="F474" s="695">
        <f t="shared" si="163"/>
        <v>0</v>
      </c>
      <c r="G474" s="645">
        <v>0</v>
      </c>
      <c r="H474" s="93">
        <v>0</v>
      </c>
      <c r="I474" s="93">
        <v>0</v>
      </c>
      <c r="J474" s="93">
        <v>0</v>
      </c>
      <c r="K474" s="66">
        <f t="shared" si="142"/>
        <v>0</v>
      </c>
      <c r="L474" s="87">
        <v>0</v>
      </c>
      <c r="M474" s="87">
        <v>0</v>
      </c>
      <c r="N474" s="87">
        <v>0</v>
      </c>
      <c r="O474" s="87">
        <v>0</v>
      </c>
      <c r="P474" s="257">
        <f t="shared" si="136"/>
        <v>0</v>
      </c>
      <c r="Q474" s="87">
        <v>0</v>
      </c>
      <c r="R474" s="87">
        <v>0</v>
      </c>
      <c r="S474" s="87">
        <v>0</v>
      </c>
      <c r="T474" s="87">
        <v>0</v>
      </c>
      <c r="U474" s="257">
        <f t="shared" si="137"/>
        <v>0</v>
      </c>
      <c r="V474" s="87">
        <v>0</v>
      </c>
      <c r="W474" s="87">
        <v>0</v>
      </c>
      <c r="X474" s="87">
        <v>0</v>
      </c>
      <c r="Y474" s="400">
        <v>0</v>
      </c>
      <c r="Z474" s="430">
        <f t="shared" si="138"/>
        <v>0</v>
      </c>
      <c r="AA474" s="83">
        <v>0</v>
      </c>
      <c r="AB474" s="83">
        <v>0</v>
      </c>
      <c r="AC474" s="83">
        <v>0</v>
      </c>
      <c r="AD474" s="83">
        <v>0</v>
      </c>
      <c r="AE474" s="430">
        <f t="shared" si="139"/>
        <v>0</v>
      </c>
      <c r="AF474" s="102">
        <v>0</v>
      </c>
      <c r="AG474" s="102">
        <v>0</v>
      </c>
      <c r="AH474" s="102">
        <v>0</v>
      </c>
      <c r="AI474" s="102">
        <v>0</v>
      </c>
      <c r="AJ474" s="430">
        <f t="shared" si="140"/>
        <v>0</v>
      </c>
      <c r="AK474" s="83">
        <v>0</v>
      </c>
      <c r="AL474" s="83">
        <v>0</v>
      </c>
      <c r="AM474" s="83">
        <v>0</v>
      </c>
      <c r="AN474" s="83">
        <v>0</v>
      </c>
      <c r="AO474" s="257">
        <f t="shared" si="141"/>
        <v>0</v>
      </c>
      <c r="AP474" s="83">
        <v>0</v>
      </c>
      <c r="AQ474" s="83">
        <v>0</v>
      </c>
      <c r="AR474" s="83">
        <v>0</v>
      </c>
      <c r="AS474" s="83">
        <v>0</v>
      </c>
      <c r="AT474" s="257">
        <f t="shared" si="161"/>
        <v>0</v>
      </c>
      <c r="AU474" s="75">
        <v>0</v>
      </c>
      <c r="AV474" s="75">
        <v>0</v>
      </c>
      <c r="AW474" s="75">
        <v>0</v>
      </c>
      <c r="AX474" s="75">
        <v>0</v>
      </c>
      <c r="AY474" s="257">
        <f t="shared" si="162"/>
        <v>0</v>
      </c>
    </row>
    <row r="475" spans="2:51" s="194" customFormat="1" ht="16.5" customHeight="1" thickBot="1" x14ac:dyDescent="0.3">
      <c r="B475" s="1014"/>
      <c r="C475" s="1042"/>
      <c r="D475" s="940"/>
      <c r="E475" s="201" t="s">
        <v>112</v>
      </c>
      <c r="F475" s="695">
        <f t="shared" si="163"/>
        <v>0</v>
      </c>
      <c r="G475" s="645">
        <v>0</v>
      </c>
      <c r="H475" s="93">
        <v>0</v>
      </c>
      <c r="I475" s="93">
        <v>0</v>
      </c>
      <c r="J475" s="93">
        <v>0</v>
      </c>
      <c r="K475" s="66">
        <f t="shared" si="142"/>
        <v>0</v>
      </c>
      <c r="L475" s="100">
        <v>0</v>
      </c>
      <c r="M475" s="100">
        <v>0</v>
      </c>
      <c r="N475" s="100">
        <v>0</v>
      </c>
      <c r="O475" s="100">
        <v>0</v>
      </c>
      <c r="P475" s="257">
        <f t="shared" si="136"/>
        <v>0</v>
      </c>
      <c r="Q475" s="87">
        <v>0</v>
      </c>
      <c r="R475" s="87">
        <v>0</v>
      </c>
      <c r="S475" s="87">
        <v>0</v>
      </c>
      <c r="T475" s="87">
        <v>0</v>
      </c>
      <c r="U475" s="257">
        <f t="shared" si="137"/>
        <v>0</v>
      </c>
      <c r="V475" s="87">
        <v>0</v>
      </c>
      <c r="W475" s="87">
        <v>0</v>
      </c>
      <c r="X475" s="87">
        <v>0</v>
      </c>
      <c r="Y475" s="400">
        <v>0</v>
      </c>
      <c r="Z475" s="430">
        <f t="shared" si="138"/>
        <v>0</v>
      </c>
      <c r="AA475" s="83">
        <v>0</v>
      </c>
      <c r="AB475" s="83">
        <v>0</v>
      </c>
      <c r="AC475" s="83">
        <v>0</v>
      </c>
      <c r="AD475" s="83">
        <v>0</v>
      </c>
      <c r="AE475" s="430">
        <f t="shared" si="139"/>
        <v>0</v>
      </c>
      <c r="AF475" s="102">
        <v>0</v>
      </c>
      <c r="AG475" s="102">
        <v>0</v>
      </c>
      <c r="AH475" s="102">
        <v>0</v>
      </c>
      <c r="AI475" s="102">
        <v>0</v>
      </c>
      <c r="AJ475" s="430">
        <f t="shared" si="140"/>
        <v>0</v>
      </c>
      <c r="AK475" s="83">
        <v>0</v>
      </c>
      <c r="AL475" s="83">
        <v>0</v>
      </c>
      <c r="AM475" s="83">
        <v>0</v>
      </c>
      <c r="AN475" s="83">
        <v>0</v>
      </c>
      <c r="AO475" s="257">
        <f t="shared" si="141"/>
        <v>0</v>
      </c>
      <c r="AP475" s="83">
        <v>0</v>
      </c>
      <c r="AQ475" s="83">
        <v>0</v>
      </c>
      <c r="AR475" s="83">
        <v>0</v>
      </c>
      <c r="AS475" s="83">
        <v>0</v>
      </c>
      <c r="AT475" s="257">
        <f t="shared" si="161"/>
        <v>0</v>
      </c>
      <c r="AU475" s="75">
        <v>0</v>
      </c>
      <c r="AV475" s="75">
        <v>0</v>
      </c>
      <c r="AW475" s="75">
        <v>0</v>
      </c>
      <c r="AX475" s="75">
        <v>0</v>
      </c>
      <c r="AY475" s="257">
        <f t="shared" si="162"/>
        <v>0</v>
      </c>
    </row>
    <row r="476" spans="2:51" s="194" customFormat="1" ht="16.5" customHeight="1" thickBot="1" x14ac:dyDescent="0.3">
      <c r="B476" s="1014"/>
      <c r="C476" s="1042"/>
      <c r="D476" s="940"/>
      <c r="E476" s="583" t="s">
        <v>621</v>
      </c>
      <c r="F476" s="695">
        <f t="shared" si="163"/>
        <v>0</v>
      </c>
      <c r="G476" s="645">
        <v>0</v>
      </c>
      <c r="H476" s="93">
        <v>0</v>
      </c>
      <c r="I476" s="93">
        <v>0</v>
      </c>
      <c r="J476" s="93">
        <v>0</v>
      </c>
      <c r="K476" s="66">
        <f t="shared" si="142"/>
        <v>0</v>
      </c>
      <c r="L476" s="100">
        <v>0</v>
      </c>
      <c r="M476" s="100">
        <v>0</v>
      </c>
      <c r="N476" s="100">
        <v>0</v>
      </c>
      <c r="O476" s="100">
        <v>0</v>
      </c>
      <c r="P476" s="257">
        <f t="shared" si="136"/>
        <v>0</v>
      </c>
      <c r="Q476" s="87">
        <v>0</v>
      </c>
      <c r="R476" s="87">
        <v>0</v>
      </c>
      <c r="S476" s="87">
        <v>0</v>
      </c>
      <c r="T476" s="87">
        <v>0</v>
      </c>
      <c r="U476" s="257">
        <f t="shared" si="137"/>
        <v>0</v>
      </c>
      <c r="V476" s="87">
        <v>0</v>
      </c>
      <c r="W476" s="87">
        <v>0</v>
      </c>
      <c r="X476" s="87">
        <v>0</v>
      </c>
      <c r="Y476" s="400">
        <v>0</v>
      </c>
      <c r="Z476" s="430">
        <f t="shared" si="138"/>
        <v>0</v>
      </c>
      <c r="AA476" s="83">
        <v>0</v>
      </c>
      <c r="AB476" s="83">
        <v>0</v>
      </c>
      <c r="AC476" s="83">
        <v>0</v>
      </c>
      <c r="AD476" s="83">
        <v>0</v>
      </c>
      <c r="AE476" s="430">
        <f t="shared" si="139"/>
        <v>0</v>
      </c>
      <c r="AF476" s="102">
        <v>0</v>
      </c>
      <c r="AG476" s="102">
        <v>0</v>
      </c>
      <c r="AH476" s="102">
        <v>0</v>
      </c>
      <c r="AI476" s="102">
        <v>0</v>
      </c>
      <c r="AJ476" s="430">
        <f t="shared" si="140"/>
        <v>0</v>
      </c>
      <c r="AK476" s="83">
        <v>0</v>
      </c>
      <c r="AL476" s="83">
        <v>0</v>
      </c>
      <c r="AM476" s="83">
        <v>0</v>
      </c>
      <c r="AN476" s="83">
        <v>0</v>
      </c>
      <c r="AO476" s="257">
        <f t="shared" si="141"/>
        <v>0</v>
      </c>
      <c r="AP476" s="83">
        <v>0</v>
      </c>
      <c r="AQ476" s="83">
        <v>0</v>
      </c>
      <c r="AR476" s="83">
        <v>0</v>
      </c>
      <c r="AS476" s="83">
        <v>0</v>
      </c>
      <c r="AT476" s="257">
        <f t="shared" si="161"/>
        <v>0</v>
      </c>
      <c r="AU476" s="75">
        <v>0</v>
      </c>
      <c r="AV476" s="75">
        <v>0</v>
      </c>
      <c r="AW476" s="75">
        <v>0</v>
      </c>
      <c r="AX476" s="75">
        <v>0</v>
      </c>
      <c r="AY476" s="257">
        <f t="shared" si="162"/>
        <v>0</v>
      </c>
    </row>
    <row r="477" spans="2:51" s="194" customFormat="1" ht="24" customHeight="1" thickBot="1" x14ac:dyDescent="0.3">
      <c r="B477" s="1015"/>
      <c r="C477" s="1042"/>
      <c r="D477" s="941"/>
      <c r="E477" s="583" t="s">
        <v>620</v>
      </c>
      <c r="F477" s="695">
        <f t="shared" si="163"/>
        <v>0</v>
      </c>
      <c r="G477" s="645">
        <v>0</v>
      </c>
      <c r="H477" s="93">
        <v>0</v>
      </c>
      <c r="I477" s="93">
        <v>0</v>
      </c>
      <c r="J477" s="93">
        <v>0</v>
      </c>
      <c r="K477" s="66">
        <f t="shared" si="142"/>
        <v>0</v>
      </c>
      <c r="L477" s="100">
        <v>0</v>
      </c>
      <c r="M477" s="100">
        <v>0</v>
      </c>
      <c r="N477" s="100">
        <v>0</v>
      </c>
      <c r="O477" s="100">
        <v>0</v>
      </c>
      <c r="P477" s="257">
        <f t="shared" si="136"/>
        <v>0</v>
      </c>
      <c r="Q477" s="87">
        <v>0</v>
      </c>
      <c r="R477" s="87">
        <v>0</v>
      </c>
      <c r="S477" s="87">
        <v>0</v>
      </c>
      <c r="T477" s="87">
        <v>0</v>
      </c>
      <c r="U477" s="257">
        <f t="shared" si="137"/>
        <v>0</v>
      </c>
      <c r="V477" s="87">
        <v>0</v>
      </c>
      <c r="W477" s="87">
        <v>0</v>
      </c>
      <c r="X477" s="87">
        <v>0</v>
      </c>
      <c r="Y477" s="400">
        <v>0</v>
      </c>
      <c r="Z477" s="430">
        <f t="shared" si="138"/>
        <v>0</v>
      </c>
      <c r="AA477" s="83">
        <v>0</v>
      </c>
      <c r="AB477" s="83">
        <v>0</v>
      </c>
      <c r="AC477" s="83">
        <v>0</v>
      </c>
      <c r="AD477" s="83">
        <v>0</v>
      </c>
      <c r="AE477" s="430">
        <f t="shared" si="139"/>
        <v>0</v>
      </c>
      <c r="AF477" s="102">
        <v>0</v>
      </c>
      <c r="AG477" s="102">
        <v>0</v>
      </c>
      <c r="AH477" s="102">
        <v>0</v>
      </c>
      <c r="AI477" s="102">
        <v>0</v>
      </c>
      <c r="AJ477" s="430">
        <f t="shared" si="140"/>
        <v>0</v>
      </c>
      <c r="AK477" s="83">
        <v>0</v>
      </c>
      <c r="AL477" s="83">
        <v>0</v>
      </c>
      <c r="AM477" s="83">
        <v>0</v>
      </c>
      <c r="AN477" s="83">
        <v>0</v>
      </c>
      <c r="AO477" s="257">
        <f t="shared" si="141"/>
        <v>0</v>
      </c>
      <c r="AP477" s="83">
        <v>0</v>
      </c>
      <c r="AQ477" s="83">
        <v>0</v>
      </c>
      <c r="AR477" s="83">
        <v>0</v>
      </c>
      <c r="AS477" s="83">
        <v>0</v>
      </c>
      <c r="AT477" s="257">
        <f t="shared" si="161"/>
        <v>0</v>
      </c>
      <c r="AU477" s="75">
        <v>0</v>
      </c>
      <c r="AV477" s="75">
        <v>0</v>
      </c>
      <c r="AW477" s="75">
        <v>0</v>
      </c>
      <c r="AX477" s="75">
        <v>0</v>
      </c>
      <c r="AY477" s="257">
        <f t="shared" si="162"/>
        <v>0</v>
      </c>
    </row>
    <row r="478" spans="2:51" s="194" customFormat="1" ht="16.5" customHeight="1" thickBot="1" x14ac:dyDescent="0.3">
      <c r="B478" s="20"/>
      <c r="C478" s="1042"/>
      <c r="D478" s="937" t="s">
        <v>197</v>
      </c>
      <c r="E478" s="938"/>
      <c r="F478" s="695">
        <f t="shared" si="163"/>
        <v>0</v>
      </c>
      <c r="G478" s="670">
        <f t="shared" ref="G478:J482" si="164">G438+G443+G448+G453+G458+G463+G468+G473</f>
        <v>0</v>
      </c>
      <c r="H478" s="165">
        <f t="shared" si="164"/>
        <v>0</v>
      </c>
      <c r="I478" s="165">
        <f t="shared" si="164"/>
        <v>0</v>
      </c>
      <c r="J478" s="165">
        <f t="shared" si="164"/>
        <v>0</v>
      </c>
      <c r="K478" s="66">
        <f t="shared" si="142"/>
        <v>0</v>
      </c>
      <c r="L478" s="165">
        <f t="shared" ref="L478:O482" si="165">L438+L443+L448+L453+L458+L463+L468+L473</f>
        <v>0</v>
      </c>
      <c r="M478" s="165">
        <f t="shared" si="165"/>
        <v>0</v>
      </c>
      <c r="N478" s="165">
        <f t="shared" si="165"/>
        <v>0</v>
      </c>
      <c r="O478" s="165">
        <f t="shared" si="165"/>
        <v>0</v>
      </c>
      <c r="P478" s="257">
        <f t="shared" si="136"/>
        <v>0</v>
      </c>
      <c r="Q478" s="165">
        <f t="shared" ref="Q478:T482" si="166">Q438+Q443+Q448+Q453+Q458+Q463+Q468+Q473</f>
        <v>0</v>
      </c>
      <c r="R478" s="165">
        <f t="shared" si="166"/>
        <v>0</v>
      </c>
      <c r="S478" s="165">
        <f t="shared" si="166"/>
        <v>0</v>
      </c>
      <c r="T478" s="165">
        <f t="shared" si="166"/>
        <v>0</v>
      </c>
      <c r="U478" s="257">
        <f t="shared" si="137"/>
        <v>0</v>
      </c>
      <c r="V478" s="165">
        <f t="shared" ref="V478:Y482" si="167">V438+V443+V448+V453+V458+V463+V468+V473</f>
        <v>0</v>
      </c>
      <c r="W478" s="165">
        <f t="shared" si="167"/>
        <v>0</v>
      </c>
      <c r="X478" s="165">
        <f t="shared" si="167"/>
        <v>0</v>
      </c>
      <c r="Y478" s="405">
        <f t="shared" si="167"/>
        <v>0</v>
      </c>
      <c r="Z478" s="430">
        <f t="shared" si="138"/>
        <v>0</v>
      </c>
      <c r="AA478" s="165">
        <f t="shared" ref="AA478:AD482" si="168">AA438+AA443+AA448+AA453+AA458+AA463+AA468+AA473</f>
        <v>0</v>
      </c>
      <c r="AB478" s="165">
        <f t="shared" si="168"/>
        <v>0</v>
      </c>
      <c r="AC478" s="165">
        <f t="shared" si="168"/>
        <v>0</v>
      </c>
      <c r="AD478" s="165">
        <f t="shared" si="168"/>
        <v>0</v>
      </c>
      <c r="AE478" s="430">
        <f t="shared" si="139"/>
        <v>0</v>
      </c>
      <c r="AF478" s="165">
        <f t="shared" ref="AF478:AI482" si="169">AF438+AF443+AF448+AF453+AF458+AF463+AF468+AF473</f>
        <v>0</v>
      </c>
      <c r="AG478" s="165">
        <f t="shared" si="169"/>
        <v>0</v>
      </c>
      <c r="AH478" s="165">
        <f t="shared" si="169"/>
        <v>0</v>
      </c>
      <c r="AI478" s="165">
        <f t="shared" si="169"/>
        <v>0</v>
      </c>
      <c r="AJ478" s="430">
        <f t="shared" si="140"/>
        <v>0</v>
      </c>
      <c r="AK478" s="65">
        <f t="shared" ref="AK478:AN482" si="170">AK438+AK443+AK448+AK453+AK458+AK463+AK468+AK473</f>
        <v>0</v>
      </c>
      <c r="AL478" s="65">
        <f t="shared" si="170"/>
        <v>0</v>
      </c>
      <c r="AM478" s="65">
        <f t="shared" si="170"/>
        <v>0</v>
      </c>
      <c r="AN478" s="65">
        <f t="shared" si="170"/>
        <v>0</v>
      </c>
      <c r="AO478" s="257">
        <f t="shared" si="141"/>
        <v>0</v>
      </c>
      <c r="AP478" s="65">
        <f t="shared" ref="AP478:AS482" si="171">AP438+AP443+AP448+AP453+AP458+AP463+AP468+AP473</f>
        <v>0</v>
      </c>
      <c r="AQ478" s="65">
        <f t="shared" si="171"/>
        <v>0</v>
      </c>
      <c r="AR478" s="65">
        <f t="shared" si="171"/>
        <v>0</v>
      </c>
      <c r="AS478" s="65">
        <f t="shared" si="171"/>
        <v>0</v>
      </c>
      <c r="AT478" s="257">
        <f t="shared" si="161"/>
        <v>0</v>
      </c>
      <c r="AU478" s="65">
        <f t="shared" ref="AU478:AX482" si="172">AU438+AU443+AU448+AU453+AU458+AU463+AU468+AU473</f>
        <v>0</v>
      </c>
      <c r="AV478" s="65">
        <f t="shared" si="172"/>
        <v>0</v>
      </c>
      <c r="AW478" s="65">
        <f t="shared" si="172"/>
        <v>0</v>
      </c>
      <c r="AX478" s="65">
        <f t="shared" si="172"/>
        <v>0</v>
      </c>
      <c r="AY478" s="257">
        <f t="shared" si="162"/>
        <v>0</v>
      </c>
    </row>
    <row r="479" spans="2:51" s="194" customFormat="1" ht="16.5" customHeight="1" thickBot="1" x14ac:dyDescent="0.3">
      <c r="B479" s="20"/>
      <c r="C479" s="1042"/>
      <c r="D479" s="935" t="s">
        <v>198</v>
      </c>
      <c r="E479" s="936"/>
      <c r="F479" s="695">
        <f t="shared" si="163"/>
        <v>0</v>
      </c>
      <c r="G479" s="670">
        <f t="shared" si="164"/>
        <v>0</v>
      </c>
      <c r="H479" s="165">
        <f t="shared" si="164"/>
        <v>0</v>
      </c>
      <c r="I479" s="165">
        <f t="shared" si="164"/>
        <v>0</v>
      </c>
      <c r="J479" s="165">
        <f t="shared" si="164"/>
        <v>0</v>
      </c>
      <c r="K479" s="66">
        <f t="shared" si="142"/>
        <v>0</v>
      </c>
      <c r="L479" s="165">
        <f t="shared" si="165"/>
        <v>0</v>
      </c>
      <c r="M479" s="165">
        <f t="shared" si="165"/>
        <v>0</v>
      </c>
      <c r="N479" s="165">
        <f t="shared" si="165"/>
        <v>0</v>
      </c>
      <c r="O479" s="165">
        <f t="shared" si="165"/>
        <v>0</v>
      </c>
      <c r="P479" s="257">
        <f t="shared" ref="P479:P550" si="173">L479+M479+N479+O479</f>
        <v>0</v>
      </c>
      <c r="Q479" s="165">
        <f t="shared" si="166"/>
        <v>0</v>
      </c>
      <c r="R479" s="165">
        <f t="shared" si="166"/>
        <v>0</v>
      </c>
      <c r="S479" s="165">
        <f t="shared" si="166"/>
        <v>0</v>
      </c>
      <c r="T479" s="165">
        <f t="shared" si="166"/>
        <v>0</v>
      </c>
      <c r="U479" s="257">
        <f t="shared" ref="U479:U550" si="174">Q479+R479+S479+T479</f>
        <v>0</v>
      </c>
      <c r="V479" s="165">
        <f t="shared" si="167"/>
        <v>0</v>
      </c>
      <c r="W479" s="165">
        <f t="shared" si="167"/>
        <v>0</v>
      </c>
      <c r="X479" s="165">
        <f t="shared" si="167"/>
        <v>0</v>
      </c>
      <c r="Y479" s="405">
        <f t="shared" si="167"/>
        <v>0</v>
      </c>
      <c r="Z479" s="430">
        <f t="shared" ref="Z479:Z550" si="175">V479+W479+X479+Y479</f>
        <v>0</v>
      </c>
      <c r="AA479" s="165">
        <f t="shared" si="168"/>
        <v>0</v>
      </c>
      <c r="AB479" s="165">
        <f t="shared" si="168"/>
        <v>0</v>
      </c>
      <c r="AC479" s="165">
        <f t="shared" si="168"/>
        <v>0</v>
      </c>
      <c r="AD479" s="165">
        <f t="shared" si="168"/>
        <v>0</v>
      </c>
      <c r="AE479" s="430">
        <f t="shared" ref="AE479:AE550" si="176">AA479+AB479+AC479+AD479</f>
        <v>0</v>
      </c>
      <c r="AF479" s="165">
        <f t="shared" si="169"/>
        <v>0</v>
      </c>
      <c r="AG479" s="165">
        <f t="shared" si="169"/>
        <v>0</v>
      </c>
      <c r="AH479" s="165">
        <f t="shared" si="169"/>
        <v>0</v>
      </c>
      <c r="AI479" s="165">
        <f t="shared" si="169"/>
        <v>0</v>
      </c>
      <c r="AJ479" s="430">
        <f t="shared" ref="AJ479:AJ548" si="177">AF479+AG479+AH479+AI479</f>
        <v>0</v>
      </c>
      <c r="AK479" s="65">
        <f t="shared" si="170"/>
        <v>0</v>
      </c>
      <c r="AL479" s="65">
        <f t="shared" si="170"/>
        <v>0</v>
      </c>
      <c r="AM479" s="65">
        <f t="shared" si="170"/>
        <v>0</v>
      </c>
      <c r="AN479" s="65">
        <f t="shared" si="170"/>
        <v>0</v>
      </c>
      <c r="AO479" s="257">
        <f t="shared" ref="AO479:AO548" si="178">AK479+AL479+AM479+AN479</f>
        <v>0</v>
      </c>
      <c r="AP479" s="65">
        <f t="shared" si="171"/>
        <v>0</v>
      </c>
      <c r="AQ479" s="65">
        <f t="shared" si="171"/>
        <v>0</v>
      </c>
      <c r="AR479" s="65">
        <f t="shared" si="171"/>
        <v>0</v>
      </c>
      <c r="AS479" s="65">
        <f t="shared" si="171"/>
        <v>0</v>
      </c>
      <c r="AT479" s="257">
        <f t="shared" si="161"/>
        <v>0</v>
      </c>
      <c r="AU479" s="65">
        <f t="shared" si="172"/>
        <v>0</v>
      </c>
      <c r="AV479" s="65">
        <f t="shared" si="172"/>
        <v>0</v>
      </c>
      <c r="AW479" s="65">
        <f t="shared" si="172"/>
        <v>0</v>
      </c>
      <c r="AX479" s="65">
        <f t="shared" si="172"/>
        <v>0</v>
      </c>
      <c r="AY479" s="257">
        <f t="shared" si="162"/>
        <v>0</v>
      </c>
    </row>
    <row r="480" spans="2:51" s="194" customFormat="1" ht="16.5" customHeight="1" thickBot="1" x14ac:dyDescent="0.3">
      <c r="B480" s="20"/>
      <c r="C480" s="1042"/>
      <c r="D480" s="964" t="s">
        <v>199</v>
      </c>
      <c r="E480" s="965"/>
      <c r="F480" s="695">
        <f t="shared" si="163"/>
        <v>0</v>
      </c>
      <c r="G480" s="670">
        <f t="shared" si="164"/>
        <v>0</v>
      </c>
      <c r="H480" s="165">
        <f t="shared" si="164"/>
        <v>0</v>
      </c>
      <c r="I480" s="165">
        <f t="shared" si="164"/>
        <v>0</v>
      </c>
      <c r="J480" s="165">
        <f t="shared" si="164"/>
        <v>0</v>
      </c>
      <c r="K480" s="66">
        <f t="shared" ref="K480:K551" si="179">G480+H480+I480+J480</f>
        <v>0</v>
      </c>
      <c r="L480" s="165">
        <f t="shared" si="165"/>
        <v>0</v>
      </c>
      <c r="M480" s="165">
        <f t="shared" si="165"/>
        <v>0</v>
      </c>
      <c r="N480" s="165">
        <f t="shared" si="165"/>
        <v>0</v>
      </c>
      <c r="O480" s="165">
        <f t="shared" si="165"/>
        <v>0</v>
      </c>
      <c r="P480" s="257">
        <f t="shared" si="173"/>
        <v>0</v>
      </c>
      <c r="Q480" s="165">
        <f t="shared" si="166"/>
        <v>0</v>
      </c>
      <c r="R480" s="165">
        <f t="shared" si="166"/>
        <v>0</v>
      </c>
      <c r="S480" s="165">
        <f t="shared" si="166"/>
        <v>0</v>
      </c>
      <c r="T480" s="165">
        <f t="shared" si="166"/>
        <v>0</v>
      </c>
      <c r="U480" s="257">
        <f t="shared" si="174"/>
        <v>0</v>
      </c>
      <c r="V480" s="165">
        <f t="shared" si="167"/>
        <v>0</v>
      </c>
      <c r="W480" s="165">
        <f t="shared" si="167"/>
        <v>0</v>
      </c>
      <c r="X480" s="165">
        <f t="shared" si="167"/>
        <v>0</v>
      </c>
      <c r="Y480" s="405">
        <f t="shared" si="167"/>
        <v>0</v>
      </c>
      <c r="Z480" s="430">
        <f t="shared" si="175"/>
        <v>0</v>
      </c>
      <c r="AA480" s="165">
        <f t="shared" si="168"/>
        <v>0</v>
      </c>
      <c r="AB480" s="165">
        <f t="shared" si="168"/>
        <v>0</v>
      </c>
      <c r="AC480" s="165">
        <f t="shared" si="168"/>
        <v>0</v>
      </c>
      <c r="AD480" s="165">
        <f t="shared" si="168"/>
        <v>0</v>
      </c>
      <c r="AE480" s="430">
        <f t="shared" si="176"/>
        <v>0</v>
      </c>
      <c r="AF480" s="165">
        <f t="shared" si="169"/>
        <v>0</v>
      </c>
      <c r="AG480" s="165">
        <f t="shared" si="169"/>
        <v>0</v>
      </c>
      <c r="AH480" s="165">
        <f t="shared" si="169"/>
        <v>0</v>
      </c>
      <c r="AI480" s="165">
        <f t="shared" si="169"/>
        <v>0</v>
      </c>
      <c r="AJ480" s="430">
        <f t="shared" si="177"/>
        <v>0</v>
      </c>
      <c r="AK480" s="65">
        <f t="shared" si="170"/>
        <v>0</v>
      </c>
      <c r="AL480" s="65">
        <f t="shared" si="170"/>
        <v>0</v>
      </c>
      <c r="AM480" s="65">
        <f t="shared" si="170"/>
        <v>0</v>
      </c>
      <c r="AN480" s="65">
        <f t="shared" si="170"/>
        <v>0</v>
      </c>
      <c r="AO480" s="257">
        <f t="shared" si="178"/>
        <v>0</v>
      </c>
      <c r="AP480" s="65">
        <f t="shared" si="171"/>
        <v>0</v>
      </c>
      <c r="AQ480" s="65">
        <f t="shared" si="171"/>
        <v>0</v>
      </c>
      <c r="AR480" s="65">
        <f t="shared" si="171"/>
        <v>0</v>
      </c>
      <c r="AS480" s="65">
        <f t="shared" si="171"/>
        <v>0</v>
      </c>
      <c r="AT480" s="257">
        <f t="shared" si="161"/>
        <v>0</v>
      </c>
      <c r="AU480" s="65">
        <f t="shared" si="172"/>
        <v>0</v>
      </c>
      <c r="AV480" s="65">
        <f t="shared" si="172"/>
        <v>0</v>
      </c>
      <c r="AW480" s="65">
        <f t="shared" si="172"/>
        <v>0</v>
      </c>
      <c r="AX480" s="65">
        <f t="shared" si="172"/>
        <v>0</v>
      </c>
      <c r="AY480" s="257">
        <f t="shared" si="162"/>
        <v>0</v>
      </c>
    </row>
    <row r="481" spans="2:104" s="194" customFormat="1" ht="16.5" customHeight="1" thickBot="1" x14ac:dyDescent="0.3">
      <c r="B481" s="180"/>
      <c r="C481" s="1042"/>
      <c r="D481" s="919" t="s">
        <v>407</v>
      </c>
      <c r="E481" s="920"/>
      <c r="F481" s="695">
        <f t="shared" si="163"/>
        <v>2</v>
      </c>
      <c r="G481" s="670">
        <f t="shared" si="164"/>
        <v>1</v>
      </c>
      <c r="H481" s="165">
        <f t="shared" si="164"/>
        <v>0</v>
      </c>
      <c r="I481" s="165">
        <f t="shared" si="164"/>
        <v>0</v>
      </c>
      <c r="J481" s="165">
        <f t="shared" si="164"/>
        <v>0</v>
      </c>
      <c r="K481" s="66">
        <f t="shared" si="179"/>
        <v>1</v>
      </c>
      <c r="L481" s="165">
        <f t="shared" si="165"/>
        <v>0</v>
      </c>
      <c r="M481" s="165">
        <f t="shared" si="165"/>
        <v>0</v>
      </c>
      <c r="N481" s="165">
        <f t="shared" si="165"/>
        <v>0</v>
      </c>
      <c r="O481" s="165">
        <f t="shared" si="165"/>
        <v>0</v>
      </c>
      <c r="P481" s="257">
        <f t="shared" si="173"/>
        <v>0</v>
      </c>
      <c r="Q481" s="165">
        <f t="shared" si="166"/>
        <v>0</v>
      </c>
      <c r="R481" s="165">
        <f t="shared" si="166"/>
        <v>0</v>
      </c>
      <c r="S481" s="165">
        <f t="shared" si="166"/>
        <v>0</v>
      </c>
      <c r="T481" s="165">
        <f t="shared" si="166"/>
        <v>0</v>
      </c>
      <c r="U481" s="257">
        <f t="shared" si="174"/>
        <v>0</v>
      </c>
      <c r="V481" s="165">
        <f t="shared" si="167"/>
        <v>0</v>
      </c>
      <c r="W481" s="165">
        <f t="shared" si="167"/>
        <v>0</v>
      </c>
      <c r="X481" s="165">
        <f t="shared" si="167"/>
        <v>0</v>
      </c>
      <c r="Y481" s="405">
        <f t="shared" si="167"/>
        <v>0</v>
      </c>
      <c r="Z481" s="430">
        <f t="shared" si="175"/>
        <v>0</v>
      </c>
      <c r="AA481" s="165">
        <f t="shared" si="168"/>
        <v>0</v>
      </c>
      <c r="AB481" s="165">
        <f t="shared" si="168"/>
        <v>0</v>
      </c>
      <c r="AC481" s="165">
        <f t="shared" si="168"/>
        <v>0</v>
      </c>
      <c r="AD481" s="165">
        <f t="shared" si="168"/>
        <v>0</v>
      </c>
      <c r="AE481" s="430">
        <f t="shared" si="176"/>
        <v>0</v>
      </c>
      <c r="AF481" s="165">
        <f t="shared" si="169"/>
        <v>0</v>
      </c>
      <c r="AG481" s="165">
        <f t="shared" si="169"/>
        <v>0</v>
      </c>
      <c r="AH481" s="165">
        <f t="shared" si="169"/>
        <v>0</v>
      </c>
      <c r="AI481" s="165">
        <f t="shared" si="169"/>
        <v>1</v>
      </c>
      <c r="AJ481" s="430">
        <f t="shared" si="177"/>
        <v>1</v>
      </c>
      <c r="AK481" s="65">
        <f t="shared" si="170"/>
        <v>0</v>
      </c>
      <c r="AL481" s="65">
        <f t="shared" si="170"/>
        <v>0</v>
      </c>
      <c r="AM481" s="65">
        <f t="shared" si="170"/>
        <v>0</v>
      </c>
      <c r="AN481" s="65">
        <f t="shared" si="170"/>
        <v>0</v>
      </c>
      <c r="AO481" s="257">
        <f t="shared" si="178"/>
        <v>0</v>
      </c>
      <c r="AP481" s="65">
        <f t="shared" si="171"/>
        <v>0</v>
      </c>
      <c r="AQ481" s="65">
        <f t="shared" si="171"/>
        <v>0</v>
      </c>
      <c r="AR481" s="65">
        <f t="shared" si="171"/>
        <v>0</v>
      </c>
      <c r="AS481" s="65">
        <f t="shared" si="171"/>
        <v>0</v>
      </c>
      <c r="AT481" s="257">
        <f t="shared" si="161"/>
        <v>0</v>
      </c>
      <c r="AU481" s="65">
        <f t="shared" si="172"/>
        <v>0</v>
      </c>
      <c r="AV481" s="65">
        <f t="shared" si="172"/>
        <v>0</v>
      </c>
      <c r="AW481" s="65">
        <f t="shared" si="172"/>
        <v>0</v>
      </c>
      <c r="AX481" s="65">
        <f t="shared" si="172"/>
        <v>0</v>
      </c>
      <c r="AY481" s="257">
        <f t="shared" si="162"/>
        <v>0</v>
      </c>
    </row>
    <row r="482" spans="2:104" s="194" customFormat="1" ht="16.5" customHeight="1" thickBot="1" x14ac:dyDescent="0.3">
      <c r="B482" s="129"/>
      <c r="C482" s="1080"/>
      <c r="D482" s="919" t="s">
        <v>639</v>
      </c>
      <c r="E482" s="920"/>
      <c r="F482" s="695">
        <f t="shared" si="163"/>
        <v>0</v>
      </c>
      <c r="G482" s="670">
        <f t="shared" si="164"/>
        <v>0</v>
      </c>
      <c r="H482" s="165">
        <f t="shared" si="164"/>
        <v>0</v>
      </c>
      <c r="I482" s="165">
        <f t="shared" si="164"/>
        <v>0</v>
      </c>
      <c r="J482" s="165">
        <f t="shared" si="164"/>
        <v>0</v>
      </c>
      <c r="K482" s="66">
        <f t="shared" si="179"/>
        <v>0</v>
      </c>
      <c r="L482" s="165">
        <f t="shared" si="165"/>
        <v>0</v>
      </c>
      <c r="M482" s="165">
        <f t="shared" si="165"/>
        <v>0</v>
      </c>
      <c r="N482" s="165">
        <f t="shared" si="165"/>
        <v>0</v>
      </c>
      <c r="O482" s="165">
        <f t="shared" si="165"/>
        <v>0</v>
      </c>
      <c r="P482" s="257">
        <f t="shared" si="173"/>
        <v>0</v>
      </c>
      <c r="Q482" s="165">
        <f t="shared" si="166"/>
        <v>0</v>
      </c>
      <c r="R482" s="165">
        <f t="shared" si="166"/>
        <v>0</v>
      </c>
      <c r="S482" s="165">
        <f t="shared" si="166"/>
        <v>0</v>
      </c>
      <c r="T482" s="165">
        <f t="shared" si="166"/>
        <v>0</v>
      </c>
      <c r="U482" s="257">
        <f t="shared" si="174"/>
        <v>0</v>
      </c>
      <c r="V482" s="165">
        <f t="shared" si="167"/>
        <v>0</v>
      </c>
      <c r="W482" s="165">
        <f t="shared" si="167"/>
        <v>0</v>
      </c>
      <c r="X482" s="165">
        <f t="shared" si="167"/>
        <v>0</v>
      </c>
      <c r="Y482" s="405">
        <f t="shared" si="167"/>
        <v>0</v>
      </c>
      <c r="Z482" s="430">
        <f t="shared" si="175"/>
        <v>0</v>
      </c>
      <c r="AA482" s="165">
        <f t="shared" si="168"/>
        <v>0</v>
      </c>
      <c r="AB482" s="165">
        <f t="shared" si="168"/>
        <v>0</v>
      </c>
      <c r="AC482" s="165">
        <f t="shared" si="168"/>
        <v>0</v>
      </c>
      <c r="AD482" s="165">
        <f t="shared" si="168"/>
        <v>0</v>
      </c>
      <c r="AE482" s="430">
        <f t="shared" si="176"/>
        <v>0</v>
      </c>
      <c r="AF482" s="165">
        <f t="shared" si="169"/>
        <v>0</v>
      </c>
      <c r="AG482" s="165">
        <f t="shared" si="169"/>
        <v>0</v>
      </c>
      <c r="AH482" s="165">
        <f t="shared" si="169"/>
        <v>0</v>
      </c>
      <c r="AI482" s="165">
        <f t="shared" si="169"/>
        <v>0</v>
      </c>
      <c r="AJ482" s="430">
        <f t="shared" si="177"/>
        <v>0</v>
      </c>
      <c r="AK482" s="65">
        <f t="shared" si="170"/>
        <v>0</v>
      </c>
      <c r="AL482" s="65">
        <f t="shared" si="170"/>
        <v>0</v>
      </c>
      <c r="AM482" s="65">
        <f t="shared" si="170"/>
        <v>0</v>
      </c>
      <c r="AN482" s="65">
        <f t="shared" si="170"/>
        <v>0</v>
      </c>
      <c r="AO482" s="257">
        <f t="shared" si="178"/>
        <v>0</v>
      </c>
      <c r="AP482" s="65">
        <f t="shared" si="171"/>
        <v>0</v>
      </c>
      <c r="AQ482" s="65">
        <f t="shared" si="171"/>
        <v>0</v>
      </c>
      <c r="AR482" s="65">
        <f t="shared" si="171"/>
        <v>0</v>
      </c>
      <c r="AS482" s="65">
        <f t="shared" si="171"/>
        <v>0</v>
      </c>
      <c r="AT482" s="257">
        <f t="shared" si="161"/>
        <v>0</v>
      </c>
      <c r="AU482" s="65">
        <f t="shared" si="172"/>
        <v>0</v>
      </c>
      <c r="AV482" s="65">
        <f t="shared" si="172"/>
        <v>0</v>
      </c>
      <c r="AW482" s="65">
        <f t="shared" si="172"/>
        <v>0</v>
      </c>
      <c r="AX482" s="65">
        <f t="shared" si="172"/>
        <v>0</v>
      </c>
      <c r="AY482" s="257">
        <f t="shared" si="162"/>
        <v>0</v>
      </c>
    </row>
    <row r="483" spans="2:104" s="194" customFormat="1" ht="18.75" customHeight="1" x14ac:dyDescent="0.25">
      <c r="B483" s="1013">
        <v>1</v>
      </c>
      <c r="C483" s="911" t="s">
        <v>713</v>
      </c>
      <c r="D483" s="915" t="s">
        <v>90</v>
      </c>
      <c r="E483" s="604" t="s">
        <v>116</v>
      </c>
      <c r="F483" s="695">
        <f t="shared" si="163"/>
        <v>0</v>
      </c>
      <c r="G483" s="671">
        <v>0</v>
      </c>
      <c r="H483" s="90">
        <v>0</v>
      </c>
      <c r="I483" s="90">
        <v>0</v>
      </c>
      <c r="J483" s="90">
        <v>0</v>
      </c>
      <c r="K483" s="66">
        <f t="shared" si="179"/>
        <v>0</v>
      </c>
      <c r="L483" s="90">
        <v>0</v>
      </c>
      <c r="M483" s="90">
        <v>0</v>
      </c>
      <c r="N483" s="90">
        <v>0</v>
      </c>
      <c r="O483" s="90">
        <v>0</v>
      </c>
      <c r="P483" s="257">
        <f t="shared" si="173"/>
        <v>0</v>
      </c>
      <c r="Q483" s="90">
        <v>0</v>
      </c>
      <c r="R483" s="90">
        <v>0</v>
      </c>
      <c r="S483" s="90">
        <v>0</v>
      </c>
      <c r="T483" s="90">
        <v>0</v>
      </c>
      <c r="U483" s="257">
        <f t="shared" si="174"/>
        <v>0</v>
      </c>
      <c r="V483" s="90">
        <v>0</v>
      </c>
      <c r="W483" s="90">
        <v>0</v>
      </c>
      <c r="X483" s="90">
        <v>0</v>
      </c>
      <c r="Y483" s="414">
        <v>0</v>
      </c>
      <c r="Z483" s="430">
        <f t="shared" si="175"/>
        <v>0</v>
      </c>
      <c r="AA483" s="90">
        <v>0</v>
      </c>
      <c r="AB483" s="90">
        <v>0</v>
      </c>
      <c r="AC483" s="90">
        <v>0</v>
      </c>
      <c r="AD483" s="90">
        <v>0</v>
      </c>
      <c r="AE483" s="430">
        <f t="shared" si="176"/>
        <v>0</v>
      </c>
      <c r="AF483" s="116"/>
      <c r="AG483" s="116"/>
      <c r="AH483" s="116"/>
      <c r="AI483" s="116"/>
      <c r="AJ483" s="430">
        <f t="shared" si="177"/>
        <v>0</v>
      </c>
      <c r="AK483" s="120"/>
      <c r="AL483" s="120"/>
      <c r="AM483" s="120"/>
      <c r="AN483" s="120"/>
      <c r="AO483" s="257">
        <f t="shared" si="178"/>
        <v>0</v>
      </c>
      <c r="AP483" s="120"/>
      <c r="AQ483" s="120"/>
      <c r="AR483" s="120"/>
      <c r="AS483" s="120"/>
      <c r="AT483" s="257">
        <f t="shared" si="161"/>
        <v>0</v>
      </c>
      <c r="AU483" s="120"/>
      <c r="AV483" s="120"/>
      <c r="AW483" s="120"/>
      <c r="AX483" s="120"/>
      <c r="AY483" s="257">
        <f t="shared" si="162"/>
        <v>0</v>
      </c>
    </row>
    <row r="484" spans="2:104" s="194" customFormat="1" ht="18.75" customHeight="1" x14ac:dyDescent="0.25">
      <c r="B484" s="1014"/>
      <c r="C484" s="911"/>
      <c r="D484" s="923"/>
      <c r="E484" s="605" t="s">
        <v>203</v>
      </c>
      <c r="F484" s="695">
        <f t="shared" si="163"/>
        <v>0</v>
      </c>
      <c r="G484" s="671">
        <v>0</v>
      </c>
      <c r="H484" s="90">
        <v>0</v>
      </c>
      <c r="I484" s="90">
        <v>0</v>
      </c>
      <c r="J484" s="90">
        <v>0</v>
      </c>
      <c r="K484" s="66">
        <f t="shared" si="179"/>
        <v>0</v>
      </c>
      <c r="L484" s="90">
        <v>0</v>
      </c>
      <c r="M484" s="90">
        <v>0</v>
      </c>
      <c r="N484" s="90">
        <v>0</v>
      </c>
      <c r="O484" s="90">
        <v>0</v>
      </c>
      <c r="P484" s="257">
        <f t="shared" si="173"/>
        <v>0</v>
      </c>
      <c r="Q484" s="90">
        <v>0</v>
      </c>
      <c r="R484" s="90">
        <v>0</v>
      </c>
      <c r="S484" s="90">
        <v>0</v>
      </c>
      <c r="T484" s="90">
        <v>0</v>
      </c>
      <c r="U484" s="257">
        <f t="shared" si="174"/>
        <v>0</v>
      </c>
      <c r="V484" s="90">
        <v>0</v>
      </c>
      <c r="W484" s="90">
        <v>0</v>
      </c>
      <c r="X484" s="90">
        <v>0</v>
      </c>
      <c r="Y484" s="414">
        <v>0</v>
      </c>
      <c r="Z484" s="430">
        <f t="shared" si="175"/>
        <v>0</v>
      </c>
      <c r="AA484" s="90">
        <v>0</v>
      </c>
      <c r="AB484" s="90">
        <v>0</v>
      </c>
      <c r="AC484" s="90">
        <v>0</v>
      </c>
      <c r="AD484" s="90">
        <v>0</v>
      </c>
      <c r="AE484" s="430">
        <f t="shared" si="176"/>
        <v>0</v>
      </c>
      <c r="AF484" s="116"/>
      <c r="AG484" s="116"/>
      <c r="AH484" s="116"/>
      <c r="AI484" s="116"/>
      <c r="AJ484" s="430">
        <f t="shared" si="177"/>
        <v>0</v>
      </c>
      <c r="AK484" s="120"/>
      <c r="AL484" s="120"/>
      <c r="AM484" s="120"/>
      <c r="AN484" s="120"/>
      <c r="AO484" s="257">
        <f t="shared" si="178"/>
        <v>0</v>
      </c>
      <c r="AP484" s="120"/>
      <c r="AQ484" s="120"/>
      <c r="AR484" s="120"/>
      <c r="AS484" s="120"/>
      <c r="AT484" s="257">
        <f t="shared" si="161"/>
        <v>0</v>
      </c>
      <c r="AU484" s="120"/>
      <c r="AV484" s="120"/>
      <c r="AW484" s="120"/>
      <c r="AX484" s="120"/>
      <c r="AY484" s="257">
        <f t="shared" si="162"/>
        <v>0</v>
      </c>
    </row>
    <row r="485" spans="2:104" s="194" customFormat="1" ht="18.75" customHeight="1" thickBot="1" x14ac:dyDescent="0.3">
      <c r="B485" s="1014"/>
      <c r="C485" s="911"/>
      <c r="D485" s="923"/>
      <c r="E485" s="201" t="s">
        <v>112</v>
      </c>
      <c r="F485" s="695">
        <f t="shared" si="163"/>
        <v>0</v>
      </c>
      <c r="G485" s="671">
        <v>0</v>
      </c>
      <c r="H485" s="90">
        <v>0</v>
      </c>
      <c r="I485" s="90">
        <v>0</v>
      </c>
      <c r="J485" s="90">
        <v>0</v>
      </c>
      <c r="K485" s="66">
        <f t="shared" si="179"/>
        <v>0</v>
      </c>
      <c r="L485" s="90">
        <v>0</v>
      </c>
      <c r="M485" s="90">
        <v>0</v>
      </c>
      <c r="N485" s="90">
        <v>0</v>
      </c>
      <c r="O485" s="90">
        <v>0</v>
      </c>
      <c r="P485" s="257">
        <f t="shared" si="173"/>
        <v>0</v>
      </c>
      <c r="Q485" s="90">
        <v>0</v>
      </c>
      <c r="R485" s="90">
        <v>0</v>
      </c>
      <c r="S485" s="90">
        <v>0</v>
      </c>
      <c r="T485" s="90">
        <v>0</v>
      </c>
      <c r="U485" s="257">
        <f t="shared" si="174"/>
        <v>0</v>
      </c>
      <c r="V485" s="90">
        <v>0</v>
      </c>
      <c r="W485" s="90">
        <v>0</v>
      </c>
      <c r="X485" s="90">
        <v>0</v>
      </c>
      <c r="Y485" s="414">
        <v>0</v>
      </c>
      <c r="Z485" s="430">
        <f t="shared" si="175"/>
        <v>0</v>
      </c>
      <c r="AA485" s="90">
        <v>0</v>
      </c>
      <c r="AB485" s="90">
        <v>0</v>
      </c>
      <c r="AC485" s="90">
        <v>0</v>
      </c>
      <c r="AD485" s="90">
        <v>0</v>
      </c>
      <c r="AE485" s="430">
        <f t="shared" si="176"/>
        <v>0</v>
      </c>
      <c r="AF485" s="93">
        <v>0</v>
      </c>
      <c r="AG485" s="93">
        <v>0</v>
      </c>
      <c r="AH485" s="93">
        <v>0</v>
      </c>
      <c r="AI485" s="93">
        <v>0</v>
      </c>
      <c r="AJ485" s="430">
        <f t="shared" si="177"/>
        <v>0</v>
      </c>
      <c r="AK485" s="91">
        <v>0</v>
      </c>
      <c r="AL485" s="91">
        <v>0</v>
      </c>
      <c r="AM485" s="91">
        <v>0</v>
      </c>
      <c r="AN485" s="91">
        <v>0</v>
      </c>
      <c r="AO485" s="257">
        <f t="shared" si="178"/>
        <v>0</v>
      </c>
      <c r="AP485" s="91">
        <v>0</v>
      </c>
      <c r="AQ485" s="91">
        <v>0</v>
      </c>
      <c r="AR485" s="91">
        <v>0</v>
      </c>
      <c r="AS485" s="91">
        <v>0</v>
      </c>
      <c r="AT485" s="257">
        <f t="shared" si="161"/>
        <v>0</v>
      </c>
      <c r="AU485" s="91">
        <v>0</v>
      </c>
      <c r="AV485" s="91">
        <v>0</v>
      </c>
      <c r="AW485" s="91">
        <v>0</v>
      </c>
      <c r="AX485" s="91">
        <v>0</v>
      </c>
      <c r="AY485" s="257">
        <f t="shared" si="162"/>
        <v>0</v>
      </c>
    </row>
    <row r="486" spans="2:104" s="194" customFormat="1" ht="18.75" customHeight="1" thickBot="1" x14ac:dyDescent="0.3">
      <c r="B486" s="1014"/>
      <c r="C486" s="911"/>
      <c r="D486" s="923"/>
      <c r="E486" s="583" t="s">
        <v>621</v>
      </c>
      <c r="F486" s="695">
        <f t="shared" si="163"/>
        <v>0</v>
      </c>
      <c r="G486" s="671">
        <v>0</v>
      </c>
      <c r="H486" s="90">
        <v>0</v>
      </c>
      <c r="I486" s="90">
        <v>0</v>
      </c>
      <c r="J486" s="90">
        <v>0</v>
      </c>
      <c r="K486" s="66">
        <f t="shared" si="179"/>
        <v>0</v>
      </c>
      <c r="L486" s="90">
        <v>0</v>
      </c>
      <c r="M486" s="90">
        <v>0</v>
      </c>
      <c r="N486" s="90">
        <v>0</v>
      </c>
      <c r="O486" s="90">
        <v>0</v>
      </c>
      <c r="P486" s="257">
        <f t="shared" si="173"/>
        <v>0</v>
      </c>
      <c r="Q486" s="90">
        <v>0</v>
      </c>
      <c r="R486" s="90">
        <v>0</v>
      </c>
      <c r="S486" s="90">
        <v>0</v>
      </c>
      <c r="T486" s="90">
        <v>0</v>
      </c>
      <c r="U486" s="257">
        <f t="shared" si="174"/>
        <v>0</v>
      </c>
      <c r="V486" s="90">
        <v>0</v>
      </c>
      <c r="W486" s="90">
        <v>0</v>
      </c>
      <c r="X486" s="90">
        <v>0</v>
      </c>
      <c r="Y486" s="414">
        <v>0</v>
      </c>
      <c r="Z486" s="430">
        <f t="shared" si="175"/>
        <v>0</v>
      </c>
      <c r="AA486" s="90">
        <v>0</v>
      </c>
      <c r="AB486" s="90">
        <v>0</v>
      </c>
      <c r="AC486" s="90">
        <v>0</v>
      </c>
      <c r="AD486" s="90">
        <v>0</v>
      </c>
      <c r="AE486" s="430">
        <f t="shared" si="176"/>
        <v>0</v>
      </c>
      <c r="AF486" s="93">
        <v>0</v>
      </c>
      <c r="AG486" s="93">
        <v>0</v>
      </c>
      <c r="AH486" s="93">
        <v>0</v>
      </c>
      <c r="AI486" s="93">
        <v>0</v>
      </c>
      <c r="AJ486" s="430">
        <f t="shared" si="177"/>
        <v>0</v>
      </c>
      <c r="AK486" s="91">
        <v>0</v>
      </c>
      <c r="AL486" s="91">
        <v>0</v>
      </c>
      <c r="AM486" s="91">
        <v>0</v>
      </c>
      <c r="AN486" s="91">
        <v>0</v>
      </c>
      <c r="AO486" s="257">
        <f t="shared" si="178"/>
        <v>0</v>
      </c>
      <c r="AP486" s="91">
        <v>0</v>
      </c>
      <c r="AQ486" s="91">
        <v>0</v>
      </c>
      <c r="AR486" s="91">
        <v>0</v>
      </c>
      <c r="AS486" s="91">
        <v>0</v>
      </c>
      <c r="AT486" s="257">
        <f t="shared" si="161"/>
        <v>0</v>
      </c>
      <c r="AU486" s="91">
        <v>0</v>
      </c>
      <c r="AV486" s="91">
        <v>0</v>
      </c>
      <c r="AW486" s="91">
        <v>0</v>
      </c>
      <c r="AX486" s="91">
        <v>0</v>
      </c>
      <c r="AY486" s="257">
        <f t="shared" si="162"/>
        <v>0</v>
      </c>
    </row>
    <row r="487" spans="2:104" s="194" customFormat="1" ht="18.75" customHeight="1" thickBot="1" x14ac:dyDescent="0.3">
      <c r="B487" s="1015"/>
      <c r="C487" s="911"/>
      <c r="D487" s="924"/>
      <c r="E487" s="583" t="s">
        <v>620</v>
      </c>
      <c r="F487" s="695">
        <f t="shared" si="163"/>
        <v>0</v>
      </c>
      <c r="G487" s="671">
        <v>0</v>
      </c>
      <c r="H487" s="90">
        <v>0</v>
      </c>
      <c r="I487" s="90">
        <v>0</v>
      </c>
      <c r="J487" s="90">
        <v>0</v>
      </c>
      <c r="K487" s="66">
        <f t="shared" si="179"/>
        <v>0</v>
      </c>
      <c r="L487" s="90">
        <v>0</v>
      </c>
      <c r="M487" s="90">
        <v>0</v>
      </c>
      <c r="N487" s="90">
        <v>0</v>
      </c>
      <c r="O487" s="90">
        <v>0</v>
      </c>
      <c r="P487" s="257">
        <f t="shared" si="173"/>
        <v>0</v>
      </c>
      <c r="Q487" s="90">
        <v>0</v>
      </c>
      <c r="R487" s="90">
        <v>0</v>
      </c>
      <c r="S487" s="90">
        <v>0</v>
      </c>
      <c r="T487" s="90">
        <v>0</v>
      </c>
      <c r="U487" s="257">
        <f t="shared" si="174"/>
        <v>0</v>
      </c>
      <c r="V487" s="90">
        <v>0</v>
      </c>
      <c r="W487" s="90">
        <v>0</v>
      </c>
      <c r="X487" s="90">
        <v>0</v>
      </c>
      <c r="Y487" s="414">
        <v>0</v>
      </c>
      <c r="Z487" s="430">
        <f t="shared" si="175"/>
        <v>0</v>
      </c>
      <c r="AA487" s="90">
        <v>0</v>
      </c>
      <c r="AB487" s="90">
        <v>0</v>
      </c>
      <c r="AC487" s="90">
        <v>0</v>
      </c>
      <c r="AD487" s="90">
        <v>0</v>
      </c>
      <c r="AE487" s="430">
        <f t="shared" si="176"/>
        <v>0</v>
      </c>
      <c r="AF487" s="93">
        <v>0</v>
      </c>
      <c r="AG487" s="93">
        <v>0</v>
      </c>
      <c r="AH487" s="93">
        <v>0</v>
      </c>
      <c r="AI487" s="93">
        <v>0</v>
      </c>
      <c r="AJ487" s="430">
        <f t="shared" si="177"/>
        <v>0</v>
      </c>
      <c r="AK487" s="91">
        <v>0</v>
      </c>
      <c r="AL487" s="91">
        <v>0</v>
      </c>
      <c r="AM487" s="91">
        <v>0</v>
      </c>
      <c r="AN487" s="91">
        <v>0</v>
      </c>
      <c r="AO487" s="257">
        <f t="shared" si="178"/>
        <v>0</v>
      </c>
      <c r="AP487" s="91">
        <v>0</v>
      </c>
      <c r="AQ487" s="91">
        <v>0</v>
      </c>
      <c r="AR487" s="91">
        <v>0</v>
      </c>
      <c r="AS487" s="91">
        <v>0</v>
      </c>
      <c r="AT487" s="257">
        <f t="shared" si="161"/>
        <v>0</v>
      </c>
      <c r="AU487" s="91">
        <v>0</v>
      </c>
      <c r="AV487" s="91">
        <v>0</v>
      </c>
      <c r="AW487" s="91">
        <v>0</v>
      </c>
      <c r="AX487" s="91">
        <v>0</v>
      </c>
      <c r="AY487" s="257">
        <f t="shared" si="162"/>
        <v>0</v>
      </c>
    </row>
    <row r="488" spans="2:104" s="194" customFormat="1" ht="23.25" customHeight="1" x14ac:dyDescent="0.25">
      <c r="B488" s="1013">
        <v>2</v>
      </c>
      <c r="C488" s="911"/>
      <c r="D488" s="915" t="s">
        <v>258</v>
      </c>
      <c r="E488" s="606" t="s">
        <v>116</v>
      </c>
      <c r="F488" s="695">
        <f t="shared" si="163"/>
        <v>0</v>
      </c>
      <c r="G488" s="671">
        <v>0</v>
      </c>
      <c r="H488" s="90">
        <v>0</v>
      </c>
      <c r="I488" s="90">
        <v>0</v>
      </c>
      <c r="J488" s="90">
        <v>0</v>
      </c>
      <c r="K488" s="66">
        <f t="shared" si="179"/>
        <v>0</v>
      </c>
      <c r="L488" s="90">
        <v>0</v>
      </c>
      <c r="M488" s="90">
        <v>0</v>
      </c>
      <c r="N488" s="90">
        <v>0</v>
      </c>
      <c r="O488" s="90">
        <v>0</v>
      </c>
      <c r="P488" s="257">
        <f t="shared" si="173"/>
        <v>0</v>
      </c>
      <c r="Q488" s="90">
        <v>0</v>
      </c>
      <c r="R488" s="90">
        <v>0</v>
      </c>
      <c r="S488" s="90">
        <v>0</v>
      </c>
      <c r="T488" s="90">
        <v>0</v>
      </c>
      <c r="U488" s="257">
        <f t="shared" si="174"/>
        <v>0</v>
      </c>
      <c r="V488" s="90">
        <v>0</v>
      </c>
      <c r="W488" s="90">
        <v>0</v>
      </c>
      <c r="X488" s="90">
        <v>0</v>
      </c>
      <c r="Y488" s="414">
        <v>0</v>
      </c>
      <c r="Z488" s="430">
        <f t="shared" si="175"/>
        <v>0</v>
      </c>
      <c r="AA488" s="90">
        <v>0</v>
      </c>
      <c r="AB488" s="90">
        <v>0</v>
      </c>
      <c r="AC488" s="90">
        <v>0</v>
      </c>
      <c r="AD488" s="90">
        <v>0</v>
      </c>
      <c r="AE488" s="430">
        <f t="shared" si="176"/>
        <v>0</v>
      </c>
      <c r="AF488" s="116"/>
      <c r="AG488" s="116"/>
      <c r="AH488" s="116"/>
      <c r="AI488" s="116"/>
      <c r="AJ488" s="430">
        <f t="shared" si="177"/>
        <v>0</v>
      </c>
      <c r="AK488" s="120"/>
      <c r="AL488" s="120"/>
      <c r="AM488" s="120"/>
      <c r="AN488" s="120"/>
      <c r="AO488" s="257">
        <f t="shared" si="178"/>
        <v>0</v>
      </c>
      <c r="AP488" s="120"/>
      <c r="AQ488" s="120"/>
      <c r="AR488" s="120"/>
      <c r="AS488" s="120"/>
      <c r="AT488" s="257">
        <f t="shared" si="161"/>
        <v>0</v>
      </c>
      <c r="AU488" s="120"/>
      <c r="AV488" s="120"/>
      <c r="AW488" s="120"/>
      <c r="AX488" s="120"/>
      <c r="AY488" s="257">
        <f t="shared" si="162"/>
        <v>0</v>
      </c>
    </row>
    <row r="489" spans="2:104" s="194" customFormat="1" ht="23.25" customHeight="1" x14ac:dyDescent="0.25">
      <c r="B489" s="1014"/>
      <c r="C489" s="911"/>
      <c r="D489" s="923"/>
      <c r="E489" s="607" t="s">
        <v>203</v>
      </c>
      <c r="F489" s="695">
        <f t="shared" si="163"/>
        <v>0</v>
      </c>
      <c r="G489" s="671">
        <v>0</v>
      </c>
      <c r="H489" s="90">
        <v>0</v>
      </c>
      <c r="I489" s="90">
        <v>0</v>
      </c>
      <c r="J489" s="90">
        <v>0</v>
      </c>
      <c r="K489" s="66">
        <f t="shared" si="179"/>
        <v>0</v>
      </c>
      <c r="L489" s="90">
        <v>0</v>
      </c>
      <c r="M489" s="90">
        <v>0</v>
      </c>
      <c r="N489" s="90">
        <v>0</v>
      </c>
      <c r="O489" s="90">
        <v>0</v>
      </c>
      <c r="P489" s="257">
        <f t="shared" si="173"/>
        <v>0</v>
      </c>
      <c r="Q489" s="90">
        <v>0</v>
      </c>
      <c r="R489" s="90">
        <v>0</v>
      </c>
      <c r="S489" s="90">
        <v>0</v>
      </c>
      <c r="T489" s="90">
        <v>0</v>
      </c>
      <c r="U489" s="257">
        <f t="shared" si="174"/>
        <v>0</v>
      </c>
      <c r="V489" s="90">
        <v>0</v>
      </c>
      <c r="W489" s="90">
        <v>0</v>
      </c>
      <c r="X489" s="90">
        <v>0</v>
      </c>
      <c r="Y489" s="414">
        <v>0</v>
      </c>
      <c r="Z489" s="430">
        <f t="shared" si="175"/>
        <v>0</v>
      </c>
      <c r="AA489" s="90">
        <v>0</v>
      </c>
      <c r="AB489" s="90">
        <v>0</v>
      </c>
      <c r="AC489" s="90">
        <v>0</v>
      </c>
      <c r="AD489" s="90">
        <v>0</v>
      </c>
      <c r="AE489" s="430">
        <f t="shared" si="176"/>
        <v>0</v>
      </c>
      <c r="AF489" s="116"/>
      <c r="AG489" s="116"/>
      <c r="AH489" s="116"/>
      <c r="AI489" s="116"/>
      <c r="AJ489" s="430">
        <f t="shared" si="177"/>
        <v>0</v>
      </c>
      <c r="AK489" s="120"/>
      <c r="AL489" s="120"/>
      <c r="AM489" s="120"/>
      <c r="AN489" s="120"/>
      <c r="AO489" s="257">
        <f t="shared" si="178"/>
        <v>0</v>
      </c>
      <c r="AP489" s="120"/>
      <c r="AQ489" s="120"/>
      <c r="AR489" s="120"/>
      <c r="AS489" s="120"/>
      <c r="AT489" s="257">
        <f t="shared" si="161"/>
        <v>0</v>
      </c>
      <c r="AU489" s="120"/>
      <c r="AV489" s="120"/>
      <c r="AW489" s="120"/>
      <c r="AX489" s="120"/>
      <c r="AY489" s="257">
        <f t="shared" si="162"/>
        <v>0</v>
      </c>
    </row>
    <row r="490" spans="2:104" s="218" customFormat="1" ht="23.25" customHeight="1" thickBot="1" x14ac:dyDescent="0.3">
      <c r="B490" s="1014"/>
      <c r="C490" s="911"/>
      <c r="D490" s="923"/>
      <c r="E490" s="201" t="s">
        <v>112</v>
      </c>
      <c r="F490" s="695">
        <f t="shared" si="163"/>
        <v>0</v>
      </c>
      <c r="G490" s="671"/>
      <c r="H490" s="90"/>
      <c r="I490" s="90"/>
      <c r="J490" s="90"/>
      <c r="K490" s="66"/>
      <c r="L490" s="90"/>
      <c r="M490" s="90"/>
      <c r="N490" s="90"/>
      <c r="O490" s="90"/>
      <c r="P490" s="257"/>
      <c r="Q490" s="90"/>
      <c r="R490" s="90"/>
      <c r="S490" s="90"/>
      <c r="T490" s="90"/>
      <c r="U490" s="257"/>
      <c r="V490" s="90"/>
      <c r="W490" s="90"/>
      <c r="X490" s="90"/>
      <c r="Y490" s="414"/>
      <c r="Z490" s="430"/>
      <c r="AA490" s="90"/>
      <c r="AB490" s="90"/>
      <c r="AC490" s="90"/>
      <c r="AD490" s="90"/>
      <c r="AE490" s="430"/>
      <c r="AF490" s="92">
        <v>0</v>
      </c>
      <c r="AG490" s="92">
        <v>0</v>
      </c>
      <c r="AH490" s="92">
        <v>0</v>
      </c>
      <c r="AI490" s="92">
        <v>0</v>
      </c>
      <c r="AJ490" s="430">
        <f t="shared" si="177"/>
        <v>0</v>
      </c>
      <c r="AK490" s="91">
        <v>0</v>
      </c>
      <c r="AL490" s="91">
        <v>0</v>
      </c>
      <c r="AM490" s="91">
        <v>0</v>
      </c>
      <c r="AN490" s="91">
        <v>0</v>
      </c>
      <c r="AO490" s="257">
        <f t="shared" si="178"/>
        <v>0</v>
      </c>
      <c r="AP490" s="91">
        <v>0</v>
      </c>
      <c r="AQ490" s="91">
        <v>0</v>
      </c>
      <c r="AR490" s="91">
        <v>0</v>
      </c>
      <c r="AS490" s="91">
        <v>0</v>
      </c>
      <c r="AT490" s="257">
        <f t="shared" si="161"/>
        <v>0</v>
      </c>
      <c r="AU490" s="91">
        <v>0</v>
      </c>
      <c r="AV490" s="91">
        <v>0</v>
      </c>
      <c r="AW490" s="91">
        <v>0</v>
      </c>
      <c r="AX490" s="91">
        <v>0</v>
      </c>
      <c r="AY490" s="257">
        <f t="shared" si="162"/>
        <v>0</v>
      </c>
    </row>
    <row r="491" spans="2:104" s="218" customFormat="1" ht="23.25" customHeight="1" thickBot="1" x14ac:dyDescent="0.3">
      <c r="B491" s="1014"/>
      <c r="C491" s="911"/>
      <c r="D491" s="923"/>
      <c r="E491" s="583" t="s">
        <v>621</v>
      </c>
      <c r="F491" s="695">
        <f t="shared" si="163"/>
        <v>0</v>
      </c>
      <c r="G491" s="671"/>
      <c r="H491" s="90"/>
      <c r="I491" s="90"/>
      <c r="J491" s="90"/>
      <c r="K491" s="66"/>
      <c r="L491" s="90"/>
      <c r="M491" s="90"/>
      <c r="N491" s="90"/>
      <c r="O491" s="90"/>
      <c r="P491" s="257"/>
      <c r="Q491" s="90"/>
      <c r="R491" s="90"/>
      <c r="S491" s="90"/>
      <c r="T491" s="90"/>
      <c r="U491" s="257"/>
      <c r="V491" s="90"/>
      <c r="W491" s="90"/>
      <c r="X491" s="90"/>
      <c r="Y491" s="414"/>
      <c r="Z491" s="430"/>
      <c r="AA491" s="90"/>
      <c r="AB491" s="90"/>
      <c r="AC491" s="90"/>
      <c r="AD491" s="90"/>
      <c r="AE491" s="430"/>
      <c r="AF491" s="92">
        <v>0</v>
      </c>
      <c r="AG491" s="92">
        <v>0</v>
      </c>
      <c r="AH491" s="92">
        <v>0</v>
      </c>
      <c r="AI491" s="92">
        <v>0</v>
      </c>
      <c r="AJ491" s="430">
        <f t="shared" si="177"/>
        <v>0</v>
      </c>
      <c r="AK491" s="91">
        <v>0</v>
      </c>
      <c r="AL491" s="91">
        <v>0</v>
      </c>
      <c r="AM491" s="91">
        <v>0</v>
      </c>
      <c r="AN491" s="91">
        <v>0</v>
      </c>
      <c r="AO491" s="257">
        <f t="shared" si="178"/>
        <v>0</v>
      </c>
      <c r="AP491" s="91">
        <v>0</v>
      </c>
      <c r="AQ491" s="91">
        <v>0</v>
      </c>
      <c r="AR491" s="91">
        <v>0</v>
      </c>
      <c r="AS491" s="91">
        <v>0</v>
      </c>
      <c r="AT491" s="257">
        <f t="shared" si="161"/>
        <v>0</v>
      </c>
      <c r="AU491" s="91">
        <v>0</v>
      </c>
      <c r="AV491" s="91">
        <v>0</v>
      </c>
      <c r="AW491" s="91">
        <v>0</v>
      </c>
      <c r="AX491" s="91">
        <v>0</v>
      </c>
      <c r="AY491" s="257">
        <f t="shared" si="162"/>
        <v>0</v>
      </c>
    </row>
    <row r="492" spans="2:104" s="194" customFormat="1" ht="23.25" customHeight="1" thickBot="1" x14ac:dyDescent="0.3">
      <c r="B492" s="1014"/>
      <c r="C492" s="911"/>
      <c r="D492" s="924"/>
      <c r="E492" s="583" t="s">
        <v>620</v>
      </c>
      <c r="F492" s="695">
        <f t="shared" si="163"/>
        <v>0</v>
      </c>
      <c r="G492" s="671">
        <v>0</v>
      </c>
      <c r="H492" s="90">
        <v>0</v>
      </c>
      <c r="I492" s="90">
        <v>0</v>
      </c>
      <c r="J492" s="90">
        <v>0</v>
      </c>
      <c r="K492" s="66">
        <f t="shared" si="179"/>
        <v>0</v>
      </c>
      <c r="L492" s="90">
        <v>0</v>
      </c>
      <c r="M492" s="90">
        <v>0</v>
      </c>
      <c r="N492" s="90">
        <v>0</v>
      </c>
      <c r="O492" s="90">
        <v>0</v>
      </c>
      <c r="P492" s="257">
        <f t="shared" si="173"/>
        <v>0</v>
      </c>
      <c r="Q492" s="90">
        <v>0</v>
      </c>
      <c r="R492" s="90">
        <v>0</v>
      </c>
      <c r="S492" s="90">
        <v>0</v>
      </c>
      <c r="T492" s="90">
        <v>0</v>
      </c>
      <c r="U492" s="257">
        <f t="shared" si="174"/>
        <v>0</v>
      </c>
      <c r="V492" s="90">
        <v>0</v>
      </c>
      <c r="W492" s="90">
        <v>0</v>
      </c>
      <c r="X492" s="90">
        <v>0</v>
      </c>
      <c r="Y492" s="414">
        <v>0</v>
      </c>
      <c r="Z492" s="430">
        <f t="shared" si="175"/>
        <v>0</v>
      </c>
      <c r="AA492" s="90">
        <v>0</v>
      </c>
      <c r="AB492" s="90">
        <v>0</v>
      </c>
      <c r="AC492" s="90">
        <v>0</v>
      </c>
      <c r="AD492" s="90">
        <v>0</v>
      </c>
      <c r="AE492" s="430">
        <f t="shared" si="176"/>
        <v>0</v>
      </c>
      <c r="AF492" s="92">
        <v>0</v>
      </c>
      <c r="AG492" s="92">
        <v>0</v>
      </c>
      <c r="AH492" s="92">
        <v>0</v>
      </c>
      <c r="AI492" s="92">
        <v>0</v>
      </c>
      <c r="AJ492" s="430">
        <f t="shared" si="177"/>
        <v>0</v>
      </c>
      <c r="AK492" s="91">
        <v>0</v>
      </c>
      <c r="AL492" s="91">
        <v>0</v>
      </c>
      <c r="AM492" s="91">
        <v>0</v>
      </c>
      <c r="AN492" s="91">
        <v>0</v>
      </c>
      <c r="AO492" s="257">
        <f t="shared" si="178"/>
        <v>0</v>
      </c>
      <c r="AP492" s="91">
        <v>0</v>
      </c>
      <c r="AQ492" s="91">
        <v>0</v>
      </c>
      <c r="AR492" s="91">
        <v>0</v>
      </c>
      <c r="AS492" s="91">
        <v>0</v>
      </c>
      <c r="AT492" s="257">
        <f t="shared" si="161"/>
        <v>0</v>
      </c>
      <c r="AU492" s="91">
        <v>0</v>
      </c>
      <c r="AV492" s="91">
        <v>0</v>
      </c>
      <c r="AW492" s="91">
        <v>0</v>
      </c>
      <c r="AX492" s="91">
        <v>0</v>
      </c>
      <c r="AY492" s="257">
        <f t="shared" si="162"/>
        <v>0</v>
      </c>
    </row>
    <row r="493" spans="2:104" s="194" customFormat="1" ht="19.5" customHeight="1" x14ac:dyDescent="0.25">
      <c r="B493" s="1013">
        <v>3</v>
      </c>
      <c r="C493" s="911"/>
      <c r="D493" s="975" t="s">
        <v>547</v>
      </c>
      <c r="E493" s="608" t="s">
        <v>116</v>
      </c>
      <c r="F493" s="695">
        <f t="shared" si="163"/>
        <v>0</v>
      </c>
      <c r="G493" s="671">
        <v>0</v>
      </c>
      <c r="H493" s="90">
        <v>0</v>
      </c>
      <c r="I493" s="90">
        <v>0</v>
      </c>
      <c r="J493" s="90">
        <v>0</v>
      </c>
      <c r="K493" s="66">
        <f t="shared" si="179"/>
        <v>0</v>
      </c>
      <c r="L493" s="90">
        <v>0</v>
      </c>
      <c r="M493" s="90">
        <v>0</v>
      </c>
      <c r="N493" s="90">
        <v>0</v>
      </c>
      <c r="O493" s="90">
        <v>0</v>
      </c>
      <c r="P493" s="257">
        <f t="shared" si="173"/>
        <v>0</v>
      </c>
      <c r="Q493" s="90">
        <v>0</v>
      </c>
      <c r="R493" s="90">
        <v>0</v>
      </c>
      <c r="S493" s="90">
        <v>0</v>
      </c>
      <c r="T493" s="90">
        <v>0</v>
      </c>
      <c r="U493" s="257">
        <f t="shared" si="174"/>
        <v>0</v>
      </c>
      <c r="V493" s="90">
        <v>0</v>
      </c>
      <c r="W493" s="90">
        <v>0</v>
      </c>
      <c r="X493" s="90">
        <v>0</v>
      </c>
      <c r="Y493" s="414">
        <v>0</v>
      </c>
      <c r="Z493" s="430">
        <f t="shared" si="175"/>
        <v>0</v>
      </c>
      <c r="AA493" s="90">
        <v>0</v>
      </c>
      <c r="AB493" s="90">
        <v>0</v>
      </c>
      <c r="AC493" s="90">
        <v>0</v>
      </c>
      <c r="AD493" s="90">
        <v>0</v>
      </c>
      <c r="AE493" s="430">
        <f t="shared" si="176"/>
        <v>0</v>
      </c>
      <c r="AF493" s="92">
        <v>0</v>
      </c>
      <c r="AG493" s="92">
        <v>0</v>
      </c>
      <c r="AH493" s="92">
        <v>0</v>
      </c>
      <c r="AI493" s="92">
        <v>0</v>
      </c>
      <c r="AJ493" s="430">
        <f t="shared" si="177"/>
        <v>0</v>
      </c>
      <c r="AK493" s="91">
        <v>0</v>
      </c>
      <c r="AL493" s="91">
        <v>0</v>
      </c>
      <c r="AM493" s="91">
        <v>0</v>
      </c>
      <c r="AN493" s="91">
        <v>0</v>
      </c>
      <c r="AO493" s="257">
        <f t="shared" si="178"/>
        <v>0</v>
      </c>
      <c r="AP493" s="91">
        <v>0</v>
      </c>
      <c r="AQ493" s="91">
        <v>0</v>
      </c>
      <c r="AR493" s="91">
        <v>0</v>
      </c>
      <c r="AS493" s="91">
        <v>0</v>
      </c>
      <c r="AT493" s="257">
        <f t="shared" si="161"/>
        <v>0</v>
      </c>
      <c r="AU493" s="91">
        <v>0</v>
      </c>
      <c r="AV493" s="91">
        <v>0</v>
      </c>
      <c r="AW493" s="91">
        <v>0</v>
      </c>
      <c r="AX493" s="91">
        <v>0</v>
      </c>
      <c r="AY493" s="257">
        <f t="shared" si="162"/>
        <v>0</v>
      </c>
    </row>
    <row r="494" spans="2:104" s="194" customFormat="1" ht="19.5" customHeight="1" x14ac:dyDescent="0.25">
      <c r="B494" s="1014"/>
      <c r="C494" s="911"/>
      <c r="D494" s="976"/>
      <c r="E494" s="587" t="s">
        <v>203</v>
      </c>
      <c r="F494" s="695">
        <f t="shared" si="163"/>
        <v>0</v>
      </c>
      <c r="G494" s="671">
        <v>0</v>
      </c>
      <c r="H494" s="90">
        <v>0</v>
      </c>
      <c r="I494" s="90">
        <v>0</v>
      </c>
      <c r="J494" s="90">
        <v>0</v>
      </c>
      <c r="K494" s="66">
        <f t="shared" si="179"/>
        <v>0</v>
      </c>
      <c r="L494" s="90">
        <v>0</v>
      </c>
      <c r="M494" s="90">
        <v>0</v>
      </c>
      <c r="N494" s="90">
        <v>0</v>
      </c>
      <c r="O494" s="90">
        <v>0</v>
      </c>
      <c r="P494" s="257">
        <f t="shared" si="173"/>
        <v>0</v>
      </c>
      <c r="Q494" s="90">
        <v>0</v>
      </c>
      <c r="R494" s="90">
        <v>0</v>
      </c>
      <c r="S494" s="90">
        <v>0</v>
      </c>
      <c r="T494" s="90">
        <v>0</v>
      </c>
      <c r="U494" s="257">
        <f t="shared" si="174"/>
        <v>0</v>
      </c>
      <c r="V494" s="90">
        <v>0</v>
      </c>
      <c r="W494" s="90">
        <v>0</v>
      </c>
      <c r="X494" s="90">
        <v>0</v>
      </c>
      <c r="Y494" s="414">
        <v>0</v>
      </c>
      <c r="Z494" s="430">
        <f t="shared" si="175"/>
        <v>0</v>
      </c>
      <c r="AA494" s="90">
        <v>0</v>
      </c>
      <c r="AB494" s="90">
        <v>0</v>
      </c>
      <c r="AC494" s="90">
        <v>0</v>
      </c>
      <c r="AD494" s="90">
        <v>0</v>
      </c>
      <c r="AE494" s="430">
        <f t="shared" si="176"/>
        <v>0</v>
      </c>
      <c r="AF494" s="92">
        <v>0</v>
      </c>
      <c r="AG494" s="92">
        <v>0</v>
      </c>
      <c r="AH494" s="92">
        <v>0</v>
      </c>
      <c r="AI494" s="92">
        <v>0</v>
      </c>
      <c r="AJ494" s="430">
        <f t="shared" si="177"/>
        <v>0</v>
      </c>
      <c r="AK494" s="91">
        <v>0</v>
      </c>
      <c r="AL494" s="91">
        <v>0</v>
      </c>
      <c r="AM494" s="91">
        <v>0</v>
      </c>
      <c r="AN494" s="91">
        <v>0</v>
      </c>
      <c r="AO494" s="257">
        <f t="shared" si="178"/>
        <v>0</v>
      </c>
      <c r="AP494" s="91">
        <v>0</v>
      </c>
      <c r="AQ494" s="91">
        <v>0</v>
      </c>
      <c r="AR494" s="91">
        <v>0</v>
      </c>
      <c r="AS494" s="91">
        <v>0</v>
      </c>
      <c r="AT494" s="257">
        <f t="shared" si="161"/>
        <v>0</v>
      </c>
      <c r="AU494" s="91">
        <v>0</v>
      </c>
      <c r="AV494" s="91">
        <v>0</v>
      </c>
      <c r="AW494" s="91">
        <v>0</v>
      </c>
      <c r="AX494" s="91">
        <v>0</v>
      </c>
      <c r="AY494" s="257">
        <f t="shared" si="162"/>
        <v>0</v>
      </c>
    </row>
    <row r="495" spans="2:104" s="194" customFormat="1" ht="19.5" customHeight="1" thickBot="1" x14ac:dyDescent="0.3">
      <c r="B495" s="1014"/>
      <c r="C495" s="911"/>
      <c r="D495" s="977"/>
      <c r="E495" s="591" t="s">
        <v>112</v>
      </c>
      <c r="F495" s="695">
        <f t="shared" si="163"/>
        <v>0</v>
      </c>
      <c r="G495" s="671">
        <v>0</v>
      </c>
      <c r="H495" s="90">
        <v>0</v>
      </c>
      <c r="I495" s="90">
        <v>0</v>
      </c>
      <c r="J495" s="90">
        <v>0</v>
      </c>
      <c r="K495" s="66">
        <f t="shared" si="179"/>
        <v>0</v>
      </c>
      <c r="L495" s="90">
        <v>0</v>
      </c>
      <c r="M495" s="90">
        <v>0</v>
      </c>
      <c r="N495" s="90">
        <v>0</v>
      </c>
      <c r="O495" s="90">
        <v>0</v>
      </c>
      <c r="P495" s="257">
        <f t="shared" si="173"/>
        <v>0</v>
      </c>
      <c r="Q495" s="90">
        <v>0</v>
      </c>
      <c r="R495" s="90">
        <v>0</v>
      </c>
      <c r="S495" s="90">
        <v>0</v>
      </c>
      <c r="T495" s="90">
        <v>0</v>
      </c>
      <c r="U495" s="257">
        <f t="shared" si="174"/>
        <v>0</v>
      </c>
      <c r="V495" s="90">
        <v>0</v>
      </c>
      <c r="W495" s="90">
        <v>0</v>
      </c>
      <c r="X495" s="90">
        <v>0</v>
      </c>
      <c r="Y495" s="414">
        <v>0</v>
      </c>
      <c r="Z495" s="430">
        <f t="shared" si="175"/>
        <v>0</v>
      </c>
      <c r="AA495" s="90">
        <v>0</v>
      </c>
      <c r="AB495" s="90">
        <v>0</v>
      </c>
      <c r="AC495" s="90">
        <v>0</v>
      </c>
      <c r="AD495" s="90">
        <v>0</v>
      </c>
      <c r="AE495" s="430">
        <f t="shared" si="176"/>
        <v>0</v>
      </c>
      <c r="AF495" s="92">
        <v>0</v>
      </c>
      <c r="AG495" s="92">
        <v>0</v>
      </c>
      <c r="AH495" s="92">
        <v>0</v>
      </c>
      <c r="AI495" s="92">
        <v>0</v>
      </c>
      <c r="AJ495" s="430">
        <f t="shared" si="177"/>
        <v>0</v>
      </c>
      <c r="AK495" s="91">
        <v>0</v>
      </c>
      <c r="AL495" s="91">
        <v>0</v>
      </c>
      <c r="AM495" s="91">
        <v>0</v>
      </c>
      <c r="AN495" s="91">
        <v>0</v>
      </c>
      <c r="AO495" s="257">
        <f t="shared" si="178"/>
        <v>0</v>
      </c>
      <c r="AP495" s="91">
        <v>0</v>
      </c>
      <c r="AQ495" s="91">
        <v>0</v>
      </c>
      <c r="AR495" s="91">
        <v>0</v>
      </c>
      <c r="AS495" s="91">
        <v>0</v>
      </c>
      <c r="AT495" s="257">
        <f t="shared" si="161"/>
        <v>0</v>
      </c>
      <c r="AU495" s="91">
        <v>0</v>
      </c>
      <c r="AV495" s="91">
        <v>0</v>
      </c>
      <c r="AW495" s="91">
        <v>0</v>
      </c>
      <c r="AX495" s="91">
        <v>0</v>
      </c>
      <c r="AY495" s="257">
        <f t="shared" si="162"/>
        <v>0</v>
      </c>
    </row>
    <row r="496" spans="2:104" s="194" customFormat="1" ht="19.5" customHeight="1" thickBot="1" x14ac:dyDescent="0.3">
      <c r="B496" s="1016">
        <v>4</v>
      </c>
      <c r="C496" s="911"/>
      <c r="D496" s="1061" t="s">
        <v>474</v>
      </c>
      <c r="E496" s="227" t="s">
        <v>116</v>
      </c>
      <c r="F496" s="695">
        <f t="shared" si="163"/>
        <v>0</v>
      </c>
      <c r="G496" s="643"/>
      <c r="H496" s="116"/>
      <c r="I496" s="116"/>
      <c r="J496" s="116"/>
      <c r="K496" s="66">
        <f t="shared" si="179"/>
        <v>0</v>
      </c>
      <c r="L496" s="220"/>
      <c r="M496" s="220"/>
      <c r="N496" s="220"/>
      <c r="O496" s="220"/>
      <c r="P496" s="257">
        <f t="shared" si="173"/>
        <v>0</v>
      </c>
      <c r="Q496" s="220"/>
      <c r="R496" s="220"/>
      <c r="S496" s="220"/>
      <c r="T496" s="220"/>
      <c r="U496" s="257">
        <f t="shared" si="174"/>
        <v>0</v>
      </c>
      <c r="V496" s="220"/>
      <c r="W496" s="220"/>
      <c r="X496" s="220"/>
      <c r="Y496" s="358"/>
      <c r="Z496" s="430">
        <f t="shared" si="175"/>
        <v>0</v>
      </c>
      <c r="AA496" s="220"/>
      <c r="AB496" s="220"/>
      <c r="AC496" s="220"/>
      <c r="AD496" s="220"/>
      <c r="AE496" s="430">
        <f t="shared" si="176"/>
        <v>0</v>
      </c>
      <c r="AF496" s="220"/>
      <c r="AG496" s="220"/>
      <c r="AH496" s="220"/>
      <c r="AI496" s="220"/>
      <c r="AJ496" s="430">
        <f t="shared" si="177"/>
        <v>0</v>
      </c>
      <c r="AK496" s="120"/>
      <c r="AL496" s="120"/>
      <c r="AM496" s="120"/>
      <c r="AN496" s="120"/>
      <c r="AO496" s="257">
        <f t="shared" si="178"/>
        <v>0</v>
      </c>
      <c r="AP496" s="120"/>
      <c r="AQ496" s="120"/>
      <c r="AR496" s="120"/>
      <c r="AS496" s="120"/>
      <c r="AT496" s="257">
        <f t="shared" si="161"/>
        <v>0</v>
      </c>
      <c r="AU496" s="120"/>
      <c r="AV496" s="120"/>
      <c r="AW496" s="120"/>
      <c r="AX496" s="120"/>
      <c r="AY496" s="257">
        <f t="shared" si="162"/>
        <v>0</v>
      </c>
      <c r="AZ496" s="90"/>
      <c r="BA496" s="90"/>
      <c r="BB496" s="90"/>
      <c r="BC496" s="90"/>
      <c r="BD496" s="90"/>
      <c r="BE496" s="90"/>
      <c r="BF496" s="90"/>
      <c r="BG496" s="90"/>
      <c r="BH496" s="90"/>
      <c r="BI496" s="90"/>
      <c r="BJ496" s="90"/>
      <c r="BK496" s="90"/>
      <c r="BL496" s="90"/>
      <c r="BM496" s="90"/>
      <c r="BN496" s="90"/>
      <c r="BO496" s="90"/>
      <c r="BP496" s="90"/>
      <c r="BQ496" s="90"/>
      <c r="BR496" s="90"/>
      <c r="BS496" s="90"/>
      <c r="BT496" s="90"/>
      <c r="BU496" s="90"/>
      <c r="BV496" s="90"/>
      <c r="BW496" s="90"/>
      <c r="BX496" s="90"/>
      <c r="BY496" s="90"/>
      <c r="BZ496" s="90"/>
      <c r="CA496" s="90"/>
      <c r="CB496" s="90"/>
      <c r="CC496" s="90"/>
      <c r="CD496" s="90"/>
      <c r="CE496" s="90"/>
      <c r="CF496" s="90"/>
      <c r="CG496" s="90"/>
      <c r="CH496" s="90"/>
      <c r="CI496" s="90"/>
      <c r="CJ496" s="90"/>
      <c r="CK496" s="90"/>
      <c r="CL496" s="90"/>
      <c r="CM496" s="90"/>
      <c r="CN496" s="90"/>
      <c r="CO496" s="90"/>
      <c r="CP496" s="90"/>
      <c r="CQ496" s="90"/>
      <c r="CR496" s="83"/>
      <c r="CS496" s="90"/>
      <c r="CT496" s="90"/>
      <c r="CU496" s="90"/>
      <c r="CV496" s="90"/>
      <c r="CW496" s="90"/>
      <c r="CX496" s="90"/>
      <c r="CY496" s="90"/>
      <c r="CZ496" s="90"/>
    </row>
    <row r="497" spans="2:104" s="194" customFormat="1" ht="19.5" customHeight="1" thickBot="1" x14ac:dyDescent="0.3">
      <c r="B497" s="1017"/>
      <c r="C497" s="911"/>
      <c r="D497" s="952"/>
      <c r="E497" s="229" t="s">
        <v>203</v>
      </c>
      <c r="F497" s="695">
        <f t="shared" si="163"/>
        <v>0</v>
      </c>
      <c r="G497" s="644"/>
      <c r="H497" s="120"/>
      <c r="I497" s="120"/>
      <c r="J497" s="120"/>
      <c r="K497" s="66">
        <f t="shared" si="179"/>
        <v>0</v>
      </c>
      <c r="L497" s="220"/>
      <c r="M497" s="220"/>
      <c r="N497" s="220"/>
      <c r="O497" s="220"/>
      <c r="P497" s="257">
        <f t="shared" si="173"/>
        <v>0</v>
      </c>
      <c r="Q497" s="220"/>
      <c r="R497" s="220"/>
      <c r="S497" s="220"/>
      <c r="T497" s="220"/>
      <c r="U497" s="257">
        <f t="shared" si="174"/>
        <v>0</v>
      </c>
      <c r="V497" s="220"/>
      <c r="W497" s="220"/>
      <c r="X497" s="220"/>
      <c r="Y497" s="358"/>
      <c r="Z497" s="430">
        <f t="shared" si="175"/>
        <v>0</v>
      </c>
      <c r="AA497" s="220"/>
      <c r="AB497" s="220"/>
      <c r="AC497" s="220"/>
      <c r="AD497" s="220"/>
      <c r="AE497" s="430">
        <f t="shared" si="176"/>
        <v>0</v>
      </c>
      <c r="AF497" s="220"/>
      <c r="AG497" s="220"/>
      <c r="AH497" s="220"/>
      <c r="AI497" s="220"/>
      <c r="AJ497" s="430">
        <f t="shared" si="177"/>
        <v>0</v>
      </c>
      <c r="AK497" s="120"/>
      <c r="AL497" s="120"/>
      <c r="AM497" s="120"/>
      <c r="AN497" s="120"/>
      <c r="AO497" s="257">
        <f t="shared" si="178"/>
        <v>0</v>
      </c>
      <c r="AP497" s="120"/>
      <c r="AQ497" s="120"/>
      <c r="AR497" s="120"/>
      <c r="AS497" s="120"/>
      <c r="AT497" s="257">
        <f t="shared" si="161"/>
        <v>0</v>
      </c>
      <c r="AU497" s="120"/>
      <c r="AV497" s="120"/>
      <c r="AW497" s="120"/>
      <c r="AX497" s="120"/>
      <c r="AY497" s="257">
        <f t="shared" si="162"/>
        <v>0</v>
      </c>
      <c r="AZ497" s="91"/>
      <c r="BA497" s="91"/>
      <c r="BB497" s="91"/>
      <c r="BC497" s="91"/>
      <c r="BD497" s="91"/>
      <c r="BE497" s="91"/>
      <c r="BF497" s="91"/>
      <c r="BG497" s="91"/>
      <c r="BH497" s="90"/>
      <c r="BI497" s="91"/>
      <c r="BJ497" s="91"/>
      <c r="BK497" s="91"/>
      <c r="BL497" s="91"/>
      <c r="BM497" s="91"/>
      <c r="BN497" s="91"/>
      <c r="BO497" s="91"/>
      <c r="BP497" s="91"/>
      <c r="BQ497" s="91"/>
      <c r="BR497" s="91"/>
      <c r="BS497" s="91"/>
      <c r="BT497" s="91"/>
      <c r="BU497" s="91"/>
      <c r="BV497" s="91"/>
      <c r="BW497" s="91"/>
      <c r="BX497" s="91"/>
      <c r="BY497" s="87"/>
      <c r="BZ497" s="91"/>
      <c r="CA497" s="91"/>
      <c r="CB497" s="91"/>
      <c r="CC497" s="91"/>
      <c r="CD497" s="91"/>
      <c r="CE497" s="91"/>
      <c r="CF497" s="91"/>
      <c r="CG497" s="91"/>
      <c r="CH497" s="91"/>
      <c r="CI497" s="91"/>
      <c r="CJ497" s="91"/>
      <c r="CK497" s="91"/>
      <c r="CL497" s="91"/>
      <c r="CM497" s="91"/>
      <c r="CN497" s="91"/>
      <c r="CO497" s="91"/>
      <c r="CP497" s="91"/>
      <c r="CQ497" s="91"/>
      <c r="CR497" s="83"/>
      <c r="CS497" s="91"/>
      <c r="CT497" s="91"/>
      <c r="CU497" s="91"/>
      <c r="CV497" s="91"/>
      <c r="CW497" s="91"/>
      <c r="CX497" s="91"/>
      <c r="CY497" s="91"/>
      <c r="CZ497" s="91"/>
    </row>
    <row r="498" spans="2:104" s="194" customFormat="1" ht="19.5" customHeight="1" thickBot="1" x14ac:dyDescent="0.3">
      <c r="B498" s="1017"/>
      <c r="C498" s="911"/>
      <c r="D498" s="952"/>
      <c r="E498" s="201" t="s">
        <v>112</v>
      </c>
      <c r="F498" s="695">
        <f t="shared" si="163"/>
        <v>0</v>
      </c>
      <c r="G498" s="672">
        <v>0</v>
      </c>
      <c r="H498" s="93">
        <v>0</v>
      </c>
      <c r="I498" s="93">
        <v>0</v>
      </c>
      <c r="J498" s="93">
        <v>0</v>
      </c>
      <c r="K498" s="66">
        <f t="shared" si="179"/>
        <v>0</v>
      </c>
      <c r="L498" s="93">
        <v>0</v>
      </c>
      <c r="M498" s="93">
        <v>0</v>
      </c>
      <c r="N498" s="93">
        <v>0</v>
      </c>
      <c r="O498" s="93">
        <v>0</v>
      </c>
      <c r="P498" s="257">
        <f t="shared" si="173"/>
        <v>0</v>
      </c>
      <c r="Q498" s="93">
        <v>0</v>
      </c>
      <c r="R498" s="93">
        <v>0</v>
      </c>
      <c r="S498" s="93">
        <v>0</v>
      </c>
      <c r="T498" s="93">
        <v>0</v>
      </c>
      <c r="U498" s="257">
        <f t="shared" si="174"/>
        <v>0</v>
      </c>
      <c r="V498" s="93">
        <v>0</v>
      </c>
      <c r="W498" s="93">
        <v>0</v>
      </c>
      <c r="X498" s="93">
        <v>0</v>
      </c>
      <c r="Y498" s="415">
        <v>0</v>
      </c>
      <c r="Z498" s="430">
        <f t="shared" si="175"/>
        <v>0</v>
      </c>
      <c r="AA498" s="93">
        <v>0</v>
      </c>
      <c r="AB498" s="93">
        <v>0</v>
      </c>
      <c r="AC498" s="93">
        <v>0</v>
      </c>
      <c r="AD498" s="93">
        <v>0</v>
      </c>
      <c r="AE498" s="430">
        <f t="shared" si="176"/>
        <v>0</v>
      </c>
      <c r="AF498" s="93">
        <v>0</v>
      </c>
      <c r="AG498" s="93">
        <v>0</v>
      </c>
      <c r="AH498" s="93">
        <v>0</v>
      </c>
      <c r="AI498" s="93">
        <v>0</v>
      </c>
      <c r="AJ498" s="430">
        <f t="shared" si="177"/>
        <v>0</v>
      </c>
      <c r="AK498" s="91">
        <v>0</v>
      </c>
      <c r="AL498" s="91">
        <v>0</v>
      </c>
      <c r="AM498" s="91">
        <v>0</v>
      </c>
      <c r="AN498" s="91">
        <v>0</v>
      </c>
      <c r="AO498" s="257">
        <f t="shared" si="178"/>
        <v>0</v>
      </c>
      <c r="AP498" s="91">
        <v>0</v>
      </c>
      <c r="AQ498" s="91">
        <v>0</v>
      </c>
      <c r="AR498" s="91">
        <v>0</v>
      </c>
      <c r="AS498" s="91">
        <v>0</v>
      </c>
      <c r="AT498" s="257">
        <f t="shared" si="161"/>
        <v>0</v>
      </c>
      <c r="AU498" s="91">
        <v>0</v>
      </c>
      <c r="AV498" s="91">
        <v>0</v>
      </c>
      <c r="AW498" s="91">
        <v>0</v>
      </c>
      <c r="AX498" s="91">
        <v>0</v>
      </c>
      <c r="AY498" s="257">
        <f t="shared" si="162"/>
        <v>0</v>
      </c>
      <c r="AZ498" s="93"/>
      <c r="BA498" s="93"/>
      <c r="BB498" s="93"/>
      <c r="BC498" s="93"/>
      <c r="BD498" s="93"/>
      <c r="BE498" s="93"/>
      <c r="BF498" s="93"/>
      <c r="BG498" s="93"/>
      <c r="BH498" s="90"/>
      <c r="BI498" s="93"/>
      <c r="BJ498" s="93"/>
      <c r="BK498" s="93"/>
      <c r="BL498" s="93"/>
      <c r="BM498" s="93"/>
      <c r="BN498" s="93"/>
      <c r="BO498" s="93"/>
      <c r="BP498" s="93"/>
      <c r="BQ498" s="93"/>
      <c r="BR498" s="93"/>
      <c r="BS498" s="93"/>
      <c r="BT498" s="93"/>
      <c r="BU498" s="93"/>
      <c r="BV498" s="93"/>
      <c r="BW498" s="93"/>
      <c r="BX498" s="93"/>
      <c r="BY498" s="93"/>
      <c r="BZ498" s="93"/>
      <c r="CA498" s="93"/>
      <c r="CB498" s="93"/>
      <c r="CC498" s="93"/>
      <c r="CD498" s="93"/>
      <c r="CE498" s="93"/>
      <c r="CF498" s="93"/>
      <c r="CG498" s="93"/>
      <c r="CH498" s="93"/>
      <c r="CI498" s="93"/>
      <c r="CJ498" s="93"/>
      <c r="CK498" s="93"/>
      <c r="CL498" s="93"/>
      <c r="CM498" s="93"/>
      <c r="CN498" s="93"/>
      <c r="CO498" s="93"/>
      <c r="CP498" s="93"/>
      <c r="CQ498" s="93"/>
      <c r="CR498" s="83"/>
      <c r="CS498" s="93"/>
      <c r="CT498" s="93"/>
      <c r="CU498" s="93"/>
      <c r="CV498" s="93"/>
      <c r="CW498" s="93"/>
      <c r="CX498" s="93"/>
      <c r="CY498" s="93"/>
      <c r="CZ498" s="93"/>
    </row>
    <row r="499" spans="2:104" s="194" customFormat="1" ht="19.5" customHeight="1" thickBot="1" x14ac:dyDescent="0.3">
      <c r="B499" s="1017"/>
      <c r="C499" s="911"/>
      <c r="D499" s="952"/>
      <c r="E499" s="583" t="s">
        <v>621</v>
      </c>
      <c r="F499" s="695">
        <f t="shared" si="163"/>
        <v>0</v>
      </c>
      <c r="G499" s="672">
        <v>0</v>
      </c>
      <c r="H499" s="93">
        <v>0</v>
      </c>
      <c r="I499" s="93">
        <v>0</v>
      </c>
      <c r="J499" s="93">
        <v>0</v>
      </c>
      <c r="K499" s="66">
        <f t="shared" si="179"/>
        <v>0</v>
      </c>
      <c r="L499" s="93">
        <v>0</v>
      </c>
      <c r="M499" s="93">
        <v>0</v>
      </c>
      <c r="N499" s="93">
        <v>0</v>
      </c>
      <c r="O499" s="93">
        <v>0</v>
      </c>
      <c r="P499" s="257">
        <f t="shared" si="173"/>
        <v>0</v>
      </c>
      <c r="Q499" s="93">
        <v>0</v>
      </c>
      <c r="R499" s="93">
        <v>0</v>
      </c>
      <c r="S499" s="93">
        <v>0</v>
      </c>
      <c r="T499" s="93">
        <v>0</v>
      </c>
      <c r="U499" s="257">
        <f t="shared" si="174"/>
        <v>0</v>
      </c>
      <c r="V499" s="93">
        <v>0</v>
      </c>
      <c r="W499" s="93">
        <v>0</v>
      </c>
      <c r="X499" s="93">
        <v>0</v>
      </c>
      <c r="Y499" s="415">
        <v>0</v>
      </c>
      <c r="Z499" s="430">
        <f t="shared" si="175"/>
        <v>0</v>
      </c>
      <c r="AA499" s="93">
        <v>0</v>
      </c>
      <c r="AB499" s="93">
        <v>0</v>
      </c>
      <c r="AC499" s="93">
        <v>0</v>
      </c>
      <c r="AD499" s="93">
        <v>0</v>
      </c>
      <c r="AE499" s="430">
        <f t="shared" si="176"/>
        <v>0</v>
      </c>
      <c r="AF499" s="93">
        <v>0</v>
      </c>
      <c r="AG499" s="93">
        <v>0</v>
      </c>
      <c r="AH499" s="93">
        <v>0</v>
      </c>
      <c r="AI499" s="93">
        <v>0</v>
      </c>
      <c r="AJ499" s="430">
        <f t="shared" si="177"/>
        <v>0</v>
      </c>
      <c r="AK499" s="91">
        <v>0</v>
      </c>
      <c r="AL499" s="91">
        <v>0</v>
      </c>
      <c r="AM499" s="91">
        <v>0</v>
      </c>
      <c r="AN499" s="91">
        <v>0</v>
      </c>
      <c r="AO499" s="257">
        <f t="shared" si="178"/>
        <v>0</v>
      </c>
      <c r="AP499" s="91">
        <v>0</v>
      </c>
      <c r="AQ499" s="91">
        <v>0</v>
      </c>
      <c r="AR499" s="91">
        <v>0</v>
      </c>
      <c r="AS499" s="91">
        <v>0</v>
      </c>
      <c r="AT499" s="257">
        <f t="shared" si="161"/>
        <v>0</v>
      </c>
      <c r="AU499" s="91">
        <v>0</v>
      </c>
      <c r="AV499" s="91">
        <v>0</v>
      </c>
      <c r="AW499" s="91">
        <v>0</v>
      </c>
      <c r="AX499" s="91">
        <v>0</v>
      </c>
      <c r="AY499" s="257">
        <f t="shared" si="162"/>
        <v>0</v>
      </c>
      <c r="AZ499" s="119"/>
      <c r="BA499" s="119"/>
      <c r="BB499" s="119"/>
      <c r="BC499" s="119"/>
      <c r="BD499" s="119"/>
      <c r="BE499" s="119"/>
      <c r="BF499" s="119"/>
      <c r="BG499" s="119"/>
      <c r="BH499" s="90"/>
      <c r="BI499" s="119"/>
      <c r="BJ499" s="119"/>
      <c r="BK499" s="119"/>
      <c r="BL499" s="119"/>
      <c r="BM499" s="119"/>
      <c r="BN499" s="119"/>
      <c r="BO499" s="119"/>
      <c r="BP499" s="119"/>
      <c r="BQ499" s="119"/>
      <c r="BR499" s="119"/>
      <c r="BS499" s="119"/>
      <c r="BT499" s="119"/>
      <c r="BU499" s="119"/>
      <c r="BV499" s="119"/>
      <c r="BW499" s="119"/>
      <c r="BX499" s="119"/>
      <c r="BY499" s="119"/>
      <c r="BZ499" s="119"/>
      <c r="CA499" s="119"/>
      <c r="CB499" s="119"/>
      <c r="CC499" s="119"/>
      <c r="CD499" s="119"/>
      <c r="CE499" s="119"/>
      <c r="CF499" s="119"/>
      <c r="CG499" s="119"/>
      <c r="CH499" s="119"/>
      <c r="CI499" s="119"/>
      <c r="CJ499" s="119"/>
      <c r="CK499" s="119"/>
      <c r="CL499" s="119"/>
      <c r="CM499" s="119"/>
      <c r="CN499" s="119"/>
      <c r="CO499" s="119"/>
      <c r="CP499" s="119"/>
      <c r="CQ499" s="119"/>
      <c r="CR499" s="83"/>
      <c r="CS499" s="119"/>
      <c r="CT499" s="119"/>
      <c r="CU499" s="119"/>
      <c r="CV499" s="119"/>
      <c r="CW499" s="119"/>
      <c r="CX499" s="119"/>
      <c r="CY499" s="119"/>
      <c r="CZ499" s="119"/>
    </row>
    <row r="500" spans="2:104" s="194" customFormat="1" ht="19.5" customHeight="1" thickBot="1" x14ac:dyDescent="0.3">
      <c r="B500" s="1018"/>
      <c r="C500" s="911"/>
      <c r="D500" s="1062"/>
      <c r="E500" s="583" t="s">
        <v>620</v>
      </c>
      <c r="F500" s="695">
        <f t="shared" si="163"/>
        <v>0</v>
      </c>
      <c r="G500" s="672">
        <v>0</v>
      </c>
      <c r="H500" s="93">
        <v>0</v>
      </c>
      <c r="I500" s="93">
        <v>0</v>
      </c>
      <c r="J500" s="93">
        <v>0</v>
      </c>
      <c r="K500" s="66">
        <f t="shared" si="179"/>
        <v>0</v>
      </c>
      <c r="L500" s="93">
        <v>0</v>
      </c>
      <c r="M500" s="93">
        <v>0</v>
      </c>
      <c r="N500" s="93">
        <v>0</v>
      </c>
      <c r="O500" s="93">
        <v>0</v>
      </c>
      <c r="P500" s="257">
        <f t="shared" si="173"/>
        <v>0</v>
      </c>
      <c r="Q500" s="93">
        <v>0</v>
      </c>
      <c r="R500" s="93">
        <v>0</v>
      </c>
      <c r="S500" s="93">
        <v>0</v>
      </c>
      <c r="T500" s="93">
        <v>0</v>
      </c>
      <c r="U500" s="257">
        <f t="shared" si="174"/>
        <v>0</v>
      </c>
      <c r="V500" s="93">
        <v>0</v>
      </c>
      <c r="W500" s="93">
        <v>0</v>
      </c>
      <c r="X500" s="93">
        <v>0</v>
      </c>
      <c r="Y500" s="415">
        <v>0</v>
      </c>
      <c r="Z500" s="430">
        <f t="shared" si="175"/>
        <v>0</v>
      </c>
      <c r="AA500" s="93">
        <v>0</v>
      </c>
      <c r="AB500" s="93">
        <v>0</v>
      </c>
      <c r="AC500" s="93">
        <v>0</v>
      </c>
      <c r="AD500" s="93">
        <v>0</v>
      </c>
      <c r="AE500" s="430">
        <f t="shared" si="176"/>
        <v>0</v>
      </c>
      <c r="AF500" s="93">
        <v>0</v>
      </c>
      <c r="AG500" s="93">
        <v>0</v>
      </c>
      <c r="AH500" s="93">
        <v>0</v>
      </c>
      <c r="AI500" s="93">
        <v>0</v>
      </c>
      <c r="AJ500" s="430">
        <f t="shared" si="177"/>
        <v>0</v>
      </c>
      <c r="AK500" s="91">
        <v>0</v>
      </c>
      <c r="AL500" s="91">
        <v>0</v>
      </c>
      <c r="AM500" s="91">
        <v>0</v>
      </c>
      <c r="AN500" s="91">
        <v>0</v>
      </c>
      <c r="AO500" s="257">
        <f t="shared" si="178"/>
        <v>0</v>
      </c>
      <c r="AP500" s="91">
        <v>0</v>
      </c>
      <c r="AQ500" s="91">
        <v>0</v>
      </c>
      <c r="AR500" s="91">
        <v>0</v>
      </c>
      <c r="AS500" s="91">
        <v>0</v>
      </c>
      <c r="AT500" s="257">
        <f t="shared" si="161"/>
        <v>0</v>
      </c>
      <c r="AU500" s="91">
        <v>0</v>
      </c>
      <c r="AV500" s="91">
        <v>0</v>
      </c>
      <c r="AW500" s="91">
        <v>0</v>
      </c>
      <c r="AX500" s="91">
        <v>0</v>
      </c>
      <c r="AY500" s="257">
        <f t="shared" si="162"/>
        <v>0</v>
      </c>
      <c r="AZ500" s="118"/>
      <c r="BA500" s="118"/>
      <c r="BB500" s="118"/>
      <c r="BC500" s="118"/>
      <c r="BD500" s="118"/>
      <c r="BE500" s="118"/>
      <c r="BF500" s="118"/>
      <c r="BG500" s="118"/>
      <c r="BH500" s="90"/>
      <c r="BI500" s="118"/>
      <c r="BJ500" s="118"/>
      <c r="BK500" s="118"/>
      <c r="BL500" s="118"/>
      <c r="BM500" s="118"/>
      <c r="BN500" s="118"/>
      <c r="BO500" s="118"/>
      <c r="BP500" s="118"/>
      <c r="BQ500" s="118"/>
      <c r="BR500" s="119"/>
      <c r="BS500" s="119"/>
      <c r="BT500" s="119"/>
      <c r="BU500" s="118"/>
      <c r="BV500" s="118"/>
      <c r="BW500" s="118"/>
      <c r="BX500" s="118"/>
      <c r="BY500" s="87"/>
      <c r="BZ500" s="118"/>
      <c r="CA500" s="118"/>
      <c r="CB500" s="118"/>
      <c r="CC500" s="118"/>
      <c r="CD500" s="118"/>
      <c r="CE500" s="118"/>
      <c r="CF500" s="118"/>
      <c r="CG500" s="118"/>
      <c r="CH500" s="118"/>
      <c r="CI500" s="118"/>
      <c r="CJ500" s="118"/>
      <c r="CK500" s="118"/>
      <c r="CL500" s="118"/>
      <c r="CM500" s="118"/>
      <c r="CN500" s="118"/>
      <c r="CO500" s="118"/>
      <c r="CP500" s="118"/>
      <c r="CQ500" s="118"/>
      <c r="CR500" s="83"/>
      <c r="CS500" s="118"/>
      <c r="CT500" s="118"/>
      <c r="CU500" s="118"/>
      <c r="CV500" s="118"/>
      <c r="CW500" s="118"/>
      <c r="CX500" s="118"/>
      <c r="CY500" s="118"/>
      <c r="CZ500" s="118"/>
    </row>
    <row r="501" spans="2:104" s="194" customFormat="1" ht="22.5" customHeight="1" thickBot="1" x14ac:dyDescent="0.3">
      <c r="B501" s="1013">
        <v>5</v>
      </c>
      <c r="C501" s="911"/>
      <c r="D501" s="978" t="s">
        <v>673</v>
      </c>
      <c r="E501" s="595" t="s">
        <v>116</v>
      </c>
      <c r="F501" s="695">
        <f t="shared" si="163"/>
        <v>0</v>
      </c>
      <c r="G501" s="672">
        <v>0</v>
      </c>
      <c r="H501" s="93">
        <v>0</v>
      </c>
      <c r="I501" s="93">
        <v>0</v>
      </c>
      <c r="J501" s="93">
        <v>0</v>
      </c>
      <c r="K501" s="66">
        <f t="shared" si="179"/>
        <v>0</v>
      </c>
      <c r="L501" s="93">
        <v>0</v>
      </c>
      <c r="M501" s="93">
        <v>0</v>
      </c>
      <c r="N501" s="93">
        <v>0</v>
      </c>
      <c r="O501" s="93">
        <v>0</v>
      </c>
      <c r="P501" s="257">
        <f t="shared" si="173"/>
        <v>0</v>
      </c>
      <c r="Q501" s="93">
        <v>0</v>
      </c>
      <c r="R501" s="93">
        <v>0</v>
      </c>
      <c r="S501" s="93">
        <v>0</v>
      </c>
      <c r="T501" s="93">
        <v>0</v>
      </c>
      <c r="U501" s="257">
        <f t="shared" si="174"/>
        <v>0</v>
      </c>
      <c r="V501" s="93">
        <v>0</v>
      </c>
      <c r="W501" s="93">
        <v>0</v>
      </c>
      <c r="X501" s="93">
        <v>0</v>
      </c>
      <c r="Y501" s="415">
        <v>0</v>
      </c>
      <c r="Z501" s="430">
        <f t="shared" si="175"/>
        <v>0</v>
      </c>
      <c r="AA501" s="93">
        <v>0</v>
      </c>
      <c r="AB501" s="93">
        <v>0</v>
      </c>
      <c r="AC501" s="93">
        <v>0</v>
      </c>
      <c r="AD501" s="93">
        <v>0</v>
      </c>
      <c r="AE501" s="430">
        <f t="shared" si="176"/>
        <v>0</v>
      </c>
      <c r="AF501" s="93">
        <v>0</v>
      </c>
      <c r="AG501" s="93">
        <v>0</v>
      </c>
      <c r="AH501" s="93">
        <v>0</v>
      </c>
      <c r="AI501" s="93">
        <v>0</v>
      </c>
      <c r="AJ501" s="430">
        <f t="shared" si="177"/>
        <v>0</v>
      </c>
      <c r="AK501" s="91">
        <v>0</v>
      </c>
      <c r="AL501" s="91">
        <v>0</v>
      </c>
      <c r="AM501" s="91">
        <v>0</v>
      </c>
      <c r="AN501" s="91">
        <v>0</v>
      </c>
      <c r="AO501" s="257">
        <f t="shared" si="178"/>
        <v>0</v>
      </c>
      <c r="AP501" s="91">
        <v>0</v>
      </c>
      <c r="AQ501" s="91">
        <v>0</v>
      </c>
      <c r="AR501" s="91">
        <v>0</v>
      </c>
      <c r="AS501" s="91">
        <v>0</v>
      </c>
      <c r="AT501" s="257">
        <f t="shared" si="161"/>
        <v>0</v>
      </c>
      <c r="AU501" s="91">
        <v>0</v>
      </c>
      <c r="AV501" s="91">
        <v>0</v>
      </c>
      <c r="AW501" s="91">
        <v>0</v>
      </c>
      <c r="AX501" s="91">
        <v>0</v>
      </c>
      <c r="AY501" s="257">
        <f t="shared" si="162"/>
        <v>0</v>
      </c>
    </row>
    <row r="502" spans="2:104" s="194" customFormat="1" ht="22.5" customHeight="1" thickBot="1" x14ac:dyDescent="0.3">
      <c r="B502" s="1014"/>
      <c r="C502" s="911"/>
      <c r="D502" s="969"/>
      <c r="E502" s="200" t="s">
        <v>203</v>
      </c>
      <c r="F502" s="695">
        <f t="shared" si="163"/>
        <v>0</v>
      </c>
      <c r="G502" s="672">
        <v>0</v>
      </c>
      <c r="H502" s="93">
        <v>0</v>
      </c>
      <c r="I502" s="93">
        <v>0</v>
      </c>
      <c r="J502" s="93">
        <v>0</v>
      </c>
      <c r="K502" s="66">
        <f t="shared" si="179"/>
        <v>0</v>
      </c>
      <c r="L502" s="93">
        <v>0</v>
      </c>
      <c r="M502" s="93">
        <v>0</v>
      </c>
      <c r="N502" s="93">
        <v>0</v>
      </c>
      <c r="O502" s="93">
        <v>0</v>
      </c>
      <c r="P502" s="257">
        <f t="shared" si="173"/>
        <v>0</v>
      </c>
      <c r="Q502" s="93">
        <v>0</v>
      </c>
      <c r="R502" s="93">
        <v>0</v>
      </c>
      <c r="S502" s="93">
        <v>0</v>
      </c>
      <c r="T502" s="93">
        <v>0</v>
      </c>
      <c r="U502" s="257">
        <f t="shared" si="174"/>
        <v>0</v>
      </c>
      <c r="V502" s="93">
        <v>0</v>
      </c>
      <c r="W502" s="93">
        <v>0</v>
      </c>
      <c r="X502" s="93">
        <v>0</v>
      </c>
      <c r="Y502" s="415">
        <v>0</v>
      </c>
      <c r="Z502" s="430">
        <f t="shared" si="175"/>
        <v>0</v>
      </c>
      <c r="AA502" s="93">
        <v>0</v>
      </c>
      <c r="AB502" s="93">
        <v>0</v>
      </c>
      <c r="AC502" s="93">
        <v>0</v>
      </c>
      <c r="AD502" s="93">
        <v>0</v>
      </c>
      <c r="AE502" s="430">
        <f t="shared" si="176"/>
        <v>0</v>
      </c>
      <c r="AF502" s="93">
        <v>0</v>
      </c>
      <c r="AG502" s="93">
        <v>0</v>
      </c>
      <c r="AH502" s="93">
        <v>0</v>
      </c>
      <c r="AI502" s="93">
        <v>0</v>
      </c>
      <c r="AJ502" s="430">
        <f t="shared" si="177"/>
        <v>0</v>
      </c>
      <c r="AK502" s="91">
        <v>0</v>
      </c>
      <c r="AL502" s="91">
        <v>0</v>
      </c>
      <c r="AM502" s="91">
        <v>0</v>
      </c>
      <c r="AN502" s="91">
        <v>0</v>
      </c>
      <c r="AO502" s="257">
        <f t="shared" si="178"/>
        <v>0</v>
      </c>
      <c r="AP502" s="91">
        <v>0</v>
      </c>
      <c r="AQ502" s="91">
        <v>0</v>
      </c>
      <c r="AR502" s="91">
        <v>0</v>
      </c>
      <c r="AS502" s="91">
        <v>0</v>
      </c>
      <c r="AT502" s="257">
        <f t="shared" si="161"/>
        <v>0</v>
      </c>
      <c r="AU502" s="91">
        <v>0</v>
      </c>
      <c r="AV502" s="91">
        <v>0</v>
      </c>
      <c r="AW502" s="91">
        <v>0</v>
      </c>
      <c r="AX502" s="91">
        <v>0</v>
      </c>
      <c r="AY502" s="257">
        <f t="shared" si="162"/>
        <v>0</v>
      </c>
    </row>
    <row r="503" spans="2:104" s="194" customFormat="1" ht="22.5" customHeight="1" thickBot="1" x14ac:dyDescent="0.3">
      <c r="B503" s="1015"/>
      <c r="C503" s="911"/>
      <c r="D503" s="981"/>
      <c r="E503" s="201" t="s">
        <v>112</v>
      </c>
      <c r="F503" s="695">
        <f t="shared" si="163"/>
        <v>0</v>
      </c>
      <c r="G503" s="672">
        <v>0</v>
      </c>
      <c r="H503" s="93">
        <v>0</v>
      </c>
      <c r="I503" s="93">
        <v>0</v>
      </c>
      <c r="J503" s="93">
        <v>0</v>
      </c>
      <c r="K503" s="66">
        <f t="shared" si="179"/>
        <v>0</v>
      </c>
      <c r="L503" s="93">
        <v>0</v>
      </c>
      <c r="M503" s="93">
        <v>0</v>
      </c>
      <c r="N503" s="93">
        <v>0</v>
      </c>
      <c r="O503" s="93">
        <v>0</v>
      </c>
      <c r="P503" s="257">
        <f t="shared" si="173"/>
        <v>0</v>
      </c>
      <c r="Q503" s="93">
        <v>0</v>
      </c>
      <c r="R503" s="93">
        <v>0</v>
      </c>
      <c r="S503" s="93">
        <v>0</v>
      </c>
      <c r="T503" s="93">
        <v>0</v>
      </c>
      <c r="U503" s="257">
        <f t="shared" si="174"/>
        <v>0</v>
      </c>
      <c r="V503" s="93">
        <v>0</v>
      </c>
      <c r="W503" s="93">
        <v>0</v>
      </c>
      <c r="X503" s="93">
        <v>0</v>
      </c>
      <c r="Y503" s="415">
        <v>0</v>
      </c>
      <c r="Z503" s="430">
        <f t="shared" si="175"/>
        <v>0</v>
      </c>
      <c r="AA503" s="93">
        <v>0</v>
      </c>
      <c r="AB503" s="93">
        <v>0</v>
      </c>
      <c r="AC503" s="93">
        <v>0</v>
      </c>
      <c r="AD503" s="93">
        <v>0</v>
      </c>
      <c r="AE503" s="430">
        <f t="shared" si="176"/>
        <v>0</v>
      </c>
      <c r="AF503" s="93">
        <v>0</v>
      </c>
      <c r="AG503" s="93">
        <v>0</v>
      </c>
      <c r="AH503" s="93">
        <v>0</v>
      </c>
      <c r="AI503" s="93">
        <v>0</v>
      </c>
      <c r="AJ503" s="430">
        <f t="shared" si="177"/>
        <v>0</v>
      </c>
      <c r="AK503" s="91">
        <v>0</v>
      </c>
      <c r="AL503" s="91">
        <v>0</v>
      </c>
      <c r="AM503" s="91">
        <v>0</v>
      </c>
      <c r="AN503" s="91">
        <v>0</v>
      </c>
      <c r="AO503" s="257">
        <f t="shared" si="178"/>
        <v>0</v>
      </c>
      <c r="AP503" s="91">
        <v>0</v>
      </c>
      <c r="AQ503" s="91">
        <v>0</v>
      </c>
      <c r="AR503" s="91">
        <v>0</v>
      </c>
      <c r="AS503" s="91">
        <v>0</v>
      </c>
      <c r="AT503" s="257">
        <f t="shared" si="161"/>
        <v>0</v>
      </c>
      <c r="AU503" s="91">
        <v>0</v>
      </c>
      <c r="AV503" s="91">
        <v>0</v>
      </c>
      <c r="AW503" s="91">
        <v>0</v>
      </c>
      <c r="AX503" s="91">
        <v>0</v>
      </c>
      <c r="AY503" s="257">
        <f t="shared" si="162"/>
        <v>0</v>
      </c>
    </row>
    <row r="504" spans="2:104" s="204" customFormat="1" ht="41.25" customHeight="1" thickBot="1" x14ac:dyDescent="0.3">
      <c r="B504" s="1013">
        <v>6</v>
      </c>
      <c r="C504" s="911"/>
      <c r="D504" s="978" t="s">
        <v>687</v>
      </c>
      <c r="E504" s="583" t="s">
        <v>621</v>
      </c>
      <c r="F504" s="695">
        <f t="shared" si="163"/>
        <v>0</v>
      </c>
      <c r="G504" s="672">
        <v>0</v>
      </c>
      <c r="H504" s="93">
        <v>0</v>
      </c>
      <c r="I504" s="93">
        <v>0</v>
      </c>
      <c r="J504" s="93">
        <v>0</v>
      </c>
      <c r="K504" s="66">
        <f t="shared" si="179"/>
        <v>0</v>
      </c>
      <c r="L504" s="93">
        <v>0</v>
      </c>
      <c r="M504" s="93">
        <v>0</v>
      </c>
      <c r="N504" s="93">
        <v>0</v>
      </c>
      <c r="O504" s="93">
        <v>0</v>
      </c>
      <c r="P504" s="257">
        <f t="shared" si="173"/>
        <v>0</v>
      </c>
      <c r="Q504" s="93">
        <v>0</v>
      </c>
      <c r="R504" s="93">
        <v>0</v>
      </c>
      <c r="S504" s="93">
        <v>0</v>
      </c>
      <c r="T504" s="93">
        <v>0</v>
      </c>
      <c r="U504" s="257">
        <f t="shared" si="174"/>
        <v>0</v>
      </c>
      <c r="V504" s="93">
        <v>0</v>
      </c>
      <c r="W504" s="93">
        <v>0</v>
      </c>
      <c r="X504" s="93">
        <v>0</v>
      </c>
      <c r="Y504" s="415">
        <v>0</v>
      </c>
      <c r="Z504" s="430">
        <f t="shared" si="175"/>
        <v>0</v>
      </c>
      <c r="AA504" s="93">
        <v>0</v>
      </c>
      <c r="AB504" s="93">
        <v>0</v>
      </c>
      <c r="AC504" s="93">
        <v>0</v>
      </c>
      <c r="AD504" s="93">
        <v>0</v>
      </c>
      <c r="AE504" s="430">
        <f t="shared" si="176"/>
        <v>0</v>
      </c>
      <c r="AF504" s="93">
        <v>0</v>
      </c>
      <c r="AG504" s="93">
        <v>0</v>
      </c>
      <c r="AH504" s="93">
        <v>0</v>
      </c>
      <c r="AI504" s="93">
        <v>0</v>
      </c>
      <c r="AJ504" s="430">
        <f t="shared" si="177"/>
        <v>0</v>
      </c>
      <c r="AK504" s="91">
        <v>0</v>
      </c>
      <c r="AL504" s="91">
        <v>0</v>
      </c>
      <c r="AM504" s="91">
        <v>0</v>
      </c>
      <c r="AN504" s="91">
        <v>0</v>
      </c>
      <c r="AO504" s="257">
        <f t="shared" si="178"/>
        <v>0</v>
      </c>
      <c r="AP504" s="91">
        <v>0</v>
      </c>
      <c r="AQ504" s="91">
        <v>0</v>
      </c>
      <c r="AR504" s="91">
        <v>0</v>
      </c>
      <c r="AS504" s="91">
        <v>0</v>
      </c>
      <c r="AT504" s="257">
        <f t="shared" si="161"/>
        <v>0</v>
      </c>
      <c r="AU504" s="91">
        <v>0</v>
      </c>
      <c r="AV504" s="91">
        <v>0</v>
      </c>
      <c r="AW504" s="91">
        <v>0</v>
      </c>
      <c r="AX504" s="91">
        <v>0</v>
      </c>
      <c r="AY504" s="257">
        <f t="shared" si="162"/>
        <v>0</v>
      </c>
    </row>
    <row r="505" spans="2:104" s="204" customFormat="1" ht="55.5" customHeight="1" thickBot="1" x14ac:dyDescent="0.3">
      <c r="B505" s="1015"/>
      <c r="C505" s="911"/>
      <c r="D505" s="970"/>
      <c r="E505" s="201" t="s">
        <v>112</v>
      </c>
      <c r="F505" s="695">
        <f t="shared" si="163"/>
        <v>0</v>
      </c>
      <c r="G505" s="672">
        <v>0</v>
      </c>
      <c r="H505" s="93">
        <v>0</v>
      </c>
      <c r="I505" s="93">
        <v>0</v>
      </c>
      <c r="J505" s="93">
        <v>0</v>
      </c>
      <c r="K505" s="66">
        <f t="shared" si="179"/>
        <v>0</v>
      </c>
      <c r="L505" s="93">
        <v>0</v>
      </c>
      <c r="M505" s="93">
        <v>0</v>
      </c>
      <c r="N505" s="93">
        <v>0</v>
      </c>
      <c r="O505" s="93">
        <v>0</v>
      </c>
      <c r="P505" s="257">
        <f t="shared" si="173"/>
        <v>0</v>
      </c>
      <c r="Q505" s="93">
        <v>0</v>
      </c>
      <c r="R505" s="93">
        <v>0</v>
      </c>
      <c r="S505" s="93">
        <v>0</v>
      </c>
      <c r="T505" s="93">
        <v>0</v>
      </c>
      <c r="U505" s="257">
        <f t="shared" si="174"/>
        <v>0</v>
      </c>
      <c r="V505" s="93">
        <v>0</v>
      </c>
      <c r="W505" s="93">
        <v>0</v>
      </c>
      <c r="X505" s="93">
        <v>0</v>
      </c>
      <c r="Y505" s="415">
        <v>0</v>
      </c>
      <c r="Z505" s="430">
        <f t="shared" si="175"/>
        <v>0</v>
      </c>
      <c r="AA505" s="93">
        <v>0</v>
      </c>
      <c r="AB505" s="93">
        <v>0</v>
      </c>
      <c r="AC505" s="93">
        <v>0</v>
      </c>
      <c r="AD505" s="93">
        <v>0</v>
      </c>
      <c r="AE505" s="430">
        <f t="shared" si="176"/>
        <v>0</v>
      </c>
      <c r="AF505" s="93">
        <v>0</v>
      </c>
      <c r="AG505" s="93">
        <v>0</v>
      </c>
      <c r="AH505" s="93">
        <v>0</v>
      </c>
      <c r="AI505" s="93">
        <v>0</v>
      </c>
      <c r="AJ505" s="430">
        <f t="shared" si="177"/>
        <v>0</v>
      </c>
      <c r="AK505" s="91">
        <v>0</v>
      </c>
      <c r="AL505" s="91">
        <v>0</v>
      </c>
      <c r="AM505" s="91">
        <v>0</v>
      </c>
      <c r="AN505" s="91">
        <v>0</v>
      </c>
      <c r="AO505" s="257">
        <f t="shared" si="178"/>
        <v>0</v>
      </c>
      <c r="AP505" s="91">
        <v>0</v>
      </c>
      <c r="AQ505" s="91">
        <v>0</v>
      </c>
      <c r="AR505" s="91">
        <v>0</v>
      </c>
      <c r="AS505" s="91">
        <v>0</v>
      </c>
      <c r="AT505" s="257">
        <f t="shared" si="161"/>
        <v>0</v>
      </c>
      <c r="AU505" s="91">
        <v>0</v>
      </c>
      <c r="AV505" s="91">
        <v>0</v>
      </c>
      <c r="AW505" s="91">
        <v>0</v>
      </c>
      <c r="AX505" s="91">
        <v>0</v>
      </c>
      <c r="AY505" s="257">
        <f t="shared" si="162"/>
        <v>0</v>
      </c>
    </row>
    <row r="506" spans="2:104" s="204" customFormat="1" ht="30" customHeight="1" thickBot="1" x14ac:dyDescent="0.3">
      <c r="B506" s="1013">
        <v>7</v>
      </c>
      <c r="C506" s="911"/>
      <c r="D506" s="968" t="s">
        <v>688</v>
      </c>
      <c r="E506" s="583" t="s">
        <v>621</v>
      </c>
      <c r="F506" s="695">
        <f t="shared" si="163"/>
        <v>0</v>
      </c>
      <c r="G506" s="672">
        <v>0</v>
      </c>
      <c r="H506" s="93">
        <v>0</v>
      </c>
      <c r="I506" s="93">
        <v>0</v>
      </c>
      <c r="J506" s="93">
        <v>0</v>
      </c>
      <c r="K506" s="66">
        <f t="shared" si="179"/>
        <v>0</v>
      </c>
      <c r="L506" s="93">
        <v>0</v>
      </c>
      <c r="M506" s="93">
        <v>0</v>
      </c>
      <c r="N506" s="93">
        <v>0</v>
      </c>
      <c r="O506" s="93">
        <v>0</v>
      </c>
      <c r="P506" s="257">
        <f t="shared" si="173"/>
        <v>0</v>
      </c>
      <c r="Q506" s="93">
        <v>0</v>
      </c>
      <c r="R506" s="93">
        <v>0</v>
      </c>
      <c r="S506" s="93">
        <v>0</v>
      </c>
      <c r="T506" s="93">
        <v>0</v>
      </c>
      <c r="U506" s="257">
        <f t="shared" si="174"/>
        <v>0</v>
      </c>
      <c r="V506" s="93">
        <v>0</v>
      </c>
      <c r="W506" s="93">
        <v>0</v>
      </c>
      <c r="X506" s="93">
        <v>0</v>
      </c>
      <c r="Y506" s="415">
        <v>0</v>
      </c>
      <c r="Z506" s="430">
        <f t="shared" si="175"/>
        <v>0</v>
      </c>
      <c r="AA506" s="93">
        <v>0</v>
      </c>
      <c r="AB506" s="93">
        <v>0</v>
      </c>
      <c r="AC506" s="93">
        <v>0</v>
      </c>
      <c r="AD506" s="93">
        <v>0</v>
      </c>
      <c r="AE506" s="430">
        <f t="shared" si="176"/>
        <v>0</v>
      </c>
      <c r="AF506" s="93">
        <v>0</v>
      </c>
      <c r="AG506" s="93">
        <v>0</v>
      </c>
      <c r="AH506" s="93">
        <v>0</v>
      </c>
      <c r="AI506" s="93">
        <v>0</v>
      </c>
      <c r="AJ506" s="430">
        <f t="shared" si="177"/>
        <v>0</v>
      </c>
      <c r="AK506" s="91">
        <v>0</v>
      </c>
      <c r="AL506" s="91">
        <v>0</v>
      </c>
      <c r="AM506" s="91">
        <v>0</v>
      </c>
      <c r="AN506" s="91">
        <v>0</v>
      </c>
      <c r="AO506" s="257">
        <f t="shared" si="178"/>
        <v>0</v>
      </c>
      <c r="AP506" s="91">
        <v>0</v>
      </c>
      <c r="AQ506" s="91">
        <v>0</v>
      </c>
      <c r="AR506" s="91">
        <v>0</v>
      </c>
      <c r="AS506" s="91">
        <v>0</v>
      </c>
      <c r="AT506" s="257">
        <f t="shared" si="161"/>
        <v>0</v>
      </c>
      <c r="AU506" s="91">
        <v>0</v>
      </c>
      <c r="AV506" s="91">
        <v>0</v>
      </c>
      <c r="AW506" s="91">
        <v>0</v>
      </c>
      <c r="AX506" s="91">
        <v>0</v>
      </c>
      <c r="AY506" s="257">
        <f t="shared" si="162"/>
        <v>0</v>
      </c>
    </row>
    <row r="507" spans="2:104" s="204" customFormat="1" ht="42" customHeight="1" thickBot="1" x14ac:dyDescent="0.3">
      <c r="B507" s="1015"/>
      <c r="C507" s="911"/>
      <c r="D507" s="970"/>
      <c r="E507" s="201" t="s">
        <v>112</v>
      </c>
      <c r="F507" s="695">
        <f t="shared" si="163"/>
        <v>0</v>
      </c>
      <c r="G507" s="672">
        <v>0</v>
      </c>
      <c r="H507" s="93">
        <v>0</v>
      </c>
      <c r="I507" s="93">
        <v>0</v>
      </c>
      <c r="J507" s="93">
        <v>0</v>
      </c>
      <c r="K507" s="66">
        <f t="shared" si="179"/>
        <v>0</v>
      </c>
      <c r="L507" s="93">
        <v>0</v>
      </c>
      <c r="M507" s="93">
        <v>0</v>
      </c>
      <c r="N507" s="93">
        <v>0</v>
      </c>
      <c r="O507" s="93">
        <v>0</v>
      </c>
      <c r="P507" s="257">
        <f t="shared" si="173"/>
        <v>0</v>
      </c>
      <c r="Q507" s="93">
        <v>0</v>
      </c>
      <c r="R507" s="93">
        <v>0</v>
      </c>
      <c r="S507" s="93">
        <v>0</v>
      </c>
      <c r="T507" s="93">
        <v>0</v>
      </c>
      <c r="U507" s="257">
        <f t="shared" si="174"/>
        <v>0</v>
      </c>
      <c r="V507" s="93">
        <v>0</v>
      </c>
      <c r="W507" s="93">
        <v>0</v>
      </c>
      <c r="X507" s="93">
        <v>0</v>
      </c>
      <c r="Y507" s="415">
        <v>0</v>
      </c>
      <c r="Z507" s="430">
        <f t="shared" si="175"/>
        <v>0</v>
      </c>
      <c r="AA507" s="93">
        <v>0</v>
      </c>
      <c r="AB507" s="93">
        <v>0</v>
      </c>
      <c r="AC507" s="93">
        <v>0</v>
      </c>
      <c r="AD507" s="93">
        <v>0</v>
      </c>
      <c r="AE507" s="430">
        <f t="shared" si="176"/>
        <v>0</v>
      </c>
      <c r="AF507" s="90">
        <v>0</v>
      </c>
      <c r="AG507" s="90">
        <v>0</v>
      </c>
      <c r="AH507" s="90">
        <v>0</v>
      </c>
      <c r="AI507" s="90">
        <v>0</v>
      </c>
      <c r="AJ507" s="430">
        <f t="shared" si="177"/>
        <v>0</v>
      </c>
      <c r="AK507" s="91">
        <v>0</v>
      </c>
      <c r="AL507" s="91">
        <v>0</v>
      </c>
      <c r="AM507" s="91">
        <v>0</v>
      </c>
      <c r="AN507" s="91">
        <v>0</v>
      </c>
      <c r="AO507" s="257">
        <f t="shared" si="178"/>
        <v>0</v>
      </c>
      <c r="AP507" s="91">
        <v>0</v>
      </c>
      <c r="AQ507" s="91">
        <v>0</v>
      </c>
      <c r="AR507" s="91">
        <v>0</v>
      </c>
      <c r="AS507" s="91">
        <v>0</v>
      </c>
      <c r="AT507" s="257">
        <f t="shared" si="161"/>
        <v>0</v>
      </c>
      <c r="AU507" s="91">
        <v>0</v>
      </c>
      <c r="AV507" s="91">
        <v>0</v>
      </c>
      <c r="AW507" s="91">
        <v>0</v>
      </c>
      <c r="AX507" s="91">
        <v>0</v>
      </c>
      <c r="AY507" s="257">
        <f t="shared" si="162"/>
        <v>0</v>
      </c>
    </row>
    <row r="508" spans="2:104" s="218" customFormat="1" ht="30" customHeight="1" thickBot="1" x14ac:dyDescent="0.3">
      <c r="B508" s="579"/>
      <c r="C508" s="911"/>
      <c r="D508" s="967" t="s">
        <v>809</v>
      </c>
      <c r="E508" s="583" t="s">
        <v>621</v>
      </c>
      <c r="F508" s="695">
        <f t="shared" si="163"/>
        <v>0</v>
      </c>
      <c r="G508" s="678"/>
      <c r="H508" s="94"/>
      <c r="I508" s="94"/>
      <c r="J508" s="94"/>
      <c r="K508" s="66"/>
      <c r="L508" s="94"/>
      <c r="M508" s="94"/>
      <c r="N508" s="94"/>
      <c r="O508" s="94"/>
      <c r="P508" s="257"/>
      <c r="Q508" s="94"/>
      <c r="R508" s="94"/>
      <c r="S508" s="94"/>
      <c r="T508" s="94"/>
      <c r="U508" s="257"/>
      <c r="V508" s="94"/>
      <c r="W508" s="94"/>
      <c r="X508" s="94"/>
      <c r="Y508" s="420"/>
      <c r="Z508" s="430"/>
      <c r="AA508" s="94"/>
      <c r="AB508" s="94"/>
      <c r="AC508" s="94"/>
      <c r="AD508" s="94"/>
      <c r="AE508" s="430"/>
      <c r="AF508" s="90"/>
      <c r="AG508" s="90"/>
      <c r="AH508" s="90"/>
      <c r="AI508" s="90"/>
      <c r="AJ508" s="430"/>
      <c r="AK508" s="91">
        <v>0</v>
      </c>
      <c r="AL508" s="91">
        <v>0</v>
      </c>
      <c r="AM508" s="91">
        <v>0</v>
      </c>
      <c r="AN508" s="91">
        <v>0</v>
      </c>
      <c r="AO508" s="257"/>
      <c r="AP508" s="91">
        <v>0</v>
      </c>
      <c r="AQ508" s="91">
        <v>0</v>
      </c>
      <c r="AR508" s="91">
        <v>0</v>
      </c>
      <c r="AS508" s="91">
        <v>0</v>
      </c>
      <c r="AT508" s="257">
        <f t="shared" si="161"/>
        <v>0</v>
      </c>
      <c r="AU508" s="91">
        <v>0</v>
      </c>
      <c r="AV508" s="91">
        <v>0</v>
      </c>
      <c r="AW508" s="91">
        <v>0</v>
      </c>
      <c r="AX508" s="91">
        <v>0</v>
      </c>
      <c r="AY508" s="257">
        <f t="shared" si="162"/>
        <v>0</v>
      </c>
    </row>
    <row r="509" spans="2:104" s="218" customFormat="1" ht="31.5" customHeight="1" thickBot="1" x14ac:dyDescent="0.3">
      <c r="B509" s="579"/>
      <c r="C509" s="911"/>
      <c r="D509" s="948"/>
      <c r="E509" s="201" t="s">
        <v>112</v>
      </c>
      <c r="F509" s="695">
        <f t="shared" si="163"/>
        <v>0</v>
      </c>
      <c r="G509" s="678"/>
      <c r="H509" s="94"/>
      <c r="I509" s="94"/>
      <c r="J509" s="94"/>
      <c r="K509" s="66"/>
      <c r="L509" s="94"/>
      <c r="M509" s="94"/>
      <c r="N509" s="94"/>
      <c r="O509" s="94"/>
      <c r="P509" s="257"/>
      <c r="Q509" s="94"/>
      <c r="R509" s="94"/>
      <c r="S509" s="94"/>
      <c r="T509" s="94"/>
      <c r="U509" s="257"/>
      <c r="V509" s="94"/>
      <c r="W509" s="94"/>
      <c r="X509" s="94"/>
      <c r="Y509" s="420"/>
      <c r="Z509" s="430"/>
      <c r="AA509" s="94"/>
      <c r="AB509" s="94"/>
      <c r="AC509" s="94"/>
      <c r="AD509" s="94"/>
      <c r="AE509" s="430"/>
      <c r="AF509" s="90"/>
      <c r="AG509" s="90"/>
      <c r="AH509" s="90"/>
      <c r="AI509" s="90"/>
      <c r="AJ509" s="430"/>
      <c r="AK509" s="91">
        <v>0</v>
      </c>
      <c r="AL509" s="91">
        <v>0</v>
      </c>
      <c r="AM509" s="91">
        <v>0</v>
      </c>
      <c r="AN509" s="91">
        <v>0</v>
      </c>
      <c r="AO509" s="257"/>
      <c r="AP509" s="91">
        <v>0</v>
      </c>
      <c r="AQ509" s="91">
        <v>0</v>
      </c>
      <c r="AR509" s="91">
        <v>0</v>
      </c>
      <c r="AS509" s="91">
        <v>0</v>
      </c>
      <c r="AT509" s="257">
        <f t="shared" si="161"/>
        <v>0</v>
      </c>
      <c r="AU509" s="91">
        <v>0</v>
      </c>
      <c r="AV509" s="91">
        <v>0</v>
      </c>
      <c r="AW509" s="91">
        <v>0</v>
      </c>
      <c r="AX509" s="91">
        <v>0</v>
      </c>
      <c r="AY509" s="257">
        <f t="shared" si="162"/>
        <v>0</v>
      </c>
    </row>
    <row r="510" spans="2:104" s="218" customFormat="1" ht="30" customHeight="1" thickBot="1" x14ac:dyDescent="0.3">
      <c r="B510" s="579"/>
      <c r="C510" s="911"/>
      <c r="D510" s="916" t="s">
        <v>810</v>
      </c>
      <c r="E510" s="583" t="s">
        <v>621</v>
      </c>
      <c r="F510" s="695">
        <f t="shared" si="163"/>
        <v>0</v>
      </c>
      <c r="G510" s="678"/>
      <c r="H510" s="94"/>
      <c r="I510" s="94"/>
      <c r="J510" s="94"/>
      <c r="K510" s="66"/>
      <c r="L510" s="94"/>
      <c r="M510" s="94"/>
      <c r="N510" s="94"/>
      <c r="O510" s="94"/>
      <c r="P510" s="257"/>
      <c r="Q510" s="94"/>
      <c r="R510" s="94"/>
      <c r="S510" s="94"/>
      <c r="T510" s="94"/>
      <c r="U510" s="257"/>
      <c r="V510" s="94"/>
      <c r="W510" s="94"/>
      <c r="X510" s="94"/>
      <c r="Y510" s="420"/>
      <c r="Z510" s="430"/>
      <c r="AA510" s="94"/>
      <c r="AB510" s="94"/>
      <c r="AC510" s="94"/>
      <c r="AD510" s="94"/>
      <c r="AE510" s="430"/>
      <c r="AF510" s="90"/>
      <c r="AG510" s="90"/>
      <c r="AH510" s="90"/>
      <c r="AI510" s="90"/>
      <c r="AJ510" s="430"/>
      <c r="AK510" s="91">
        <v>0</v>
      </c>
      <c r="AL510" s="91">
        <v>0</v>
      </c>
      <c r="AM510" s="91">
        <v>0</v>
      </c>
      <c r="AN510" s="91">
        <v>0</v>
      </c>
      <c r="AO510" s="257"/>
      <c r="AP510" s="91">
        <v>0</v>
      </c>
      <c r="AQ510" s="91">
        <v>0</v>
      </c>
      <c r="AR510" s="91">
        <v>0</v>
      </c>
      <c r="AS510" s="91">
        <v>0</v>
      </c>
      <c r="AT510" s="257">
        <f t="shared" si="161"/>
        <v>0</v>
      </c>
      <c r="AU510" s="91">
        <v>0</v>
      </c>
      <c r="AV510" s="91">
        <v>0</v>
      </c>
      <c r="AW510" s="91">
        <v>0</v>
      </c>
      <c r="AX510" s="91">
        <v>0</v>
      </c>
      <c r="AY510" s="257">
        <f t="shared" si="162"/>
        <v>0</v>
      </c>
    </row>
    <row r="511" spans="2:104" s="218" customFormat="1" ht="28.5" customHeight="1" thickBot="1" x14ac:dyDescent="0.3">
      <c r="B511" s="579"/>
      <c r="C511" s="911"/>
      <c r="D511" s="918"/>
      <c r="E511" s="201" t="s">
        <v>112</v>
      </c>
      <c r="F511" s="695">
        <f t="shared" si="163"/>
        <v>0</v>
      </c>
      <c r="G511" s="678"/>
      <c r="H511" s="94"/>
      <c r="I511" s="94"/>
      <c r="J511" s="94"/>
      <c r="K511" s="66"/>
      <c r="L511" s="94"/>
      <c r="M511" s="94"/>
      <c r="N511" s="94"/>
      <c r="O511" s="94"/>
      <c r="P511" s="257"/>
      <c r="Q511" s="94"/>
      <c r="R511" s="94"/>
      <c r="S511" s="94"/>
      <c r="T511" s="94"/>
      <c r="U511" s="257"/>
      <c r="V511" s="94"/>
      <c r="W511" s="94"/>
      <c r="X511" s="94"/>
      <c r="Y511" s="420"/>
      <c r="Z511" s="430"/>
      <c r="AA511" s="94"/>
      <c r="AB511" s="94"/>
      <c r="AC511" s="94"/>
      <c r="AD511" s="94"/>
      <c r="AE511" s="430"/>
      <c r="AF511" s="90"/>
      <c r="AG511" s="90"/>
      <c r="AH511" s="90"/>
      <c r="AI511" s="90"/>
      <c r="AJ511" s="430"/>
      <c r="AK511" s="91">
        <v>0</v>
      </c>
      <c r="AL511" s="91">
        <v>0</v>
      </c>
      <c r="AM511" s="91">
        <v>0</v>
      </c>
      <c r="AN511" s="91">
        <v>0</v>
      </c>
      <c r="AO511" s="257"/>
      <c r="AP511" s="91">
        <v>0</v>
      </c>
      <c r="AQ511" s="91">
        <v>0</v>
      </c>
      <c r="AR511" s="91">
        <v>0</v>
      </c>
      <c r="AS511" s="91">
        <v>0</v>
      </c>
      <c r="AT511" s="257">
        <f t="shared" si="161"/>
        <v>0</v>
      </c>
      <c r="AU511" s="91">
        <v>0</v>
      </c>
      <c r="AV511" s="91">
        <v>0</v>
      </c>
      <c r="AW511" s="91">
        <v>0</v>
      </c>
      <c r="AX511" s="91">
        <v>0</v>
      </c>
      <c r="AY511" s="257">
        <f t="shared" si="162"/>
        <v>0</v>
      </c>
    </row>
    <row r="512" spans="2:104" s="218" customFormat="1" ht="27" customHeight="1" thickBot="1" x14ac:dyDescent="0.3">
      <c r="B512" s="579"/>
      <c r="C512" s="911"/>
      <c r="D512" s="967" t="s">
        <v>811</v>
      </c>
      <c r="E512" s="583" t="s">
        <v>621</v>
      </c>
      <c r="F512" s="695">
        <f t="shared" si="163"/>
        <v>0</v>
      </c>
      <c r="G512" s="678"/>
      <c r="H512" s="94"/>
      <c r="I512" s="94"/>
      <c r="J512" s="94"/>
      <c r="K512" s="66"/>
      <c r="L512" s="94"/>
      <c r="M512" s="94"/>
      <c r="N512" s="94"/>
      <c r="O512" s="94"/>
      <c r="P512" s="257"/>
      <c r="Q512" s="94"/>
      <c r="R512" s="94"/>
      <c r="S512" s="94"/>
      <c r="T512" s="94"/>
      <c r="U512" s="257"/>
      <c r="V512" s="94"/>
      <c r="W512" s="94"/>
      <c r="X512" s="94"/>
      <c r="Y512" s="420"/>
      <c r="Z512" s="430"/>
      <c r="AA512" s="94"/>
      <c r="AB512" s="94"/>
      <c r="AC512" s="94"/>
      <c r="AD512" s="94"/>
      <c r="AE512" s="430"/>
      <c r="AF512" s="90"/>
      <c r="AG512" s="90"/>
      <c r="AH512" s="90"/>
      <c r="AI512" s="90"/>
      <c r="AJ512" s="430"/>
      <c r="AK512" s="91">
        <v>0</v>
      </c>
      <c r="AL512" s="91">
        <v>0</v>
      </c>
      <c r="AM512" s="91">
        <v>0</v>
      </c>
      <c r="AN512" s="91">
        <v>0</v>
      </c>
      <c r="AO512" s="257"/>
      <c r="AP512" s="91">
        <v>0</v>
      </c>
      <c r="AQ512" s="91">
        <v>0</v>
      </c>
      <c r="AR512" s="91">
        <v>0</v>
      </c>
      <c r="AS512" s="91">
        <v>0</v>
      </c>
      <c r="AT512" s="257">
        <f t="shared" si="161"/>
        <v>0</v>
      </c>
      <c r="AU512" s="91">
        <v>0</v>
      </c>
      <c r="AV512" s="91">
        <v>0</v>
      </c>
      <c r="AW512" s="91">
        <v>0</v>
      </c>
      <c r="AX512" s="91">
        <v>0</v>
      </c>
      <c r="AY512" s="257">
        <f t="shared" si="162"/>
        <v>0</v>
      </c>
    </row>
    <row r="513" spans="2:51" s="218" customFormat="1" ht="27" customHeight="1" thickBot="1" x14ac:dyDescent="0.3">
      <c r="B513" s="579"/>
      <c r="C513" s="911"/>
      <c r="D513" s="948"/>
      <c r="E513" s="201" t="s">
        <v>112</v>
      </c>
      <c r="F513" s="695">
        <f t="shared" si="163"/>
        <v>0</v>
      </c>
      <c r="G513" s="678"/>
      <c r="H513" s="94"/>
      <c r="I513" s="94"/>
      <c r="J513" s="94"/>
      <c r="K513" s="66"/>
      <c r="L513" s="94"/>
      <c r="M513" s="94"/>
      <c r="N513" s="94"/>
      <c r="O513" s="94"/>
      <c r="P513" s="257"/>
      <c r="Q513" s="94"/>
      <c r="R513" s="94"/>
      <c r="S513" s="94"/>
      <c r="T513" s="94"/>
      <c r="U513" s="257"/>
      <c r="V513" s="94"/>
      <c r="W513" s="94"/>
      <c r="X513" s="94"/>
      <c r="Y513" s="420"/>
      <c r="Z513" s="430"/>
      <c r="AA513" s="94"/>
      <c r="AB513" s="94"/>
      <c r="AC513" s="94"/>
      <c r="AD513" s="94"/>
      <c r="AE513" s="430"/>
      <c r="AF513" s="90"/>
      <c r="AG513" s="90"/>
      <c r="AH513" s="90"/>
      <c r="AI513" s="90"/>
      <c r="AJ513" s="430"/>
      <c r="AK513" s="91">
        <v>0</v>
      </c>
      <c r="AL513" s="91">
        <v>0</v>
      </c>
      <c r="AM513" s="91">
        <v>0</v>
      </c>
      <c r="AN513" s="91">
        <v>0</v>
      </c>
      <c r="AO513" s="257"/>
      <c r="AP513" s="91">
        <v>0</v>
      </c>
      <c r="AQ513" s="91">
        <v>0</v>
      </c>
      <c r="AR513" s="91">
        <v>0</v>
      </c>
      <c r="AS513" s="91">
        <v>0</v>
      </c>
      <c r="AT513" s="257">
        <f t="shared" si="161"/>
        <v>0</v>
      </c>
      <c r="AU513" s="91">
        <v>0</v>
      </c>
      <c r="AV513" s="91">
        <v>0</v>
      </c>
      <c r="AW513" s="91">
        <v>0</v>
      </c>
      <c r="AX513" s="91">
        <v>0</v>
      </c>
      <c r="AY513" s="257">
        <f t="shared" si="162"/>
        <v>0</v>
      </c>
    </row>
    <row r="514" spans="2:51" s="194" customFormat="1" ht="16.5" customHeight="1" x14ac:dyDescent="0.25">
      <c r="B514" s="20"/>
      <c r="C514" s="911"/>
      <c r="D514" s="979" t="s">
        <v>183</v>
      </c>
      <c r="E514" s="980"/>
      <c r="F514" s="695">
        <f t="shared" si="163"/>
        <v>0</v>
      </c>
      <c r="G514" s="667">
        <f t="shared" ref="G514:J515" si="180">G483+G488+G493+G496+G501</f>
        <v>0</v>
      </c>
      <c r="H514" s="66">
        <f t="shared" si="180"/>
        <v>0</v>
      </c>
      <c r="I514" s="66">
        <f t="shared" si="180"/>
        <v>0</v>
      </c>
      <c r="J514" s="66">
        <f t="shared" si="180"/>
        <v>0</v>
      </c>
      <c r="K514" s="66">
        <f t="shared" si="179"/>
        <v>0</v>
      </c>
      <c r="L514" s="66">
        <f t="shared" ref="L514:O515" si="181">L483+L488+L493+L496+L501</f>
        <v>0</v>
      </c>
      <c r="M514" s="66">
        <f t="shared" si="181"/>
        <v>0</v>
      </c>
      <c r="N514" s="66">
        <f t="shared" si="181"/>
        <v>0</v>
      </c>
      <c r="O514" s="66">
        <f t="shared" si="181"/>
        <v>0</v>
      </c>
      <c r="P514" s="257">
        <f t="shared" si="173"/>
        <v>0</v>
      </c>
      <c r="Q514" s="66">
        <f t="shared" ref="Q514:T515" si="182">Q483+Q488+Q493+Q496+Q501</f>
        <v>0</v>
      </c>
      <c r="R514" s="66">
        <f t="shared" si="182"/>
        <v>0</v>
      </c>
      <c r="S514" s="66">
        <f t="shared" si="182"/>
        <v>0</v>
      </c>
      <c r="T514" s="66">
        <f t="shared" si="182"/>
        <v>0</v>
      </c>
      <c r="U514" s="257">
        <f t="shared" si="174"/>
        <v>0</v>
      </c>
      <c r="V514" s="66">
        <f t="shared" ref="V514:Y515" si="183">V483+V488+V493+V496+V501</f>
        <v>0</v>
      </c>
      <c r="W514" s="66">
        <f t="shared" si="183"/>
        <v>0</v>
      </c>
      <c r="X514" s="66">
        <f t="shared" si="183"/>
        <v>0</v>
      </c>
      <c r="Y514" s="410">
        <f t="shared" si="183"/>
        <v>0</v>
      </c>
      <c r="Z514" s="430">
        <f t="shared" si="175"/>
        <v>0</v>
      </c>
      <c r="AA514" s="66">
        <f t="shared" ref="AA514:AD515" si="184">AA483+AA488+AA493+AA496+AA501</f>
        <v>0</v>
      </c>
      <c r="AB514" s="66">
        <f t="shared" si="184"/>
        <v>0</v>
      </c>
      <c r="AC514" s="66">
        <f t="shared" si="184"/>
        <v>0</v>
      </c>
      <c r="AD514" s="66">
        <f t="shared" si="184"/>
        <v>0</v>
      </c>
      <c r="AE514" s="430">
        <f t="shared" si="176"/>
        <v>0</v>
      </c>
      <c r="AF514" s="66">
        <f t="shared" ref="AF514:AI516" si="185">AF483+AF488+AF493+AF496+AF501</f>
        <v>0</v>
      </c>
      <c r="AG514" s="66">
        <f t="shared" si="185"/>
        <v>0</v>
      </c>
      <c r="AH514" s="66">
        <f t="shared" si="185"/>
        <v>0</v>
      </c>
      <c r="AI514" s="66">
        <f t="shared" si="185"/>
        <v>0</v>
      </c>
      <c r="AJ514" s="430">
        <f t="shared" si="177"/>
        <v>0</v>
      </c>
      <c r="AK514" s="65">
        <f t="shared" ref="AK514:AN515" si="186">+AK483+AK488+AK493+AK501</f>
        <v>0</v>
      </c>
      <c r="AL514" s="65">
        <f t="shared" si="186"/>
        <v>0</v>
      </c>
      <c r="AM514" s="65">
        <f t="shared" si="186"/>
        <v>0</v>
      </c>
      <c r="AN514" s="65">
        <f t="shared" si="186"/>
        <v>0</v>
      </c>
      <c r="AO514" s="257">
        <f t="shared" si="178"/>
        <v>0</v>
      </c>
      <c r="AP514" s="65">
        <f t="shared" ref="AP514:AS515" si="187">+AP483+AP488+AP493+AP501</f>
        <v>0</v>
      </c>
      <c r="AQ514" s="65">
        <f t="shared" si="187"/>
        <v>0</v>
      </c>
      <c r="AR514" s="65">
        <f t="shared" si="187"/>
        <v>0</v>
      </c>
      <c r="AS514" s="65">
        <f t="shared" si="187"/>
        <v>0</v>
      </c>
      <c r="AT514" s="257">
        <f t="shared" si="161"/>
        <v>0</v>
      </c>
      <c r="AU514" s="65">
        <f t="shared" ref="AU514:AX515" si="188">+AU483+AU488+AU493+AU501</f>
        <v>0</v>
      </c>
      <c r="AV514" s="65">
        <f t="shared" si="188"/>
        <v>0</v>
      </c>
      <c r="AW514" s="65">
        <f t="shared" si="188"/>
        <v>0</v>
      </c>
      <c r="AX514" s="65">
        <f t="shared" si="188"/>
        <v>0</v>
      </c>
      <c r="AY514" s="257">
        <f t="shared" si="162"/>
        <v>0</v>
      </c>
    </row>
    <row r="515" spans="2:51" s="194" customFormat="1" ht="16.5" customHeight="1" x14ac:dyDescent="0.25">
      <c r="B515" s="20"/>
      <c r="C515" s="911"/>
      <c r="D515" s="935" t="s">
        <v>184</v>
      </c>
      <c r="E515" s="936"/>
      <c r="F515" s="695">
        <f t="shared" si="163"/>
        <v>0</v>
      </c>
      <c r="G515" s="667">
        <f t="shared" si="180"/>
        <v>0</v>
      </c>
      <c r="H515" s="66">
        <f t="shared" si="180"/>
        <v>0</v>
      </c>
      <c r="I515" s="66">
        <f t="shared" si="180"/>
        <v>0</v>
      </c>
      <c r="J515" s="66">
        <f t="shared" si="180"/>
        <v>0</v>
      </c>
      <c r="K515" s="66">
        <f t="shared" si="179"/>
        <v>0</v>
      </c>
      <c r="L515" s="66">
        <f t="shared" si="181"/>
        <v>0</v>
      </c>
      <c r="M515" s="66">
        <f t="shared" si="181"/>
        <v>0</v>
      </c>
      <c r="N515" s="66">
        <f t="shared" si="181"/>
        <v>0</v>
      </c>
      <c r="O515" s="66">
        <f t="shared" si="181"/>
        <v>0</v>
      </c>
      <c r="P515" s="257">
        <f t="shared" si="173"/>
        <v>0</v>
      </c>
      <c r="Q515" s="66">
        <f t="shared" si="182"/>
        <v>0</v>
      </c>
      <c r="R515" s="66">
        <f t="shared" si="182"/>
        <v>0</v>
      </c>
      <c r="S515" s="66">
        <f t="shared" si="182"/>
        <v>0</v>
      </c>
      <c r="T515" s="66">
        <f t="shared" si="182"/>
        <v>0</v>
      </c>
      <c r="U515" s="257">
        <f t="shared" si="174"/>
        <v>0</v>
      </c>
      <c r="V515" s="66">
        <f t="shared" si="183"/>
        <v>0</v>
      </c>
      <c r="W515" s="66">
        <f t="shared" si="183"/>
        <v>0</v>
      </c>
      <c r="X515" s="66">
        <f t="shared" si="183"/>
        <v>0</v>
      </c>
      <c r="Y515" s="410">
        <f t="shared" si="183"/>
        <v>0</v>
      </c>
      <c r="Z515" s="430">
        <f t="shared" si="175"/>
        <v>0</v>
      </c>
      <c r="AA515" s="66">
        <f t="shared" si="184"/>
        <v>0</v>
      </c>
      <c r="AB515" s="66">
        <f t="shared" si="184"/>
        <v>0</v>
      </c>
      <c r="AC515" s="66">
        <f t="shared" si="184"/>
        <v>0</v>
      </c>
      <c r="AD515" s="66">
        <f t="shared" si="184"/>
        <v>0</v>
      </c>
      <c r="AE515" s="430">
        <f t="shared" si="176"/>
        <v>0</v>
      </c>
      <c r="AF515" s="66">
        <f t="shared" si="185"/>
        <v>0</v>
      </c>
      <c r="AG515" s="66">
        <f t="shared" si="185"/>
        <v>0</v>
      </c>
      <c r="AH515" s="66">
        <f t="shared" si="185"/>
        <v>0</v>
      </c>
      <c r="AI515" s="66">
        <f t="shared" si="185"/>
        <v>0</v>
      </c>
      <c r="AJ515" s="430">
        <f t="shared" si="177"/>
        <v>0</v>
      </c>
      <c r="AK515" s="65">
        <f t="shared" si="186"/>
        <v>0</v>
      </c>
      <c r="AL515" s="65">
        <f t="shared" si="186"/>
        <v>0</v>
      </c>
      <c r="AM515" s="65">
        <f t="shared" si="186"/>
        <v>0</v>
      </c>
      <c r="AN515" s="65">
        <f t="shared" si="186"/>
        <v>0</v>
      </c>
      <c r="AO515" s="257">
        <f t="shared" si="178"/>
        <v>0</v>
      </c>
      <c r="AP515" s="65">
        <f t="shared" si="187"/>
        <v>0</v>
      </c>
      <c r="AQ515" s="65">
        <f t="shared" si="187"/>
        <v>0</v>
      </c>
      <c r="AR515" s="65">
        <f t="shared" si="187"/>
        <v>0</v>
      </c>
      <c r="AS515" s="65">
        <f t="shared" si="187"/>
        <v>0</v>
      </c>
      <c r="AT515" s="257">
        <f t="shared" si="161"/>
        <v>0</v>
      </c>
      <c r="AU515" s="65">
        <f t="shared" si="188"/>
        <v>0</v>
      </c>
      <c r="AV515" s="65">
        <f t="shared" si="188"/>
        <v>0</v>
      </c>
      <c r="AW515" s="65">
        <f t="shared" si="188"/>
        <v>0</v>
      </c>
      <c r="AX515" s="65">
        <f t="shared" si="188"/>
        <v>0</v>
      </c>
      <c r="AY515" s="257">
        <f t="shared" si="162"/>
        <v>0</v>
      </c>
    </row>
    <row r="516" spans="2:51" s="194" customFormat="1" ht="16.5" customHeight="1" thickBot="1" x14ac:dyDescent="0.3">
      <c r="B516" s="20"/>
      <c r="C516" s="932"/>
      <c r="D516" s="964" t="s">
        <v>185</v>
      </c>
      <c r="E516" s="965"/>
      <c r="F516" s="695">
        <f t="shared" si="163"/>
        <v>0</v>
      </c>
      <c r="G516" s="667">
        <f>G485+G492+G495+G498+G503</f>
        <v>0</v>
      </c>
      <c r="H516" s="66">
        <f>H485+H492+H495+H498+H503</f>
        <v>0</v>
      </c>
      <c r="I516" s="66">
        <f>I485+I492+I495+I498+I503</f>
        <v>0</v>
      </c>
      <c r="J516" s="66">
        <f>J485+J492+J495+J498+J503</f>
        <v>0</v>
      </c>
      <c r="K516" s="66">
        <f t="shared" si="179"/>
        <v>0</v>
      </c>
      <c r="L516" s="66">
        <f>L485+L492+L495+L498+L503</f>
        <v>0</v>
      </c>
      <c r="M516" s="66">
        <f>M485+M492+M495+M498+M503</f>
        <v>0</v>
      </c>
      <c r="N516" s="66">
        <f>N485+N492+N495+N498+N503</f>
        <v>0</v>
      </c>
      <c r="O516" s="66">
        <f>O485+O492+O495+O498+O503</f>
        <v>0</v>
      </c>
      <c r="P516" s="257">
        <f t="shared" si="173"/>
        <v>0</v>
      </c>
      <c r="Q516" s="66">
        <f>Q485+Q492+Q495+Q498+Q503</f>
        <v>0</v>
      </c>
      <c r="R516" s="66">
        <f>R485+R492+R495+R498+R503</f>
        <v>0</v>
      </c>
      <c r="S516" s="66">
        <f>S485+S492+S495+S498+S503</f>
        <v>0</v>
      </c>
      <c r="T516" s="66">
        <f>T485+T492+T495+T498+T503</f>
        <v>0</v>
      </c>
      <c r="U516" s="257">
        <f t="shared" si="174"/>
        <v>0</v>
      </c>
      <c r="V516" s="66">
        <f>V485+V492+V495+V498+V503</f>
        <v>0</v>
      </c>
      <c r="W516" s="66">
        <f>W485+W492+W495+W498+W503</f>
        <v>0</v>
      </c>
      <c r="X516" s="66">
        <f>X485+X492+X495+X498+X503</f>
        <v>0</v>
      </c>
      <c r="Y516" s="410">
        <f>Y485+Y492+Y495+Y498+Y503</f>
        <v>0</v>
      </c>
      <c r="Z516" s="430">
        <f t="shared" si="175"/>
        <v>0</v>
      </c>
      <c r="AA516" s="66">
        <f>AA485+AA492+AA495+AA498+AA503</f>
        <v>0</v>
      </c>
      <c r="AB516" s="66">
        <f>AB485+AB492+AB495+AB498+AB503</f>
        <v>0</v>
      </c>
      <c r="AC516" s="66">
        <f>AC485+AC492+AC495+AC498+AC503</f>
        <v>0</v>
      </c>
      <c r="AD516" s="66">
        <f>AD485+AD492+AD495+AD498+AD503</f>
        <v>0</v>
      </c>
      <c r="AE516" s="430">
        <f t="shared" si="176"/>
        <v>0</v>
      </c>
      <c r="AF516" s="66">
        <f t="shared" si="185"/>
        <v>0</v>
      </c>
      <c r="AG516" s="66">
        <f t="shared" si="185"/>
        <v>0</v>
      </c>
      <c r="AH516" s="66">
        <f t="shared" si="185"/>
        <v>0</v>
      </c>
      <c r="AI516" s="66">
        <f t="shared" si="185"/>
        <v>0</v>
      </c>
      <c r="AJ516" s="430">
        <f t="shared" si="177"/>
        <v>0</v>
      </c>
      <c r="AK516" s="65">
        <f t="shared" ref="AK516:AN516" si="189">+AK485+AK490+AK495+AK503+AK498+AK505+AK513+AK507+AK509+AK511</f>
        <v>0</v>
      </c>
      <c r="AL516" s="65">
        <f t="shared" si="189"/>
        <v>0</v>
      </c>
      <c r="AM516" s="65">
        <f t="shared" si="189"/>
        <v>0</v>
      </c>
      <c r="AN516" s="65">
        <f t="shared" si="189"/>
        <v>0</v>
      </c>
      <c r="AO516" s="257">
        <f t="shared" si="178"/>
        <v>0</v>
      </c>
      <c r="AP516" s="65">
        <f t="shared" ref="AP516:AS516" si="190">+AP485+AP490+AP495+AP503+AP498+AP505+AP513+AP507+AP509+AP511</f>
        <v>0</v>
      </c>
      <c r="AQ516" s="65">
        <f t="shared" si="190"/>
        <v>0</v>
      </c>
      <c r="AR516" s="65">
        <f t="shared" si="190"/>
        <v>0</v>
      </c>
      <c r="AS516" s="65">
        <f t="shared" si="190"/>
        <v>0</v>
      </c>
      <c r="AT516" s="257">
        <f t="shared" si="161"/>
        <v>0</v>
      </c>
      <c r="AU516" s="65">
        <f t="shared" ref="AU516:AX516" si="191">+AU485+AU490+AU495+AU503+AU498+AU505+AU513+AU507+AU509+AU511</f>
        <v>0</v>
      </c>
      <c r="AV516" s="65">
        <f t="shared" si="191"/>
        <v>0</v>
      </c>
      <c r="AW516" s="65">
        <f t="shared" si="191"/>
        <v>0</v>
      </c>
      <c r="AX516" s="65">
        <f t="shared" si="191"/>
        <v>0</v>
      </c>
      <c r="AY516" s="257">
        <f t="shared" si="162"/>
        <v>0</v>
      </c>
    </row>
    <row r="517" spans="2:51" s="194" customFormat="1" ht="16.5" customHeight="1" thickBot="1" x14ac:dyDescent="0.3">
      <c r="B517" s="180"/>
      <c r="C517" s="932"/>
      <c r="D517" s="919" t="s">
        <v>483</v>
      </c>
      <c r="E517" s="920"/>
      <c r="F517" s="695">
        <f t="shared" si="163"/>
        <v>0</v>
      </c>
      <c r="G517" s="673">
        <f t="shared" ref="G517:J517" si="192">G486+G499+G504++G506</f>
        <v>0</v>
      </c>
      <c r="H517" s="96">
        <f t="shared" si="192"/>
        <v>0</v>
      </c>
      <c r="I517" s="96">
        <f t="shared" si="192"/>
        <v>0</v>
      </c>
      <c r="J517" s="96">
        <f t="shared" si="192"/>
        <v>0</v>
      </c>
      <c r="K517" s="66">
        <f t="shared" si="179"/>
        <v>0</v>
      </c>
      <c r="L517" s="96">
        <f t="shared" ref="L517:O517" si="193">L486+L499+L504++L506</f>
        <v>0</v>
      </c>
      <c r="M517" s="96">
        <f t="shared" si="193"/>
        <v>0</v>
      </c>
      <c r="N517" s="96">
        <f t="shared" si="193"/>
        <v>0</v>
      </c>
      <c r="O517" s="96">
        <f t="shared" si="193"/>
        <v>0</v>
      </c>
      <c r="P517" s="257">
        <f t="shared" si="173"/>
        <v>0</v>
      </c>
      <c r="Q517" s="96">
        <f t="shared" ref="Q517:T517" si="194">Q486+Q499+Q504++Q506</f>
        <v>0</v>
      </c>
      <c r="R517" s="96">
        <f t="shared" si="194"/>
        <v>0</v>
      </c>
      <c r="S517" s="96">
        <f t="shared" si="194"/>
        <v>0</v>
      </c>
      <c r="T517" s="96">
        <f t="shared" si="194"/>
        <v>0</v>
      </c>
      <c r="U517" s="257">
        <f t="shared" si="174"/>
        <v>0</v>
      </c>
      <c r="V517" s="96">
        <f t="shared" ref="V517:Y517" si="195">V486+V499+V504++V506</f>
        <v>0</v>
      </c>
      <c r="W517" s="96">
        <f t="shared" si="195"/>
        <v>0</v>
      </c>
      <c r="X517" s="96">
        <f t="shared" si="195"/>
        <v>0</v>
      </c>
      <c r="Y517" s="416">
        <f t="shared" si="195"/>
        <v>0</v>
      </c>
      <c r="Z517" s="430">
        <f t="shared" si="175"/>
        <v>0</v>
      </c>
      <c r="AA517" s="96">
        <f t="shared" ref="AA517:AD517" si="196">AA486+AA499+AA504++AA506</f>
        <v>0</v>
      </c>
      <c r="AB517" s="96">
        <f t="shared" si="196"/>
        <v>0</v>
      </c>
      <c r="AC517" s="96">
        <f t="shared" si="196"/>
        <v>0</v>
      </c>
      <c r="AD517" s="96">
        <f t="shared" si="196"/>
        <v>0</v>
      </c>
      <c r="AE517" s="430">
        <f t="shared" si="176"/>
        <v>0</v>
      </c>
      <c r="AF517" s="96">
        <f t="shared" ref="AF517:AI518" si="197">AF486+AF499+AF504++AF506+AF491</f>
        <v>0</v>
      </c>
      <c r="AG517" s="96">
        <f t="shared" si="197"/>
        <v>0</v>
      </c>
      <c r="AH517" s="96">
        <f t="shared" si="197"/>
        <v>0</v>
      </c>
      <c r="AI517" s="96">
        <f t="shared" si="197"/>
        <v>0</v>
      </c>
      <c r="AJ517" s="430">
        <f t="shared" si="177"/>
        <v>0</v>
      </c>
      <c r="AK517" s="65">
        <f t="shared" ref="AK517:AN517" si="198">+AK486+AK499+AK504+AK512+AK491+AK508+AK506+AK510</f>
        <v>0</v>
      </c>
      <c r="AL517" s="65">
        <f t="shared" si="198"/>
        <v>0</v>
      </c>
      <c r="AM517" s="65">
        <f t="shared" si="198"/>
        <v>0</v>
      </c>
      <c r="AN517" s="65">
        <f t="shared" si="198"/>
        <v>0</v>
      </c>
      <c r="AO517" s="257">
        <f t="shared" si="178"/>
        <v>0</v>
      </c>
      <c r="AP517" s="65">
        <f t="shared" ref="AP517:AS517" si="199">+AP486+AP499+AP504+AP512+AP491+AP508+AP506+AP510</f>
        <v>0</v>
      </c>
      <c r="AQ517" s="65">
        <f t="shared" si="199"/>
        <v>0</v>
      </c>
      <c r="AR517" s="65">
        <f t="shared" si="199"/>
        <v>0</v>
      </c>
      <c r="AS517" s="65">
        <f t="shared" si="199"/>
        <v>0</v>
      </c>
      <c r="AT517" s="257">
        <f t="shared" si="161"/>
        <v>0</v>
      </c>
      <c r="AU517" s="65">
        <f t="shared" ref="AU517:AX517" si="200">+AU486+AU499+AU504+AU512+AU491+AU508+AU506+AU510</f>
        <v>0</v>
      </c>
      <c r="AV517" s="65">
        <f t="shared" si="200"/>
        <v>0</v>
      </c>
      <c r="AW517" s="65">
        <f t="shared" si="200"/>
        <v>0</v>
      </c>
      <c r="AX517" s="65">
        <f t="shared" si="200"/>
        <v>0</v>
      </c>
      <c r="AY517" s="257">
        <f t="shared" si="162"/>
        <v>0</v>
      </c>
    </row>
    <row r="518" spans="2:51" s="194" customFormat="1" ht="16.5" customHeight="1" thickBot="1" x14ac:dyDescent="0.3">
      <c r="B518" s="129"/>
      <c r="C518" s="1060"/>
      <c r="D518" s="919" t="s">
        <v>640</v>
      </c>
      <c r="E518" s="920"/>
      <c r="F518" s="695">
        <f t="shared" si="163"/>
        <v>0</v>
      </c>
      <c r="G518" s="673">
        <f t="shared" ref="G518:J518" si="201">G487+G500</f>
        <v>0</v>
      </c>
      <c r="H518" s="96">
        <f t="shared" si="201"/>
        <v>0</v>
      </c>
      <c r="I518" s="96">
        <f t="shared" si="201"/>
        <v>0</v>
      </c>
      <c r="J518" s="96">
        <f t="shared" si="201"/>
        <v>0</v>
      </c>
      <c r="K518" s="66">
        <f t="shared" si="179"/>
        <v>0</v>
      </c>
      <c r="L518" s="96">
        <f t="shared" ref="L518:O518" si="202">L487+L500</f>
        <v>0</v>
      </c>
      <c r="M518" s="96">
        <f t="shared" si="202"/>
        <v>0</v>
      </c>
      <c r="N518" s="96">
        <f t="shared" si="202"/>
        <v>0</v>
      </c>
      <c r="O518" s="96">
        <f t="shared" si="202"/>
        <v>0</v>
      </c>
      <c r="P518" s="257">
        <f t="shared" si="173"/>
        <v>0</v>
      </c>
      <c r="Q518" s="96">
        <f t="shared" ref="Q518:T518" si="203">Q487+Q500</f>
        <v>0</v>
      </c>
      <c r="R518" s="96">
        <f t="shared" si="203"/>
        <v>0</v>
      </c>
      <c r="S518" s="96">
        <f t="shared" si="203"/>
        <v>0</v>
      </c>
      <c r="T518" s="96">
        <f t="shared" si="203"/>
        <v>0</v>
      </c>
      <c r="U518" s="257">
        <f t="shared" si="174"/>
        <v>0</v>
      </c>
      <c r="V518" s="96">
        <f t="shared" ref="V518:Y518" si="204">V487+V500</f>
        <v>0</v>
      </c>
      <c r="W518" s="96">
        <f t="shared" si="204"/>
        <v>0</v>
      </c>
      <c r="X518" s="96">
        <f t="shared" si="204"/>
        <v>0</v>
      </c>
      <c r="Y518" s="416">
        <f t="shared" si="204"/>
        <v>0</v>
      </c>
      <c r="Z518" s="430">
        <f t="shared" si="175"/>
        <v>0</v>
      </c>
      <c r="AA518" s="96">
        <f t="shared" ref="AA518:AD518" si="205">AA487+AA500</f>
        <v>0</v>
      </c>
      <c r="AB518" s="96">
        <f t="shared" si="205"/>
        <v>0</v>
      </c>
      <c r="AC518" s="96">
        <f t="shared" si="205"/>
        <v>0</v>
      </c>
      <c r="AD518" s="96">
        <f t="shared" si="205"/>
        <v>0</v>
      </c>
      <c r="AE518" s="430">
        <f t="shared" si="176"/>
        <v>0</v>
      </c>
      <c r="AF518" s="96">
        <f t="shared" si="197"/>
        <v>0</v>
      </c>
      <c r="AG518" s="96">
        <f t="shared" si="197"/>
        <v>0</v>
      </c>
      <c r="AH518" s="96">
        <f t="shared" si="197"/>
        <v>0</v>
      </c>
      <c r="AI518" s="96">
        <f t="shared" si="197"/>
        <v>0</v>
      </c>
      <c r="AJ518" s="430">
        <f t="shared" si="177"/>
        <v>0</v>
      </c>
      <c r="AK518" s="65">
        <f t="shared" ref="AK518:AN518" si="206">+AK487+AK500+AK505+AK513+AK492</f>
        <v>0</v>
      </c>
      <c r="AL518" s="65">
        <f t="shared" si="206"/>
        <v>0</v>
      </c>
      <c r="AM518" s="65">
        <f t="shared" si="206"/>
        <v>0</v>
      </c>
      <c r="AN518" s="65">
        <f t="shared" si="206"/>
        <v>0</v>
      </c>
      <c r="AO518" s="257">
        <f t="shared" si="178"/>
        <v>0</v>
      </c>
      <c r="AP518" s="65">
        <f t="shared" ref="AP518:AS518" si="207">+AP487+AP500+AP505+AP513+AP492</f>
        <v>0</v>
      </c>
      <c r="AQ518" s="65">
        <f t="shared" si="207"/>
        <v>0</v>
      </c>
      <c r="AR518" s="65">
        <f t="shared" si="207"/>
        <v>0</v>
      </c>
      <c r="AS518" s="65">
        <f t="shared" si="207"/>
        <v>0</v>
      </c>
      <c r="AT518" s="257">
        <f t="shared" si="161"/>
        <v>0</v>
      </c>
      <c r="AU518" s="65">
        <f t="shared" ref="AU518:AX518" si="208">+AU487+AU500+AU505+AU513+AU492</f>
        <v>0</v>
      </c>
      <c r="AV518" s="65">
        <f t="shared" si="208"/>
        <v>0</v>
      </c>
      <c r="AW518" s="65">
        <f t="shared" si="208"/>
        <v>0</v>
      </c>
      <c r="AX518" s="65">
        <f t="shared" si="208"/>
        <v>0</v>
      </c>
      <c r="AY518" s="257">
        <f t="shared" si="162"/>
        <v>0</v>
      </c>
    </row>
    <row r="519" spans="2:51" s="194" customFormat="1" ht="18" customHeight="1" thickBot="1" x14ac:dyDescent="0.3">
      <c r="B519" s="1014">
        <v>1</v>
      </c>
      <c r="C519" s="1048" t="s">
        <v>572</v>
      </c>
      <c r="D519" s="939" t="s">
        <v>573</v>
      </c>
      <c r="E519" s="227" t="s">
        <v>116</v>
      </c>
      <c r="F519" s="695">
        <f t="shared" si="163"/>
        <v>0</v>
      </c>
      <c r="G519" s="674"/>
      <c r="H519" s="196"/>
      <c r="I519" s="196"/>
      <c r="J519" s="196"/>
      <c r="K519" s="66">
        <f t="shared" si="179"/>
        <v>0</v>
      </c>
      <c r="L519" s="220"/>
      <c r="M519" s="220"/>
      <c r="N519" s="220"/>
      <c r="O519" s="220"/>
      <c r="P519" s="257">
        <f t="shared" si="173"/>
        <v>0</v>
      </c>
      <c r="Q519" s="220"/>
      <c r="R519" s="220"/>
      <c r="S519" s="220"/>
      <c r="T519" s="220"/>
      <c r="U519" s="257">
        <f t="shared" si="174"/>
        <v>0</v>
      </c>
      <c r="V519" s="220"/>
      <c r="W519" s="220"/>
      <c r="X519" s="220"/>
      <c r="Y519" s="358"/>
      <c r="Z519" s="430">
        <f t="shared" si="175"/>
        <v>0</v>
      </c>
      <c r="AA519" s="220"/>
      <c r="AB519" s="220"/>
      <c r="AC519" s="220"/>
      <c r="AD519" s="220"/>
      <c r="AE519" s="430">
        <f t="shared" si="176"/>
        <v>0</v>
      </c>
      <c r="AF519" s="220"/>
      <c r="AG519" s="220"/>
      <c r="AH519" s="220"/>
      <c r="AI519" s="220"/>
      <c r="AJ519" s="430">
        <f t="shared" si="177"/>
        <v>0</v>
      </c>
      <c r="AK519" s="715"/>
      <c r="AL519" s="715"/>
      <c r="AM519" s="715"/>
      <c r="AN519" s="715"/>
      <c r="AO519" s="257">
        <f t="shared" si="178"/>
        <v>0</v>
      </c>
      <c r="AP519" s="715"/>
      <c r="AQ519" s="715"/>
      <c r="AR519" s="715"/>
      <c r="AS519" s="715"/>
      <c r="AT519" s="257">
        <f t="shared" si="161"/>
        <v>0</v>
      </c>
      <c r="AU519" s="715"/>
      <c r="AV519" s="715"/>
      <c r="AW519" s="715"/>
      <c r="AX519" s="715"/>
      <c r="AY519" s="257">
        <f t="shared" si="162"/>
        <v>0</v>
      </c>
    </row>
    <row r="520" spans="2:51" s="194" customFormat="1" ht="18" customHeight="1" thickBot="1" x14ac:dyDescent="0.3">
      <c r="B520" s="1014"/>
      <c r="C520" s="933"/>
      <c r="D520" s="940"/>
      <c r="E520" s="229" t="s">
        <v>203</v>
      </c>
      <c r="F520" s="695">
        <f t="shared" si="163"/>
        <v>0</v>
      </c>
      <c r="G520" s="662"/>
      <c r="H520" s="95"/>
      <c r="I520" s="95"/>
      <c r="J520" s="95"/>
      <c r="K520" s="66">
        <f t="shared" si="179"/>
        <v>0</v>
      </c>
      <c r="L520" s="220"/>
      <c r="M520" s="220"/>
      <c r="N520" s="220"/>
      <c r="O520" s="220"/>
      <c r="P520" s="257">
        <f t="shared" si="173"/>
        <v>0</v>
      </c>
      <c r="Q520" s="220"/>
      <c r="R520" s="220"/>
      <c r="S520" s="220"/>
      <c r="T520" s="220"/>
      <c r="U520" s="257">
        <f t="shared" si="174"/>
        <v>0</v>
      </c>
      <c r="V520" s="220"/>
      <c r="W520" s="220"/>
      <c r="X520" s="220"/>
      <c r="Y520" s="358"/>
      <c r="Z520" s="430">
        <f t="shared" si="175"/>
        <v>0</v>
      </c>
      <c r="AA520" s="220"/>
      <c r="AB520" s="220"/>
      <c r="AC520" s="220"/>
      <c r="AD520" s="220"/>
      <c r="AE520" s="430">
        <f t="shared" si="176"/>
        <v>0</v>
      </c>
      <c r="AF520" s="220"/>
      <c r="AG520" s="220"/>
      <c r="AH520" s="220"/>
      <c r="AI520" s="220"/>
      <c r="AJ520" s="430">
        <f t="shared" si="177"/>
        <v>0</v>
      </c>
      <c r="AK520" s="95"/>
      <c r="AL520" s="95"/>
      <c r="AM520" s="95"/>
      <c r="AN520" s="95"/>
      <c r="AO520" s="257">
        <f t="shared" si="178"/>
        <v>0</v>
      </c>
      <c r="AP520" s="95"/>
      <c r="AQ520" s="95"/>
      <c r="AR520" s="95"/>
      <c r="AS520" s="95"/>
      <c r="AT520" s="257">
        <f t="shared" si="161"/>
        <v>0</v>
      </c>
      <c r="AU520" s="95"/>
      <c r="AV520" s="95"/>
      <c r="AW520" s="95"/>
      <c r="AX520" s="95"/>
      <c r="AY520" s="257">
        <f t="shared" si="162"/>
        <v>0</v>
      </c>
    </row>
    <row r="521" spans="2:51" s="194" customFormat="1" ht="18" customHeight="1" thickBot="1" x14ac:dyDescent="0.3">
      <c r="B521" s="1014"/>
      <c r="C521" s="933"/>
      <c r="D521" s="940"/>
      <c r="E521" s="201" t="s">
        <v>112</v>
      </c>
      <c r="F521" s="695">
        <f t="shared" si="163"/>
        <v>0</v>
      </c>
      <c r="G521" s="675">
        <v>0</v>
      </c>
      <c r="H521" s="82">
        <v>0</v>
      </c>
      <c r="I521" s="82">
        <v>0</v>
      </c>
      <c r="J521" s="82">
        <v>0</v>
      </c>
      <c r="K521" s="66">
        <f t="shared" si="179"/>
        <v>0</v>
      </c>
      <c r="L521" s="82">
        <v>0</v>
      </c>
      <c r="M521" s="82">
        <v>0</v>
      </c>
      <c r="N521" s="82">
        <v>0</v>
      </c>
      <c r="O521" s="82">
        <v>0</v>
      </c>
      <c r="P521" s="257">
        <f t="shared" si="173"/>
        <v>0</v>
      </c>
      <c r="Q521" s="82">
        <v>0</v>
      </c>
      <c r="R521" s="82">
        <v>0</v>
      </c>
      <c r="S521" s="82">
        <v>0</v>
      </c>
      <c r="T521" s="82">
        <v>0</v>
      </c>
      <c r="U521" s="257">
        <f t="shared" si="174"/>
        <v>0</v>
      </c>
      <c r="V521" s="82">
        <v>0</v>
      </c>
      <c r="W521" s="82">
        <v>0</v>
      </c>
      <c r="X521" s="82">
        <v>0</v>
      </c>
      <c r="Y521" s="417">
        <v>0</v>
      </c>
      <c r="Z521" s="430">
        <f t="shared" si="175"/>
        <v>0</v>
      </c>
      <c r="AA521" s="82">
        <v>0</v>
      </c>
      <c r="AB521" s="82">
        <v>0</v>
      </c>
      <c r="AC521" s="82">
        <v>0</v>
      </c>
      <c r="AD521" s="82">
        <v>0</v>
      </c>
      <c r="AE521" s="430">
        <f t="shared" si="176"/>
        <v>0</v>
      </c>
      <c r="AF521" s="82">
        <v>0</v>
      </c>
      <c r="AG521" s="82">
        <v>0</v>
      </c>
      <c r="AH521" s="82">
        <v>0</v>
      </c>
      <c r="AI521" s="82">
        <v>0</v>
      </c>
      <c r="AJ521" s="430">
        <f t="shared" si="177"/>
        <v>0</v>
      </c>
      <c r="AK521" s="81">
        <v>0</v>
      </c>
      <c r="AL521" s="81">
        <v>0</v>
      </c>
      <c r="AM521" s="81">
        <v>0</v>
      </c>
      <c r="AN521" s="81">
        <v>0</v>
      </c>
      <c r="AO521" s="257">
        <f t="shared" si="178"/>
        <v>0</v>
      </c>
      <c r="AP521" s="81">
        <v>0</v>
      </c>
      <c r="AQ521" s="81">
        <v>0</v>
      </c>
      <c r="AR521" s="81">
        <v>0</v>
      </c>
      <c r="AS521" s="81">
        <v>0</v>
      </c>
      <c r="AT521" s="257">
        <f t="shared" si="161"/>
        <v>0</v>
      </c>
      <c r="AU521" s="81">
        <v>0</v>
      </c>
      <c r="AV521" s="81">
        <v>0</v>
      </c>
      <c r="AW521" s="81">
        <v>0</v>
      </c>
      <c r="AX521" s="81">
        <v>0</v>
      </c>
      <c r="AY521" s="257">
        <f t="shared" si="162"/>
        <v>0</v>
      </c>
    </row>
    <row r="522" spans="2:51" s="194" customFormat="1" ht="18" customHeight="1" thickBot="1" x14ac:dyDescent="0.3">
      <c r="B522" s="1014"/>
      <c r="C522" s="933"/>
      <c r="D522" s="940"/>
      <c r="E522" s="583" t="s">
        <v>621</v>
      </c>
      <c r="F522" s="695">
        <f t="shared" si="163"/>
        <v>0</v>
      </c>
      <c r="G522" s="676">
        <v>0</v>
      </c>
      <c r="H522" s="132">
        <v>0</v>
      </c>
      <c r="I522" s="132">
        <v>0</v>
      </c>
      <c r="J522" s="132">
        <v>0</v>
      </c>
      <c r="K522" s="66">
        <f t="shared" si="179"/>
        <v>0</v>
      </c>
      <c r="L522" s="132">
        <v>0</v>
      </c>
      <c r="M522" s="132">
        <v>0</v>
      </c>
      <c r="N522" s="132">
        <v>0</v>
      </c>
      <c r="O522" s="132">
        <v>0</v>
      </c>
      <c r="P522" s="257">
        <f t="shared" si="173"/>
        <v>0</v>
      </c>
      <c r="Q522" s="82">
        <v>0</v>
      </c>
      <c r="R522" s="82">
        <v>0</v>
      </c>
      <c r="S522" s="82">
        <v>0</v>
      </c>
      <c r="T522" s="82">
        <v>0</v>
      </c>
      <c r="U522" s="257">
        <f t="shared" si="174"/>
        <v>0</v>
      </c>
      <c r="V522" s="82">
        <v>0</v>
      </c>
      <c r="W522" s="82">
        <v>0</v>
      </c>
      <c r="X522" s="82">
        <v>0</v>
      </c>
      <c r="Y522" s="417">
        <v>0</v>
      </c>
      <c r="Z522" s="430">
        <f t="shared" si="175"/>
        <v>0</v>
      </c>
      <c r="AA522" s="132">
        <v>0</v>
      </c>
      <c r="AB522" s="132">
        <v>0</v>
      </c>
      <c r="AC522" s="132">
        <v>0</v>
      </c>
      <c r="AD522" s="132">
        <v>0</v>
      </c>
      <c r="AE522" s="430">
        <f t="shared" si="176"/>
        <v>0</v>
      </c>
      <c r="AF522" s="132">
        <v>0</v>
      </c>
      <c r="AG522" s="132">
        <v>0</v>
      </c>
      <c r="AH522" s="132">
        <v>0</v>
      </c>
      <c r="AI522" s="132">
        <v>0</v>
      </c>
      <c r="AJ522" s="430">
        <f t="shared" si="177"/>
        <v>0</v>
      </c>
      <c r="AK522" s="81">
        <v>0</v>
      </c>
      <c r="AL522" s="81">
        <v>0</v>
      </c>
      <c r="AM522" s="81">
        <v>0</v>
      </c>
      <c r="AN522" s="81">
        <v>0</v>
      </c>
      <c r="AO522" s="257">
        <f t="shared" si="178"/>
        <v>0</v>
      </c>
      <c r="AP522" s="81">
        <v>0</v>
      </c>
      <c r="AQ522" s="81">
        <v>0</v>
      </c>
      <c r="AR522" s="81">
        <v>0</v>
      </c>
      <c r="AS522" s="81">
        <v>0</v>
      </c>
      <c r="AT522" s="257">
        <f t="shared" ref="AT522:AT585" si="209">AP522+AQ522+AR522+AS522</f>
        <v>0</v>
      </c>
      <c r="AU522" s="81">
        <v>0</v>
      </c>
      <c r="AV522" s="81">
        <v>0</v>
      </c>
      <c r="AW522" s="81">
        <v>0</v>
      </c>
      <c r="AX522" s="81">
        <v>0</v>
      </c>
      <c r="AY522" s="257">
        <f t="shared" ref="AY522:AY585" si="210">AU522+AV522+AW522+AX522</f>
        <v>0</v>
      </c>
    </row>
    <row r="523" spans="2:51" s="194" customFormat="1" ht="18" customHeight="1" thickBot="1" x14ac:dyDescent="0.3">
      <c r="B523" s="1015"/>
      <c r="C523" s="933"/>
      <c r="D523" s="941"/>
      <c r="E523" s="583" t="s">
        <v>620</v>
      </c>
      <c r="F523" s="695">
        <f t="shared" si="163"/>
        <v>0</v>
      </c>
      <c r="G523" s="677">
        <v>0</v>
      </c>
      <c r="H523" s="118">
        <v>0</v>
      </c>
      <c r="I523" s="118">
        <v>0</v>
      </c>
      <c r="J523" s="118">
        <v>0</v>
      </c>
      <c r="K523" s="66">
        <f t="shared" si="179"/>
        <v>0</v>
      </c>
      <c r="L523" s="118">
        <v>0</v>
      </c>
      <c r="M523" s="118">
        <v>0</v>
      </c>
      <c r="N523" s="118">
        <v>0</v>
      </c>
      <c r="O523" s="118">
        <v>0</v>
      </c>
      <c r="P523" s="257">
        <f t="shared" si="173"/>
        <v>0</v>
      </c>
      <c r="Q523" s="82">
        <v>0</v>
      </c>
      <c r="R523" s="82">
        <v>0</v>
      </c>
      <c r="S523" s="82">
        <v>0</v>
      </c>
      <c r="T523" s="82">
        <v>0</v>
      </c>
      <c r="U523" s="257">
        <f t="shared" si="174"/>
        <v>0</v>
      </c>
      <c r="V523" s="82">
        <v>0</v>
      </c>
      <c r="W523" s="82">
        <v>0</v>
      </c>
      <c r="X523" s="82">
        <v>0</v>
      </c>
      <c r="Y523" s="417">
        <v>0</v>
      </c>
      <c r="Z523" s="430">
        <f t="shared" si="175"/>
        <v>0</v>
      </c>
      <c r="AA523" s="118">
        <v>0</v>
      </c>
      <c r="AB523" s="118">
        <v>0</v>
      </c>
      <c r="AC523" s="118">
        <v>0</v>
      </c>
      <c r="AD523" s="118">
        <v>0</v>
      </c>
      <c r="AE523" s="430">
        <f t="shared" si="176"/>
        <v>0</v>
      </c>
      <c r="AF523" s="118">
        <v>0</v>
      </c>
      <c r="AG523" s="118">
        <v>0</v>
      </c>
      <c r="AH523" s="118">
        <v>0</v>
      </c>
      <c r="AI523" s="118">
        <v>0</v>
      </c>
      <c r="AJ523" s="430">
        <f t="shared" si="177"/>
        <v>0</v>
      </c>
      <c r="AK523" s="91">
        <v>0</v>
      </c>
      <c r="AL523" s="91">
        <v>0</v>
      </c>
      <c r="AM523" s="91">
        <v>0</v>
      </c>
      <c r="AN523" s="91">
        <v>0</v>
      </c>
      <c r="AO523" s="257">
        <f t="shared" si="178"/>
        <v>0</v>
      </c>
      <c r="AP523" s="91">
        <v>0</v>
      </c>
      <c r="AQ523" s="91">
        <v>0</v>
      </c>
      <c r="AR523" s="91">
        <v>0</v>
      </c>
      <c r="AS523" s="91">
        <v>0</v>
      </c>
      <c r="AT523" s="257">
        <f t="shared" si="209"/>
        <v>0</v>
      </c>
      <c r="AU523" s="91">
        <v>0</v>
      </c>
      <c r="AV523" s="91">
        <v>0</v>
      </c>
      <c r="AW523" s="91">
        <v>0</v>
      </c>
      <c r="AX523" s="91">
        <v>0</v>
      </c>
      <c r="AY523" s="257">
        <f t="shared" si="210"/>
        <v>0</v>
      </c>
    </row>
    <row r="524" spans="2:51" s="194" customFormat="1" ht="18" customHeight="1" thickBot="1" x14ac:dyDescent="0.3">
      <c r="B524" s="1013">
        <v>2</v>
      </c>
      <c r="C524" s="933"/>
      <c r="D524" s="939" t="s">
        <v>574</v>
      </c>
      <c r="E524" s="227" t="s">
        <v>116</v>
      </c>
      <c r="F524" s="695">
        <f t="shared" si="163"/>
        <v>0</v>
      </c>
      <c r="G524" s="661"/>
      <c r="H524" s="97"/>
      <c r="I524" s="97"/>
      <c r="J524" s="97"/>
      <c r="K524" s="66">
        <f t="shared" si="179"/>
        <v>0</v>
      </c>
      <c r="L524" s="220"/>
      <c r="M524" s="220"/>
      <c r="N524" s="220"/>
      <c r="O524" s="220"/>
      <c r="P524" s="257">
        <f t="shared" si="173"/>
        <v>0</v>
      </c>
      <c r="Q524" s="220"/>
      <c r="R524" s="220"/>
      <c r="S524" s="220"/>
      <c r="T524" s="220"/>
      <c r="U524" s="257">
        <f t="shared" si="174"/>
        <v>0</v>
      </c>
      <c r="V524" s="220"/>
      <c r="W524" s="220"/>
      <c r="X524" s="220"/>
      <c r="Y524" s="358"/>
      <c r="Z524" s="430">
        <f t="shared" si="175"/>
        <v>0</v>
      </c>
      <c r="AA524" s="220"/>
      <c r="AB524" s="220"/>
      <c r="AC524" s="220"/>
      <c r="AD524" s="220"/>
      <c r="AE524" s="430">
        <f t="shared" si="176"/>
        <v>0</v>
      </c>
      <c r="AF524" s="220"/>
      <c r="AG524" s="220"/>
      <c r="AH524" s="220"/>
      <c r="AI524" s="220"/>
      <c r="AJ524" s="430">
        <f t="shared" si="177"/>
        <v>0</v>
      </c>
      <c r="AK524" s="95"/>
      <c r="AL524" s="95"/>
      <c r="AM524" s="95"/>
      <c r="AN524" s="95"/>
      <c r="AO524" s="257">
        <f t="shared" si="178"/>
        <v>0</v>
      </c>
      <c r="AP524" s="95"/>
      <c r="AQ524" s="95"/>
      <c r="AR524" s="95"/>
      <c r="AS524" s="95"/>
      <c r="AT524" s="257">
        <f t="shared" si="209"/>
        <v>0</v>
      </c>
      <c r="AU524" s="95"/>
      <c r="AV524" s="95"/>
      <c r="AW524" s="95"/>
      <c r="AX524" s="95"/>
      <c r="AY524" s="257">
        <f t="shared" si="210"/>
        <v>0</v>
      </c>
    </row>
    <row r="525" spans="2:51" s="194" customFormat="1" ht="18" customHeight="1" thickBot="1" x14ac:dyDescent="0.3">
      <c r="B525" s="1014"/>
      <c r="C525" s="933"/>
      <c r="D525" s="940"/>
      <c r="E525" s="229" t="s">
        <v>203</v>
      </c>
      <c r="F525" s="695">
        <f t="shared" ref="F525:F588" si="211">K525+P525+U525+Z525+AE525+AJ525+AO525+AT525+AY525</f>
        <v>0</v>
      </c>
      <c r="G525" s="662"/>
      <c r="H525" s="95"/>
      <c r="I525" s="95"/>
      <c r="J525" s="95"/>
      <c r="K525" s="66">
        <f t="shared" si="179"/>
        <v>0</v>
      </c>
      <c r="L525" s="220"/>
      <c r="M525" s="220"/>
      <c r="N525" s="220"/>
      <c r="O525" s="220"/>
      <c r="P525" s="257">
        <f t="shared" si="173"/>
        <v>0</v>
      </c>
      <c r="Q525" s="220"/>
      <c r="R525" s="220"/>
      <c r="S525" s="220"/>
      <c r="T525" s="220"/>
      <c r="U525" s="257">
        <f t="shared" si="174"/>
        <v>0</v>
      </c>
      <c r="V525" s="220"/>
      <c r="W525" s="220"/>
      <c r="X525" s="220"/>
      <c r="Y525" s="358"/>
      <c r="Z525" s="430">
        <f t="shared" si="175"/>
        <v>0</v>
      </c>
      <c r="AA525" s="220"/>
      <c r="AB525" s="220"/>
      <c r="AC525" s="220"/>
      <c r="AD525" s="220"/>
      <c r="AE525" s="430">
        <f t="shared" si="176"/>
        <v>0</v>
      </c>
      <c r="AF525" s="220"/>
      <c r="AG525" s="220"/>
      <c r="AH525" s="220"/>
      <c r="AI525" s="220"/>
      <c r="AJ525" s="430">
        <f t="shared" si="177"/>
        <v>0</v>
      </c>
      <c r="AK525" s="95"/>
      <c r="AL525" s="95"/>
      <c r="AM525" s="95"/>
      <c r="AN525" s="95"/>
      <c r="AO525" s="257">
        <f t="shared" si="178"/>
        <v>0</v>
      </c>
      <c r="AP525" s="95"/>
      <c r="AQ525" s="95"/>
      <c r="AR525" s="95"/>
      <c r="AS525" s="95"/>
      <c r="AT525" s="257">
        <f t="shared" si="209"/>
        <v>0</v>
      </c>
      <c r="AU525" s="95"/>
      <c r="AV525" s="95"/>
      <c r="AW525" s="95"/>
      <c r="AX525" s="95"/>
      <c r="AY525" s="257">
        <f t="shared" si="210"/>
        <v>0</v>
      </c>
    </row>
    <row r="526" spans="2:51" s="194" customFormat="1" ht="18" customHeight="1" thickBot="1" x14ac:dyDescent="0.3">
      <c r="B526" s="1014"/>
      <c r="C526" s="933"/>
      <c r="D526" s="940"/>
      <c r="E526" s="201" t="s">
        <v>112</v>
      </c>
      <c r="F526" s="695">
        <f t="shared" si="211"/>
        <v>0</v>
      </c>
      <c r="G526" s="675">
        <v>0</v>
      </c>
      <c r="H526" s="82">
        <v>0</v>
      </c>
      <c r="I526" s="82">
        <v>0</v>
      </c>
      <c r="J526" s="82">
        <v>0</v>
      </c>
      <c r="K526" s="66">
        <f t="shared" si="179"/>
        <v>0</v>
      </c>
      <c r="L526" s="82">
        <v>0</v>
      </c>
      <c r="M526" s="82">
        <v>0</v>
      </c>
      <c r="N526" s="82">
        <v>0</v>
      </c>
      <c r="O526" s="82">
        <v>0</v>
      </c>
      <c r="P526" s="257">
        <f t="shared" si="173"/>
        <v>0</v>
      </c>
      <c r="Q526" s="82">
        <v>0</v>
      </c>
      <c r="R526" s="82">
        <v>0</v>
      </c>
      <c r="S526" s="82">
        <v>0</v>
      </c>
      <c r="T526" s="82">
        <v>0</v>
      </c>
      <c r="U526" s="257">
        <f t="shared" si="174"/>
        <v>0</v>
      </c>
      <c r="V526" s="82">
        <v>0</v>
      </c>
      <c r="W526" s="82">
        <v>0</v>
      </c>
      <c r="X526" s="82">
        <v>0</v>
      </c>
      <c r="Y526" s="417">
        <v>0</v>
      </c>
      <c r="Z526" s="430">
        <f t="shared" si="175"/>
        <v>0</v>
      </c>
      <c r="AA526" s="82">
        <v>0</v>
      </c>
      <c r="AB526" s="82">
        <v>0</v>
      </c>
      <c r="AC526" s="82">
        <v>0</v>
      </c>
      <c r="AD526" s="82">
        <v>0</v>
      </c>
      <c r="AE526" s="430">
        <f t="shared" si="176"/>
        <v>0</v>
      </c>
      <c r="AF526" s="82">
        <v>0</v>
      </c>
      <c r="AG526" s="82">
        <v>0</v>
      </c>
      <c r="AH526" s="82">
        <v>0</v>
      </c>
      <c r="AI526" s="82">
        <v>0</v>
      </c>
      <c r="AJ526" s="430">
        <f t="shared" si="177"/>
        <v>0</v>
      </c>
      <c r="AK526" s="81">
        <v>0</v>
      </c>
      <c r="AL526" s="81">
        <v>0</v>
      </c>
      <c r="AM526" s="81">
        <v>0</v>
      </c>
      <c r="AN526" s="81">
        <v>0</v>
      </c>
      <c r="AO526" s="257">
        <f t="shared" si="178"/>
        <v>0</v>
      </c>
      <c r="AP526" s="81">
        <v>0</v>
      </c>
      <c r="AQ526" s="81">
        <v>0</v>
      </c>
      <c r="AR526" s="81">
        <v>0</v>
      </c>
      <c r="AS526" s="81">
        <v>0</v>
      </c>
      <c r="AT526" s="257">
        <f t="shared" si="209"/>
        <v>0</v>
      </c>
      <c r="AU526" s="81">
        <v>0</v>
      </c>
      <c r="AV526" s="81">
        <v>0</v>
      </c>
      <c r="AW526" s="81">
        <v>0</v>
      </c>
      <c r="AX526" s="81">
        <v>0</v>
      </c>
      <c r="AY526" s="257">
        <f t="shared" si="210"/>
        <v>0</v>
      </c>
    </row>
    <row r="527" spans="2:51" s="194" customFormat="1" ht="18" customHeight="1" thickBot="1" x14ac:dyDescent="0.3">
      <c r="B527" s="1014"/>
      <c r="C527" s="933"/>
      <c r="D527" s="940"/>
      <c r="E527" s="583" t="s">
        <v>621</v>
      </c>
      <c r="F527" s="695">
        <f t="shared" si="211"/>
        <v>0</v>
      </c>
      <c r="G527" s="676">
        <v>0</v>
      </c>
      <c r="H527" s="132">
        <v>0</v>
      </c>
      <c r="I527" s="132">
        <v>0</v>
      </c>
      <c r="J527" s="132">
        <v>0</v>
      </c>
      <c r="K527" s="66">
        <f t="shared" si="179"/>
        <v>0</v>
      </c>
      <c r="L527" s="132">
        <v>0</v>
      </c>
      <c r="M527" s="132">
        <v>0</v>
      </c>
      <c r="N527" s="132">
        <v>0</v>
      </c>
      <c r="O527" s="132">
        <v>0</v>
      </c>
      <c r="P527" s="257">
        <f t="shared" si="173"/>
        <v>0</v>
      </c>
      <c r="Q527" s="82">
        <v>0</v>
      </c>
      <c r="R527" s="82">
        <v>0</v>
      </c>
      <c r="S527" s="82">
        <v>0</v>
      </c>
      <c r="T527" s="82">
        <v>0</v>
      </c>
      <c r="U527" s="257">
        <f t="shared" si="174"/>
        <v>0</v>
      </c>
      <c r="V527" s="132">
        <v>0</v>
      </c>
      <c r="W527" s="132">
        <v>0</v>
      </c>
      <c r="X527" s="132">
        <v>0</v>
      </c>
      <c r="Y527" s="418">
        <v>0</v>
      </c>
      <c r="Z527" s="430">
        <f t="shared" si="175"/>
        <v>0</v>
      </c>
      <c r="AA527" s="132">
        <v>0</v>
      </c>
      <c r="AB527" s="132">
        <v>0</v>
      </c>
      <c r="AC527" s="132">
        <v>0</v>
      </c>
      <c r="AD527" s="132">
        <v>0</v>
      </c>
      <c r="AE527" s="430">
        <f t="shared" si="176"/>
        <v>0</v>
      </c>
      <c r="AF527" s="132">
        <v>0</v>
      </c>
      <c r="AG527" s="132">
        <v>0</v>
      </c>
      <c r="AH527" s="132">
        <v>0</v>
      </c>
      <c r="AI527" s="132">
        <v>0</v>
      </c>
      <c r="AJ527" s="430">
        <f t="shared" si="177"/>
        <v>0</v>
      </c>
      <c r="AK527" s="81">
        <v>0</v>
      </c>
      <c r="AL527" s="81">
        <v>0</v>
      </c>
      <c r="AM527" s="81">
        <v>0</v>
      </c>
      <c r="AN527" s="81">
        <v>0</v>
      </c>
      <c r="AO527" s="257">
        <f t="shared" si="178"/>
        <v>0</v>
      </c>
      <c r="AP527" s="81">
        <v>0</v>
      </c>
      <c r="AQ527" s="81">
        <v>0</v>
      </c>
      <c r="AR527" s="81">
        <v>0</v>
      </c>
      <c r="AS527" s="81">
        <v>0</v>
      </c>
      <c r="AT527" s="257">
        <f t="shared" si="209"/>
        <v>0</v>
      </c>
      <c r="AU527" s="81">
        <v>0</v>
      </c>
      <c r="AV527" s="81">
        <v>0</v>
      </c>
      <c r="AW527" s="81">
        <v>0</v>
      </c>
      <c r="AX527" s="81">
        <v>0</v>
      </c>
      <c r="AY527" s="257">
        <f t="shared" si="210"/>
        <v>0</v>
      </c>
    </row>
    <row r="528" spans="2:51" s="194" customFormat="1" ht="18" customHeight="1" thickBot="1" x14ac:dyDescent="0.3">
      <c r="B528" s="1015"/>
      <c r="C528" s="933"/>
      <c r="D528" s="941"/>
      <c r="E528" s="583" t="s">
        <v>620</v>
      </c>
      <c r="F528" s="695">
        <f t="shared" si="211"/>
        <v>0</v>
      </c>
      <c r="G528" s="677">
        <v>0</v>
      </c>
      <c r="H528" s="118">
        <v>0</v>
      </c>
      <c r="I528" s="118">
        <v>0</v>
      </c>
      <c r="J528" s="118">
        <v>0</v>
      </c>
      <c r="K528" s="66">
        <f t="shared" si="179"/>
        <v>0</v>
      </c>
      <c r="L528" s="118">
        <v>0</v>
      </c>
      <c r="M528" s="118">
        <v>0</v>
      </c>
      <c r="N528" s="118">
        <v>0</v>
      </c>
      <c r="O528" s="118">
        <v>0</v>
      </c>
      <c r="P528" s="257">
        <f t="shared" si="173"/>
        <v>0</v>
      </c>
      <c r="Q528" s="82">
        <v>0</v>
      </c>
      <c r="R528" s="82">
        <v>0</v>
      </c>
      <c r="S528" s="82">
        <v>0</v>
      </c>
      <c r="T528" s="82">
        <v>0</v>
      </c>
      <c r="U528" s="257">
        <f t="shared" si="174"/>
        <v>0</v>
      </c>
      <c r="V528" s="118">
        <v>0</v>
      </c>
      <c r="W528" s="118">
        <v>0</v>
      </c>
      <c r="X528" s="118">
        <v>0</v>
      </c>
      <c r="Y528" s="419">
        <v>0</v>
      </c>
      <c r="Z528" s="430">
        <f t="shared" si="175"/>
        <v>0</v>
      </c>
      <c r="AA528" s="118">
        <v>0</v>
      </c>
      <c r="AB528" s="118">
        <v>0</v>
      </c>
      <c r="AC528" s="118">
        <v>0</v>
      </c>
      <c r="AD528" s="118">
        <v>0</v>
      </c>
      <c r="AE528" s="430">
        <f t="shared" si="176"/>
        <v>0</v>
      </c>
      <c r="AF528" s="118">
        <v>0</v>
      </c>
      <c r="AG528" s="118">
        <v>0</v>
      </c>
      <c r="AH528" s="118">
        <v>0</v>
      </c>
      <c r="AI528" s="118">
        <v>0</v>
      </c>
      <c r="AJ528" s="430">
        <f t="shared" si="177"/>
        <v>0</v>
      </c>
      <c r="AK528" s="91">
        <v>0</v>
      </c>
      <c r="AL528" s="91">
        <v>0</v>
      </c>
      <c r="AM528" s="91">
        <v>0</v>
      </c>
      <c r="AN528" s="91">
        <v>0</v>
      </c>
      <c r="AO528" s="257">
        <f t="shared" si="178"/>
        <v>0</v>
      </c>
      <c r="AP528" s="91">
        <v>0</v>
      </c>
      <c r="AQ528" s="91">
        <v>0</v>
      </c>
      <c r="AR528" s="91">
        <v>0</v>
      </c>
      <c r="AS528" s="91">
        <v>0</v>
      </c>
      <c r="AT528" s="257">
        <f t="shared" si="209"/>
        <v>0</v>
      </c>
      <c r="AU528" s="91">
        <v>0</v>
      </c>
      <c r="AV528" s="91">
        <v>0</v>
      </c>
      <c r="AW528" s="91">
        <v>0</v>
      </c>
      <c r="AX528" s="91">
        <v>0</v>
      </c>
      <c r="AY528" s="257">
        <f t="shared" si="210"/>
        <v>0</v>
      </c>
    </row>
    <row r="529" spans="2:51" s="194" customFormat="1" ht="18" customHeight="1" thickBot="1" x14ac:dyDescent="0.3">
      <c r="B529" s="1013">
        <v>3</v>
      </c>
      <c r="C529" s="933"/>
      <c r="D529" s="939" t="s">
        <v>575</v>
      </c>
      <c r="E529" s="609" t="s">
        <v>116</v>
      </c>
      <c r="F529" s="695">
        <f t="shared" si="211"/>
        <v>0</v>
      </c>
      <c r="G529" s="661"/>
      <c r="H529" s="97"/>
      <c r="I529" s="97"/>
      <c r="J529" s="97"/>
      <c r="K529" s="66">
        <f t="shared" si="179"/>
        <v>0</v>
      </c>
      <c r="L529" s="220"/>
      <c r="M529" s="220"/>
      <c r="N529" s="220"/>
      <c r="O529" s="220"/>
      <c r="P529" s="257">
        <f t="shared" si="173"/>
        <v>0</v>
      </c>
      <c r="Q529" s="220"/>
      <c r="R529" s="220"/>
      <c r="S529" s="220"/>
      <c r="T529" s="220"/>
      <c r="U529" s="257">
        <f t="shared" si="174"/>
        <v>0</v>
      </c>
      <c r="V529" s="220"/>
      <c r="W529" s="220"/>
      <c r="X529" s="220"/>
      <c r="Y529" s="358"/>
      <c r="Z529" s="430">
        <f t="shared" si="175"/>
        <v>0</v>
      </c>
      <c r="AA529" s="220"/>
      <c r="AB529" s="220"/>
      <c r="AC529" s="220"/>
      <c r="AD529" s="220"/>
      <c r="AE529" s="430">
        <f t="shared" si="176"/>
        <v>0</v>
      </c>
      <c r="AF529" s="220"/>
      <c r="AG529" s="220"/>
      <c r="AH529" s="220"/>
      <c r="AI529" s="220"/>
      <c r="AJ529" s="430">
        <f t="shared" si="177"/>
        <v>0</v>
      </c>
      <c r="AK529" s="95"/>
      <c r="AL529" s="95"/>
      <c r="AM529" s="95"/>
      <c r="AN529" s="95"/>
      <c r="AO529" s="257">
        <f t="shared" si="178"/>
        <v>0</v>
      </c>
      <c r="AP529" s="95"/>
      <c r="AQ529" s="95"/>
      <c r="AR529" s="95"/>
      <c r="AS529" s="95"/>
      <c r="AT529" s="257">
        <f t="shared" si="209"/>
        <v>0</v>
      </c>
      <c r="AU529" s="95"/>
      <c r="AV529" s="95"/>
      <c r="AW529" s="95"/>
      <c r="AX529" s="95"/>
      <c r="AY529" s="257">
        <f t="shared" si="210"/>
        <v>0</v>
      </c>
    </row>
    <row r="530" spans="2:51" s="194" customFormat="1" ht="18" customHeight="1" thickBot="1" x14ac:dyDescent="0.3">
      <c r="B530" s="1014"/>
      <c r="C530" s="933"/>
      <c r="D530" s="940"/>
      <c r="E530" s="229" t="s">
        <v>203</v>
      </c>
      <c r="F530" s="695">
        <f t="shared" si="211"/>
        <v>0</v>
      </c>
      <c r="G530" s="662"/>
      <c r="H530" s="95"/>
      <c r="I530" s="95"/>
      <c r="J530" s="95"/>
      <c r="K530" s="66">
        <f t="shared" si="179"/>
        <v>0</v>
      </c>
      <c r="L530" s="220"/>
      <c r="M530" s="220"/>
      <c r="N530" s="220"/>
      <c r="O530" s="220"/>
      <c r="P530" s="257">
        <f t="shared" si="173"/>
        <v>0</v>
      </c>
      <c r="Q530" s="220"/>
      <c r="R530" s="220"/>
      <c r="S530" s="220"/>
      <c r="T530" s="220"/>
      <c r="U530" s="257">
        <f t="shared" si="174"/>
        <v>0</v>
      </c>
      <c r="V530" s="220"/>
      <c r="W530" s="220"/>
      <c r="X530" s="220"/>
      <c r="Y530" s="358"/>
      <c r="Z530" s="430">
        <f t="shared" si="175"/>
        <v>0</v>
      </c>
      <c r="AA530" s="220"/>
      <c r="AB530" s="220"/>
      <c r="AC530" s="220"/>
      <c r="AD530" s="220"/>
      <c r="AE530" s="430">
        <f t="shared" si="176"/>
        <v>0</v>
      </c>
      <c r="AF530" s="220"/>
      <c r="AG530" s="220"/>
      <c r="AH530" s="220"/>
      <c r="AI530" s="220"/>
      <c r="AJ530" s="430">
        <f t="shared" si="177"/>
        <v>0</v>
      </c>
      <c r="AK530" s="95"/>
      <c r="AL530" s="95"/>
      <c r="AM530" s="95"/>
      <c r="AN530" s="95"/>
      <c r="AO530" s="257">
        <f t="shared" si="178"/>
        <v>0</v>
      </c>
      <c r="AP530" s="95"/>
      <c r="AQ530" s="95"/>
      <c r="AR530" s="95"/>
      <c r="AS530" s="95"/>
      <c r="AT530" s="257">
        <f t="shared" si="209"/>
        <v>0</v>
      </c>
      <c r="AU530" s="95"/>
      <c r="AV530" s="95"/>
      <c r="AW530" s="95"/>
      <c r="AX530" s="95"/>
      <c r="AY530" s="257">
        <f t="shared" si="210"/>
        <v>0</v>
      </c>
    </row>
    <row r="531" spans="2:51" s="194" customFormat="1" ht="18" customHeight="1" thickBot="1" x14ac:dyDescent="0.3">
      <c r="B531" s="1014"/>
      <c r="C531" s="933"/>
      <c r="D531" s="940"/>
      <c r="E531" s="201" t="s">
        <v>112</v>
      </c>
      <c r="F531" s="695">
        <f t="shared" si="211"/>
        <v>0</v>
      </c>
      <c r="G531" s="675">
        <v>0</v>
      </c>
      <c r="H531" s="82">
        <v>0</v>
      </c>
      <c r="I531" s="82">
        <v>0</v>
      </c>
      <c r="J531" s="82">
        <v>0</v>
      </c>
      <c r="K531" s="66">
        <f t="shared" si="179"/>
        <v>0</v>
      </c>
      <c r="L531" s="82">
        <v>0</v>
      </c>
      <c r="M531" s="82">
        <v>0</v>
      </c>
      <c r="N531" s="82">
        <v>0</v>
      </c>
      <c r="O531" s="82">
        <v>0</v>
      </c>
      <c r="P531" s="257">
        <f t="shared" si="173"/>
        <v>0</v>
      </c>
      <c r="Q531" s="82">
        <v>0</v>
      </c>
      <c r="R531" s="82">
        <v>0</v>
      </c>
      <c r="S531" s="82">
        <v>0</v>
      </c>
      <c r="T531" s="82">
        <v>0</v>
      </c>
      <c r="U531" s="257">
        <f t="shared" si="174"/>
        <v>0</v>
      </c>
      <c r="V531" s="82">
        <v>0</v>
      </c>
      <c r="W531" s="82">
        <v>0</v>
      </c>
      <c r="X531" s="82">
        <v>0</v>
      </c>
      <c r="Y531" s="417">
        <v>0</v>
      </c>
      <c r="Z531" s="430">
        <f t="shared" si="175"/>
        <v>0</v>
      </c>
      <c r="AA531" s="82">
        <v>0</v>
      </c>
      <c r="AB531" s="82">
        <v>0</v>
      </c>
      <c r="AC531" s="82">
        <v>0</v>
      </c>
      <c r="AD531" s="82">
        <v>0</v>
      </c>
      <c r="AE531" s="430">
        <f t="shared" si="176"/>
        <v>0</v>
      </c>
      <c r="AF531" s="82">
        <v>0</v>
      </c>
      <c r="AG531" s="82">
        <v>0</v>
      </c>
      <c r="AH531" s="82">
        <v>0</v>
      </c>
      <c r="AI531" s="82">
        <v>0</v>
      </c>
      <c r="AJ531" s="430">
        <f t="shared" si="177"/>
        <v>0</v>
      </c>
      <c r="AK531" s="81">
        <v>0</v>
      </c>
      <c r="AL531" s="81">
        <v>0</v>
      </c>
      <c r="AM531" s="81">
        <v>0</v>
      </c>
      <c r="AN531" s="81">
        <v>0</v>
      </c>
      <c r="AO531" s="257">
        <f t="shared" si="178"/>
        <v>0</v>
      </c>
      <c r="AP531" s="81">
        <v>0</v>
      </c>
      <c r="AQ531" s="81">
        <v>0</v>
      </c>
      <c r="AR531" s="81">
        <v>0</v>
      </c>
      <c r="AS531" s="81">
        <v>0</v>
      </c>
      <c r="AT531" s="257">
        <f t="shared" si="209"/>
        <v>0</v>
      </c>
      <c r="AU531" s="81">
        <v>0</v>
      </c>
      <c r="AV531" s="81">
        <v>0</v>
      </c>
      <c r="AW531" s="81">
        <v>0</v>
      </c>
      <c r="AX531" s="81">
        <v>0</v>
      </c>
      <c r="AY531" s="257">
        <f t="shared" si="210"/>
        <v>0</v>
      </c>
    </row>
    <row r="532" spans="2:51" s="194" customFormat="1" ht="18" customHeight="1" thickBot="1" x14ac:dyDescent="0.3">
      <c r="B532" s="1014"/>
      <c r="C532" s="933"/>
      <c r="D532" s="940"/>
      <c r="E532" s="583" t="s">
        <v>621</v>
      </c>
      <c r="F532" s="695">
        <f t="shared" si="211"/>
        <v>0</v>
      </c>
      <c r="G532" s="676">
        <v>0</v>
      </c>
      <c r="H532" s="132">
        <v>0</v>
      </c>
      <c r="I532" s="132">
        <v>0</v>
      </c>
      <c r="J532" s="132">
        <v>0</v>
      </c>
      <c r="K532" s="66">
        <f t="shared" si="179"/>
        <v>0</v>
      </c>
      <c r="L532" s="132">
        <v>0</v>
      </c>
      <c r="M532" s="132">
        <v>0</v>
      </c>
      <c r="N532" s="132">
        <v>0</v>
      </c>
      <c r="O532" s="132">
        <v>0</v>
      </c>
      <c r="P532" s="257">
        <f t="shared" si="173"/>
        <v>0</v>
      </c>
      <c r="Q532" s="132">
        <v>0</v>
      </c>
      <c r="R532" s="132">
        <v>0</v>
      </c>
      <c r="S532" s="132">
        <v>0</v>
      </c>
      <c r="T532" s="132">
        <v>0</v>
      </c>
      <c r="U532" s="257">
        <f t="shared" si="174"/>
        <v>0</v>
      </c>
      <c r="V532" s="132">
        <v>0</v>
      </c>
      <c r="W532" s="132">
        <v>0</v>
      </c>
      <c r="X532" s="132">
        <v>0</v>
      </c>
      <c r="Y532" s="418">
        <v>0</v>
      </c>
      <c r="Z532" s="430">
        <f t="shared" si="175"/>
        <v>0</v>
      </c>
      <c r="AA532" s="132">
        <v>0</v>
      </c>
      <c r="AB532" s="132">
        <v>0</v>
      </c>
      <c r="AC532" s="132">
        <v>0</v>
      </c>
      <c r="AD532" s="132">
        <v>0</v>
      </c>
      <c r="AE532" s="430">
        <f t="shared" si="176"/>
        <v>0</v>
      </c>
      <c r="AF532" s="132">
        <v>0</v>
      </c>
      <c r="AG532" s="132">
        <v>0</v>
      </c>
      <c r="AH532" s="132">
        <v>0</v>
      </c>
      <c r="AI532" s="132">
        <v>0</v>
      </c>
      <c r="AJ532" s="430">
        <f t="shared" si="177"/>
        <v>0</v>
      </c>
      <c r="AK532" s="81">
        <v>0</v>
      </c>
      <c r="AL532" s="81">
        <v>0</v>
      </c>
      <c r="AM532" s="81">
        <v>0</v>
      </c>
      <c r="AN532" s="81">
        <v>0</v>
      </c>
      <c r="AO532" s="257">
        <f t="shared" si="178"/>
        <v>0</v>
      </c>
      <c r="AP532" s="81">
        <v>0</v>
      </c>
      <c r="AQ532" s="81">
        <v>0</v>
      </c>
      <c r="AR532" s="81">
        <v>0</v>
      </c>
      <c r="AS532" s="81">
        <v>0</v>
      </c>
      <c r="AT532" s="257">
        <f t="shared" si="209"/>
        <v>0</v>
      </c>
      <c r="AU532" s="81">
        <v>0</v>
      </c>
      <c r="AV532" s="81">
        <v>0</v>
      </c>
      <c r="AW532" s="81">
        <v>0</v>
      </c>
      <c r="AX532" s="81">
        <v>0</v>
      </c>
      <c r="AY532" s="257">
        <f t="shared" si="210"/>
        <v>0</v>
      </c>
    </row>
    <row r="533" spans="2:51" s="194" customFormat="1" ht="18" customHeight="1" thickBot="1" x14ac:dyDescent="0.3">
      <c r="B533" s="1015"/>
      <c r="C533" s="933"/>
      <c r="D533" s="941"/>
      <c r="E533" s="583" t="s">
        <v>620</v>
      </c>
      <c r="F533" s="695">
        <f t="shared" si="211"/>
        <v>0</v>
      </c>
      <c r="G533" s="677">
        <v>0</v>
      </c>
      <c r="H533" s="118">
        <v>0</v>
      </c>
      <c r="I533" s="118">
        <v>0</v>
      </c>
      <c r="J533" s="118">
        <v>0</v>
      </c>
      <c r="K533" s="66">
        <f t="shared" si="179"/>
        <v>0</v>
      </c>
      <c r="L533" s="118">
        <v>0</v>
      </c>
      <c r="M533" s="118">
        <v>0</v>
      </c>
      <c r="N533" s="118">
        <v>0</v>
      </c>
      <c r="O533" s="118">
        <v>0</v>
      </c>
      <c r="P533" s="257">
        <f t="shared" si="173"/>
        <v>0</v>
      </c>
      <c r="Q533" s="118">
        <v>0</v>
      </c>
      <c r="R533" s="118">
        <v>0</v>
      </c>
      <c r="S533" s="118">
        <v>0</v>
      </c>
      <c r="T533" s="118">
        <v>0</v>
      </c>
      <c r="U533" s="257">
        <f t="shared" si="174"/>
        <v>0</v>
      </c>
      <c r="V533" s="118">
        <v>0</v>
      </c>
      <c r="W533" s="118">
        <v>0</v>
      </c>
      <c r="X533" s="118">
        <v>0</v>
      </c>
      <c r="Y533" s="419">
        <v>0</v>
      </c>
      <c r="Z533" s="430">
        <f t="shared" si="175"/>
        <v>0</v>
      </c>
      <c r="AA533" s="118">
        <v>0</v>
      </c>
      <c r="AB533" s="118">
        <v>0</v>
      </c>
      <c r="AC533" s="118">
        <v>0</v>
      </c>
      <c r="AD533" s="118">
        <v>0</v>
      </c>
      <c r="AE533" s="430">
        <f t="shared" si="176"/>
        <v>0</v>
      </c>
      <c r="AF533" s="118">
        <v>0</v>
      </c>
      <c r="AG533" s="118">
        <v>0</v>
      </c>
      <c r="AH533" s="118">
        <v>0</v>
      </c>
      <c r="AI533" s="118">
        <v>0</v>
      </c>
      <c r="AJ533" s="430">
        <f t="shared" si="177"/>
        <v>0</v>
      </c>
      <c r="AK533" s="91">
        <v>0</v>
      </c>
      <c r="AL533" s="91">
        <v>0</v>
      </c>
      <c r="AM533" s="91">
        <v>0</v>
      </c>
      <c r="AN533" s="91">
        <v>0</v>
      </c>
      <c r="AO533" s="257">
        <f t="shared" si="178"/>
        <v>0</v>
      </c>
      <c r="AP533" s="91">
        <v>0</v>
      </c>
      <c r="AQ533" s="91">
        <v>0</v>
      </c>
      <c r="AR533" s="91">
        <v>0</v>
      </c>
      <c r="AS533" s="91">
        <v>0</v>
      </c>
      <c r="AT533" s="257">
        <f t="shared" si="209"/>
        <v>0</v>
      </c>
      <c r="AU533" s="81">
        <v>0</v>
      </c>
      <c r="AV533" s="81">
        <v>0</v>
      </c>
      <c r="AW533" s="81">
        <v>0</v>
      </c>
      <c r="AX533" s="81">
        <v>0</v>
      </c>
      <c r="AY533" s="257">
        <f t="shared" si="210"/>
        <v>0</v>
      </c>
    </row>
    <row r="534" spans="2:51" s="194" customFormat="1" ht="18" customHeight="1" thickBot="1" x14ac:dyDescent="0.3">
      <c r="B534" s="1013">
        <v>4</v>
      </c>
      <c r="C534" s="933"/>
      <c r="D534" s="939" t="s">
        <v>576</v>
      </c>
      <c r="E534" s="227" t="s">
        <v>116</v>
      </c>
      <c r="F534" s="695">
        <f t="shared" si="211"/>
        <v>0</v>
      </c>
      <c r="G534" s="661"/>
      <c r="H534" s="97"/>
      <c r="I534" s="97"/>
      <c r="J534" s="97"/>
      <c r="K534" s="66">
        <f t="shared" si="179"/>
        <v>0</v>
      </c>
      <c r="L534" s="220"/>
      <c r="M534" s="220"/>
      <c r="N534" s="220"/>
      <c r="O534" s="220"/>
      <c r="P534" s="257">
        <f t="shared" si="173"/>
        <v>0</v>
      </c>
      <c r="Q534" s="220"/>
      <c r="R534" s="220"/>
      <c r="S534" s="220"/>
      <c r="T534" s="220"/>
      <c r="U534" s="257">
        <f t="shared" si="174"/>
        <v>0</v>
      </c>
      <c r="V534" s="220"/>
      <c r="W534" s="220"/>
      <c r="X534" s="220"/>
      <c r="Y534" s="358"/>
      <c r="Z534" s="430">
        <f t="shared" si="175"/>
        <v>0</v>
      </c>
      <c r="AA534" s="220"/>
      <c r="AB534" s="220"/>
      <c r="AC534" s="220"/>
      <c r="AD534" s="220"/>
      <c r="AE534" s="430">
        <f t="shared" si="176"/>
        <v>0</v>
      </c>
      <c r="AF534" s="220"/>
      <c r="AG534" s="220"/>
      <c r="AH534" s="220"/>
      <c r="AI534" s="220"/>
      <c r="AJ534" s="430">
        <f t="shared" si="177"/>
        <v>0</v>
      </c>
      <c r="AK534" s="95"/>
      <c r="AL534" s="95"/>
      <c r="AM534" s="95"/>
      <c r="AN534" s="95"/>
      <c r="AO534" s="257">
        <f t="shared" si="178"/>
        <v>0</v>
      </c>
      <c r="AP534" s="95"/>
      <c r="AQ534" s="95"/>
      <c r="AR534" s="95"/>
      <c r="AS534" s="95"/>
      <c r="AT534" s="257">
        <f t="shared" si="209"/>
        <v>0</v>
      </c>
      <c r="AU534" s="95"/>
      <c r="AV534" s="95"/>
      <c r="AW534" s="95"/>
      <c r="AX534" s="95"/>
      <c r="AY534" s="257">
        <f t="shared" si="210"/>
        <v>0</v>
      </c>
    </row>
    <row r="535" spans="2:51" s="194" customFormat="1" ht="18" customHeight="1" thickBot="1" x14ac:dyDescent="0.3">
      <c r="B535" s="1014"/>
      <c r="C535" s="933"/>
      <c r="D535" s="940"/>
      <c r="E535" s="229" t="s">
        <v>203</v>
      </c>
      <c r="F535" s="695">
        <f t="shared" si="211"/>
        <v>0</v>
      </c>
      <c r="G535" s="662"/>
      <c r="H535" s="95"/>
      <c r="I535" s="95"/>
      <c r="J535" s="95"/>
      <c r="K535" s="66">
        <f t="shared" si="179"/>
        <v>0</v>
      </c>
      <c r="L535" s="220"/>
      <c r="M535" s="220"/>
      <c r="N535" s="220"/>
      <c r="O535" s="220"/>
      <c r="P535" s="257">
        <f t="shared" si="173"/>
        <v>0</v>
      </c>
      <c r="Q535" s="220"/>
      <c r="R535" s="220"/>
      <c r="S535" s="220"/>
      <c r="T535" s="220"/>
      <c r="U535" s="257">
        <f t="shared" si="174"/>
        <v>0</v>
      </c>
      <c r="V535" s="220"/>
      <c r="W535" s="220"/>
      <c r="X535" s="220"/>
      <c r="Y535" s="358"/>
      <c r="Z535" s="430">
        <f t="shared" si="175"/>
        <v>0</v>
      </c>
      <c r="AA535" s="220"/>
      <c r="AB535" s="220"/>
      <c r="AC535" s="220"/>
      <c r="AD535" s="220"/>
      <c r="AE535" s="430">
        <f t="shared" si="176"/>
        <v>0</v>
      </c>
      <c r="AF535" s="220"/>
      <c r="AG535" s="220"/>
      <c r="AH535" s="220"/>
      <c r="AI535" s="220"/>
      <c r="AJ535" s="430">
        <f t="shared" si="177"/>
        <v>0</v>
      </c>
      <c r="AK535" s="95"/>
      <c r="AL535" s="95"/>
      <c r="AM535" s="95"/>
      <c r="AN535" s="95"/>
      <c r="AO535" s="257">
        <f t="shared" si="178"/>
        <v>0</v>
      </c>
      <c r="AP535" s="95"/>
      <c r="AQ535" s="95"/>
      <c r="AR535" s="95"/>
      <c r="AS535" s="95"/>
      <c r="AT535" s="257">
        <f t="shared" si="209"/>
        <v>0</v>
      </c>
      <c r="AU535" s="95"/>
      <c r="AV535" s="95"/>
      <c r="AW535" s="95"/>
      <c r="AX535" s="95"/>
      <c r="AY535" s="257">
        <f t="shared" si="210"/>
        <v>0</v>
      </c>
    </row>
    <row r="536" spans="2:51" s="194" customFormat="1" ht="18" customHeight="1" thickBot="1" x14ac:dyDescent="0.3">
      <c r="B536" s="1014"/>
      <c r="C536" s="933"/>
      <c r="D536" s="940"/>
      <c r="E536" s="201" t="s">
        <v>112</v>
      </c>
      <c r="F536" s="695">
        <f t="shared" si="211"/>
        <v>0</v>
      </c>
      <c r="G536" s="675">
        <v>0</v>
      </c>
      <c r="H536" s="82">
        <v>0</v>
      </c>
      <c r="I536" s="82">
        <v>0</v>
      </c>
      <c r="J536" s="82">
        <v>0</v>
      </c>
      <c r="K536" s="66">
        <f t="shared" si="179"/>
        <v>0</v>
      </c>
      <c r="L536" s="82">
        <v>0</v>
      </c>
      <c r="M536" s="82">
        <v>0</v>
      </c>
      <c r="N536" s="82">
        <v>0</v>
      </c>
      <c r="O536" s="82">
        <v>0</v>
      </c>
      <c r="P536" s="257">
        <f t="shared" si="173"/>
        <v>0</v>
      </c>
      <c r="Q536" s="82">
        <v>0</v>
      </c>
      <c r="R536" s="82">
        <v>0</v>
      </c>
      <c r="S536" s="82">
        <v>0</v>
      </c>
      <c r="T536" s="82">
        <v>0</v>
      </c>
      <c r="U536" s="257">
        <f t="shared" si="174"/>
        <v>0</v>
      </c>
      <c r="V536" s="82">
        <v>0</v>
      </c>
      <c r="W536" s="82">
        <v>0</v>
      </c>
      <c r="X536" s="82">
        <v>0</v>
      </c>
      <c r="Y536" s="417">
        <v>0</v>
      </c>
      <c r="Z536" s="430">
        <f t="shared" si="175"/>
        <v>0</v>
      </c>
      <c r="AA536" s="82">
        <v>0</v>
      </c>
      <c r="AB536" s="82">
        <v>0</v>
      </c>
      <c r="AC536" s="82">
        <v>0</v>
      </c>
      <c r="AD536" s="82">
        <v>0</v>
      </c>
      <c r="AE536" s="430">
        <f t="shared" si="176"/>
        <v>0</v>
      </c>
      <c r="AF536" s="82">
        <v>0</v>
      </c>
      <c r="AG536" s="82">
        <v>0</v>
      </c>
      <c r="AH536" s="82">
        <v>0</v>
      </c>
      <c r="AI536" s="82">
        <v>0</v>
      </c>
      <c r="AJ536" s="430">
        <f t="shared" si="177"/>
        <v>0</v>
      </c>
      <c r="AK536" s="81">
        <v>0</v>
      </c>
      <c r="AL536" s="81">
        <v>0</v>
      </c>
      <c r="AM536" s="81">
        <v>0</v>
      </c>
      <c r="AN536" s="81">
        <v>0</v>
      </c>
      <c r="AO536" s="257">
        <f t="shared" si="178"/>
        <v>0</v>
      </c>
      <c r="AP536" s="81">
        <v>0</v>
      </c>
      <c r="AQ536" s="81">
        <v>0</v>
      </c>
      <c r="AR536" s="81">
        <v>0</v>
      </c>
      <c r="AS536" s="81">
        <v>0</v>
      </c>
      <c r="AT536" s="257">
        <f t="shared" si="209"/>
        <v>0</v>
      </c>
      <c r="AU536" s="81">
        <v>0</v>
      </c>
      <c r="AV536" s="81">
        <v>0</v>
      </c>
      <c r="AW536" s="81">
        <v>0</v>
      </c>
      <c r="AX536" s="81">
        <v>0</v>
      </c>
      <c r="AY536" s="257">
        <f t="shared" si="210"/>
        <v>0</v>
      </c>
    </row>
    <row r="537" spans="2:51" s="194" customFormat="1" ht="18" customHeight="1" thickBot="1" x14ac:dyDescent="0.3">
      <c r="B537" s="1014"/>
      <c r="C537" s="933"/>
      <c r="D537" s="940"/>
      <c r="E537" s="583" t="s">
        <v>621</v>
      </c>
      <c r="F537" s="695">
        <f t="shared" si="211"/>
        <v>0</v>
      </c>
      <c r="G537" s="676">
        <v>0</v>
      </c>
      <c r="H537" s="132">
        <v>0</v>
      </c>
      <c r="I537" s="132">
        <v>0</v>
      </c>
      <c r="J537" s="132">
        <v>0</v>
      </c>
      <c r="K537" s="66">
        <f t="shared" si="179"/>
        <v>0</v>
      </c>
      <c r="L537" s="132">
        <v>0</v>
      </c>
      <c r="M537" s="132">
        <v>0</v>
      </c>
      <c r="N537" s="132">
        <v>0</v>
      </c>
      <c r="O537" s="132">
        <v>0</v>
      </c>
      <c r="P537" s="257">
        <f t="shared" si="173"/>
        <v>0</v>
      </c>
      <c r="Q537" s="132">
        <v>0</v>
      </c>
      <c r="R537" s="132">
        <v>0</v>
      </c>
      <c r="S537" s="132">
        <v>0</v>
      </c>
      <c r="T537" s="132">
        <v>0</v>
      </c>
      <c r="U537" s="257">
        <f t="shared" si="174"/>
        <v>0</v>
      </c>
      <c r="V537" s="132">
        <v>0</v>
      </c>
      <c r="W537" s="132">
        <v>0</v>
      </c>
      <c r="X537" s="132">
        <v>0</v>
      </c>
      <c r="Y537" s="418">
        <v>0</v>
      </c>
      <c r="Z537" s="430">
        <f t="shared" si="175"/>
        <v>0</v>
      </c>
      <c r="AA537" s="132">
        <v>0</v>
      </c>
      <c r="AB537" s="132">
        <v>0</v>
      </c>
      <c r="AC537" s="132">
        <v>0</v>
      </c>
      <c r="AD537" s="132">
        <v>0</v>
      </c>
      <c r="AE537" s="430">
        <f t="shared" si="176"/>
        <v>0</v>
      </c>
      <c r="AF537" s="132">
        <v>0</v>
      </c>
      <c r="AG537" s="132">
        <v>0</v>
      </c>
      <c r="AH537" s="132">
        <v>0</v>
      </c>
      <c r="AI537" s="132">
        <v>0</v>
      </c>
      <c r="AJ537" s="430">
        <f t="shared" si="177"/>
        <v>0</v>
      </c>
      <c r="AK537" s="81">
        <v>0</v>
      </c>
      <c r="AL537" s="81">
        <v>0</v>
      </c>
      <c r="AM537" s="81">
        <v>0</v>
      </c>
      <c r="AN537" s="81">
        <v>0</v>
      </c>
      <c r="AO537" s="257">
        <f t="shared" si="178"/>
        <v>0</v>
      </c>
      <c r="AP537" s="81">
        <v>0</v>
      </c>
      <c r="AQ537" s="81">
        <v>0</v>
      </c>
      <c r="AR537" s="81">
        <v>0</v>
      </c>
      <c r="AS537" s="81">
        <v>0</v>
      </c>
      <c r="AT537" s="257">
        <f t="shared" si="209"/>
        <v>0</v>
      </c>
      <c r="AU537" s="81">
        <v>0</v>
      </c>
      <c r="AV537" s="81">
        <v>0</v>
      </c>
      <c r="AW537" s="81">
        <v>0</v>
      </c>
      <c r="AX537" s="81">
        <v>0</v>
      </c>
      <c r="AY537" s="257">
        <f t="shared" si="210"/>
        <v>0</v>
      </c>
    </row>
    <row r="538" spans="2:51" s="194" customFormat="1" ht="18" customHeight="1" thickBot="1" x14ac:dyDescent="0.3">
      <c r="B538" s="1015"/>
      <c r="C538" s="933"/>
      <c r="D538" s="941"/>
      <c r="E538" s="583" t="s">
        <v>620</v>
      </c>
      <c r="F538" s="695">
        <f t="shared" si="211"/>
        <v>0</v>
      </c>
      <c r="G538" s="677">
        <v>0</v>
      </c>
      <c r="H538" s="118">
        <v>0</v>
      </c>
      <c r="I538" s="118">
        <v>0</v>
      </c>
      <c r="J538" s="118">
        <v>0</v>
      </c>
      <c r="K538" s="66">
        <f t="shared" si="179"/>
        <v>0</v>
      </c>
      <c r="L538" s="118">
        <v>0</v>
      </c>
      <c r="M538" s="118">
        <v>0</v>
      </c>
      <c r="N538" s="118">
        <v>0</v>
      </c>
      <c r="O538" s="118">
        <v>0</v>
      </c>
      <c r="P538" s="257">
        <f t="shared" si="173"/>
        <v>0</v>
      </c>
      <c r="Q538" s="118">
        <v>0</v>
      </c>
      <c r="R538" s="118">
        <v>0</v>
      </c>
      <c r="S538" s="118">
        <v>0</v>
      </c>
      <c r="T538" s="118">
        <v>0</v>
      </c>
      <c r="U538" s="257">
        <f t="shared" si="174"/>
        <v>0</v>
      </c>
      <c r="V538" s="118">
        <v>0</v>
      </c>
      <c r="W538" s="118">
        <v>0</v>
      </c>
      <c r="X538" s="118">
        <v>0</v>
      </c>
      <c r="Y538" s="419">
        <v>0</v>
      </c>
      <c r="Z538" s="430">
        <f t="shared" si="175"/>
        <v>0</v>
      </c>
      <c r="AA538" s="118">
        <v>0</v>
      </c>
      <c r="AB538" s="118">
        <v>0</v>
      </c>
      <c r="AC538" s="118">
        <v>0</v>
      </c>
      <c r="AD538" s="118">
        <v>0</v>
      </c>
      <c r="AE538" s="430">
        <f t="shared" si="176"/>
        <v>0</v>
      </c>
      <c r="AF538" s="118">
        <v>0</v>
      </c>
      <c r="AG538" s="118">
        <v>0</v>
      </c>
      <c r="AH538" s="118">
        <v>0</v>
      </c>
      <c r="AI538" s="118">
        <v>0</v>
      </c>
      <c r="AJ538" s="430">
        <f t="shared" si="177"/>
        <v>0</v>
      </c>
      <c r="AK538" s="91">
        <v>0</v>
      </c>
      <c r="AL538" s="91">
        <v>0</v>
      </c>
      <c r="AM538" s="91">
        <v>0</v>
      </c>
      <c r="AN538" s="91">
        <v>0</v>
      </c>
      <c r="AO538" s="257">
        <f t="shared" si="178"/>
        <v>0</v>
      </c>
      <c r="AP538" s="81">
        <v>0</v>
      </c>
      <c r="AQ538" s="81">
        <v>0</v>
      </c>
      <c r="AR538" s="81">
        <v>0</v>
      </c>
      <c r="AS538" s="81">
        <v>0</v>
      </c>
      <c r="AT538" s="257">
        <f t="shared" si="209"/>
        <v>0</v>
      </c>
      <c r="AU538" s="91">
        <v>0</v>
      </c>
      <c r="AV538" s="91">
        <v>0</v>
      </c>
      <c r="AW538" s="91">
        <v>0</v>
      </c>
      <c r="AX538" s="91">
        <v>0</v>
      </c>
      <c r="AY538" s="257">
        <f t="shared" si="210"/>
        <v>0</v>
      </c>
    </row>
    <row r="539" spans="2:51" s="194" customFormat="1" ht="18" customHeight="1" thickBot="1" x14ac:dyDescent="0.3">
      <c r="B539" s="1013">
        <v>5</v>
      </c>
      <c r="C539" s="933"/>
      <c r="D539" s="939" t="s">
        <v>608</v>
      </c>
      <c r="E539" s="227" t="s">
        <v>116</v>
      </c>
      <c r="F539" s="695">
        <f t="shared" si="211"/>
        <v>0</v>
      </c>
      <c r="G539" s="661"/>
      <c r="H539" s="97"/>
      <c r="I539" s="97"/>
      <c r="J539" s="97"/>
      <c r="K539" s="66">
        <f t="shared" si="179"/>
        <v>0</v>
      </c>
      <c r="L539" s="220"/>
      <c r="M539" s="220"/>
      <c r="N539" s="220"/>
      <c r="O539" s="220"/>
      <c r="P539" s="257">
        <f t="shared" si="173"/>
        <v>0</v>
      </c>
      <c r="Q539" s="220"/>
      <c r="R539" s="220"/>
      <c r="S539" s="220"/>
      <c r="T539" s="220"/>
      <c r="U539" s="257">
        <f t="shared" si="174"/>
        <v>0</v>
      </c>
      <c r="V539" s="220"/>
      <c r="W539" s="220"/>
      <c r="X539" s="220"/>
      <c r="Y539" s="358"/>
      <c r="Z539" s="430">
        <f t="shared" si="175"/>
        <v>0</v>
      </c>
      <c r="AA539" s="220"/>
      <c r="AB539" s="220"/>
      <c r="AC539" s="220"/>
      <c r="AD539" s="220"/>
      <c r="AE539" s="430">
        <f t="shared" si="176"/>
        <v>0</v>
      </c>
      <c r="AF539" s="220"/>
      <c r="AG539" s="220"/>
      <c r="AH539" s="220"/>
      <c r="AI539" s="220"/>
      <c r="AJ539" s="430">
        <f t="shared" si="177"/>
        <v>0</v>
      </c>
      <c r="AK539" s="95"/>
      <c r="AL539" s="95"/>
      <c r="AM539" s="95"/>
      <c r="AN539" s="95"/>
      <c r="AO539" s="257">
        <f t="shared" si="178"/>
        <v>0</v>
      </c>
      <c r="AP539" s="95"/>
      <c r="AQ539" s="95"/>
      <c r="AR539" s="95"/>
      <c r="AS539" s="95"/>
      <c r="AT539" s="257">
        <f t="shared" si="209"/>
        <v>0</v>
      </c>
      <c r="AU539" s="95"/>
      <c r="AV539" s="95"/>
      <c r="AW539" s="95"/>
      <c r="AX539" s="95"/>
      <c r="AY539" s="257">
        <f t="shared" si="210"/>
        <v>0</v>
      </c>
    </row>
    <row r="540" spans="2:51" s="194" customFormat="1" ht="18" customHeight="1" thickBot="1" x14ac:dyDescent="0.3">
      <c r="B540" s="1014"/>
      <c r="C540" s="933"/>
      <c r="D540" s="940"/>
      <c r="E540" s="229" t="s">
        <v>203</v>
      </c>
      <c r="F540" s="695">
        <f t="shared" si="211"/>
        <v>0</v>
      </c>
      <c r="G540" s="662"/>
      <c r="H540" s="95"/>
      <c r="I540" s="95"/>
      <c r="J540" s="95"/>
      <c r="K540" s="66">
        <f t="shared" si="179"/>
        <v>0</v>
      </c>
      <c r="L540" s="220"/>
      <c r="M540" s="220"/>
      <c r="N540" s="220"/>
      <c r="O540" s="220"/>
      <c r="P540" s="257">
        <f t="shared" si="173"/>
        <v>0</v>
      </c>
      <c r="Q540" s="220"/>
      <c r="R540" s="220"/>
      <c r="S540" s="220"/>
      <c r="T540" s="220"/>
      <c r="U540" s="257">
        <f t="shared" si="174"/>
        <v>0</v>
      </c>
      <c r="V540" s="220"/>
      <c r="W540" s="220"/>
      <c r="X540" s="220"/>
      <c r="Y540" s="358"/>
      <c r="Z540" s="430">
        <f t="shared" si="175"/>
        <v>0</v>
      </c>
      <c r="AA540" s="220"/>
      <c r="AB540" s="220"/>
      <c r="AC540" s="220"/>
      <c r="AD540" s="220"/>
      <c r="AE540" s="430">
        <f t="shared" si="176"/>
        <v>0</v>
      </c>
      <c r="AF540" s="220"/>
      <c r="AG540" s="220"/>
      <c r="AH540" s="220"/>
      <c r="AI540" s="220"/>
      <c r="AJ540" s="430">
        <f t="shared" si="177"/>
        <v>0</v>
      </c>
      <c r="AK540" s="95"/>
      <c r="AL540" s="95"/>
      <c r="AM540" s="95"/>
      <c r="AN540" s="95"/>
      <c r="AO540" s="257">
        <f t="shared" si="178"/>
        <v>0</v>
      </c>
      <c r="AP540" s="95"/>
      <c r="AQ540" s="95"/>
      <c r="AR540" s="95"/>
      <c r="AS540" s="95"/>
      <c r="AT540" s="257">
        <f t="shared" si="209"/>
        <v>0</v>
      </c>
      <c r="AU540" s="95"/>
      <c r="AV540" s="95"/>
      <c r="AW540" s="95"/>
      <c r="AX540" s="95"/>
      <c r="AY540" s="257">
        <f t="shared" si="210"/>
        <v>0</v>
      </c>
    </row>
    <row r="541" spans="2:51" s="194" customFormat="1" ht="18" customHeight="1" thickBot="1" x14ac:dyDescent="0.3">
      <c r="B541" s="1014"/>
      <c r="C541" s="933"/>
      <c r="D541" s="940"/>
      <c r="E541" s="201" t="s">
        <v>112</v>
      </c>
      <c r="F541" s="695">
        <f t="shared" si="211"/>
        <v>0</v>
      </c>
      <c r="G541" s="675">
        <v>0</v>
      </c>
      <c r="H541" s="82">
        <v>0</v>
      </c>
      <c r="I541" s="82">
        <v>0</v>
      </c>
      <c r="J541" s="82">
        <v>0</v>
      </c>
      <c r="K541" s="66">
        <f t="shared" si="179"/>
        <v>0</v>
      </c>
      <c r="L541" s="82">
        <v>0</v>
      </c>
      <c r="M541" s="82">
        <v>0</v>
      </c>
      <c r="N541" s="82">
        <v>0</v>
      </c>
      <c r="O541" s="82">
        <v>0</v>
      </c>
      <c r="P541" s="257">
        <f t="shared" si="173"/>
        <v>0</v>
      </c>
      <c r="Q541" s="82">
        <v>0</v>
      </c>
      <c r="R541" s="82">
        <v>0</v>
      </c>
      <c r="S541" s="82">
        <v>0</v>
      </c>
      <c r="T541" s="82">
        <v>0</v>
      </c>
      <c r="U541" s="257">
        <f t="shared" si="174"/>
        <v>0</v>
      </c>
      <c r="V541" s="82">
        <v>0</v>
      </c>
      <c r="W541" s="82">
        <v>0</v>
      </c>
      <c r="X541" s="82">
        <v>0</v>
      </c>
      <c r="Y541" s="417">
        <v>0</v>
      </c>
      <c r="Z541" s="430">
        <f t="shared" si="175"/>
        <v>0</v>
      </c>
      <c r="AA541" s="82">
        <v>0</v>
      </c>
      <c r="AB541" s="82">
        <v>0</v>
      </c>
      <c r="AC541" s="82">
        <v>0</v>
      </c>
      <c r="AD541" s="82">
        <v>0</v>
      </c>
      <c r="AE541" s="430">
        <f t="shared" si="176"/>
        <v>0</v>
      </c>
      <c r="AF541" s="82">
        <v>0</v>
      </c>
      <c r="AG541" s="82">
        <v>0</v>
      </c>
      <c r="AH541" s="82">
        <v>0</v>
      </c>
      <c r="AI541" s="82">
        <v>0</v>
      </c>
      <c r="AJ541" s="430">
        <f t="shared" si="177"/>
        <v>0</v>
      </c>
      <c r="AK541" s="81">
        <v>0</v>
      </c>
      <c r="AL541" s="81">
        <v>0</v>
      </c>
      <c r="AM541" s="81">
        <v>0</v>
      </c>
      <c r="AN541" s="81">
        <v>0</v>
      </c>
      <c r="AO541" s="257">
        <f t="shared" si="178"/>
        <v>0</v>
      </c>
      <c r="AP541" s="81">
        <v>0</v>
      </c>
      <c r="AQ541" s="81">
        <v>0</v>
      </c>
      <c r="AR541" s="81">
        <v>0</v>
      </c>
      <c r="AS541" s="81">
        <v>0</v>
      </c>
      <c r="AT541" s="257">
        <f t="shared" si="209"/>
        <v>0</v>
      </c>
      <c r="AU541" s="81">
        <v>0</v>
      </c>
      <c r="AV541" s="81">
        <v>0</v>
      </c>
      <c r="AW541" s="81">
        <v>0</v>
      </c>
      <c r="AX541" s="81">
        <v>0</v>
      </c>
      <c r="AY541" s="257">
        <f t="shared" si="210"/>
        <v>0</v>
      </c>
    </row>
    <row r="542" spans="2:51" s="194" customFormat="1" ht="18" customHeight="1" thickBot="1" x14ac:dyDescent="0.3">
      <c r="B542" s="1014"/>
      <c r="C542" s="933"/>
      <c r="D542" s="940"/>
      <c r="E542" s="583" t="s">
        <v>621</v>
      </c>
      <c r="F542" s="695">
        <f t="shared" si="211"/>
        <v>0</v>
      </c>
      <c r="G542" s="676">
        <v>0</v>
      </c>
      <c r="H542" s="132">
        <v>0</v>
      </c>
      <c r="I542" s="132">
        <v>0</v>
      </c>
      <c r="J542" s="132">
        <v>0</v>
      </c>
      <c r="K542" s="66">
        <f t="shared" si="179"/>
        <v>0</v>
      </c>
      <c r="L542" s="132">
        <v>0</v>
      </c>
      <c r="M542" s="132">
        <v>0</v>
      </c>
      <c r="N542" s="132">
        <v>0</v>
      </c>
      <c r="O542" s="132">
        <v>0</v>
      </c>
      <c r="P542" s="257">
        <f t="shared" si="173"/>
        <v>0</v>
      </c>
      <c r="Q542" s="132">
        <v>0</v>
      </c>
      <c r="R542" s="132">
        <v>0</v>
      </c>
      <c r="S542" s="132">
        <v>0</v>
      </c>
      <c r="T542" s="132">
        <v>0</v>
      </c>
      <c r="U542" s="257">
        <f t="shared" si="174"/>
        <v>0</v>
      </c>
      <c r="V542" s="132">
        <v>0</v>
      </c>
      <c r="W542" s="132">
        <v>0</v>
      </c>
      <c r="X542" s="132">
        <v>0</v>
      </c>
      <c r="Y542" s="418">
        <v>0</v>
      </c>
      <c r="Z542" s="430">
        <f t="shared" si="175"/>
        <v>0</v>
      </c>
      <c r="AA542" s="132">
        <v>0</v>
      </c>
      <c r="AB542" s="132">
        <v>0</v>
      </c>
      <c r="AC542" s="132">
        <v>0</v>
      </c>
      <c r="AD542" s="132">
        <v>0</v>
      </c>
      <c r="AE542" s="430">
        <f t="shared" si="176"/>
        <v>0</v>
      </c>
      <c r="AF542" s="132">
        <v>0</v>
      </c>
      <c r="AG542" s="132">
        <v>0</v>
      </c>
      <c r="AH542" s="132">
        <v>0</v>
      </c>
      <c r="AI542" s="132">
        <v>0</v>
      </c>
      <c r="AJ542" s="430">
        <f t="shared" si="177"/>
        <v>0</v>
      </c>
      <c r="AK542" s="81">
        <v>0</v>
      </c>
      <c r="AL542" s="81">
        <v>0</v>
      </c>
      <c r="AM542" s="81">
        <v>0</v>
      </c>
      <c r="AN542" s="81">
        <v>0</v>
      </c>
      <c r="AO542" s="257">
        <f t="shared" si="178"/>
        <v>0</v>
      </c>
      <c r="AP542" s="81">
        <v>0</v>
      </c>
      <c r="AQ542" s="81">
        <v>0</v>
      </c>
      <c r="AR542" s="81">
        <v>0</v>
      </c>
      <c r="AS542" s="81">
        <v>0</v>
      </c>
      <c r="AT542" s="257">
        <f t="shared" si="209"/>
        <v>0</v>
      </c>
      <c r="AU542" s="81">
        <v>0</v>
      </c>
      <c r="AV542" s="81">
        <v>0</v>
      </c>
      <c r="AW542" s="81">
        <v>0</v>
      </c>
      <c r="AX542" s="81">
        <v>0</v>
      </c>
      <c r="AY542" s="257">
        <f t="shared" si="210"/>
        <v>0</v>
      </c>
    </row>
    <row r="543" spans="2:51" s="194" customFormat="1" ht="18" customHeight="1" thickBot="1" x14ac:dyDescent="0.3">
      <c r="B543" s="1015"/>
      <c r="C543" s="933"/>
      <c r="D543" s="941"/>
      <c r="E543" s="583" t="s">
        <v>620</v>
      </c>
      <c r="F543" s="695">
        <f t="shared" si="211"/>
        <v>0</v>
      </c>
      <c r="G543" s="677">
        <v>0</v>
      </c>
      <c r="H543" s="118">
        <v>0</v>
      </c>
      <c r="I543" s="118">
        <v>0</v>
      </c>
      <c r="J543" s="118">
        <v>0</v>
      </c>
      <c r="K543" s="66">
        <f t="shared" si="179"/>
        <v>0</v>
      </c>
      <c r="L543" s="118">
        <v>0</v>
      </c>
      <c r="M543" s="118">
        <v>0</v>
      </c>
      <c r="N543" s="118">
        <v>0</v>
      </c>
      <c r="O543" s="118">
        <v>0</v>
      </c>
      <c r="P543" s="257">
        <f t="shared" si="173"/>
        <v>0</v>
      </c>
      <c r="Q543" s="118">
        <v>0</v>
      </c>
      <c r="R543" s="118">
        <v>0</v>
      </c>
      <c r="S543" s="118">
        <v>0</v>
      </c>
      <c r="T543" s="118">
        <v>0</v>
      </c>
      <c r="U543" s="257">
        <f t="shared" si="174"/>
        <v>0</v>
      </c>
      <c r="V543" s="118">
        <v>0</v>
      </c>
      <c r="W543" s="118">
        <v>0</v>
      </c>
      <c r="X543" s="118">
        <v>0</v>
      </c>
      <c r="Y543" s="419">
        <v>0</v>
      </c>
      <c r="Z543" s="430">
        <f t="shared" si="175"/>
        <v>0</v>
      </c>
      <c r="AA543" s="118">
        <v>0</v>
      </c>
      <c r="AB543" s="118">
        <v>0</v>
      </c>
      <c r="AC543" s="118">
        <v>0</v>
      </c>
      <c r="AD543" s="118">
        <v>0</v>
      </c>
      <c r="AE543" s="430">
        <f t="shared" si="176"/>
        <v>0</v>
      </c>
      <c r="AF543" s="118">
        <v>0</v>
      </c>
      <c r="AG543" s="118">
        <v>0</v>
      </c>
      <c r="AH543" s="118">
        <v>0</v>
      </c>
      <c r="AI543" s="118">
        <v>0</v>
      </c>
      <c r="AJ543" s="430">
        <f t="shared" si="177"/>
        <v>0</v>
      </c>
      <c r="AK543" s="91">
        <v>0</v>
      </c>
      <c r="AL543" s="91">
        <v>0</v>
      </c>
      <c r="AM543" s="91">
        <v>0</v>
      </c>
      <c r="AN543" s="91">
        <v>0</v>
      </c>
      <c r="AO543" s="257">
        <f t="shared" si="178"/>
        <v>0</v>
      </c>
      <c r="AP543" s="91">
        <v>0</v>
      </c>
      <c r="AQ543" s="91">
        <v>0</v>
      </c>
      <c r="AR543" s="91">
        <v>0</v>
      </c>
      <c r="AS543" s="91">
        <v>0</v>
      </c>
      <c r="AT543" s="257">
        <f t="shared" si="209"/>
        <v>0</v>
      </c>
      <c r="AU543" s="91">
        <v>0</v>
      </c>
      <c r="AV543" s="91">
        <v>0</v>
      </c>
      <c r="AW543" s="91">
        <v>0</v>
      </c>
      <c r="AX543" s="91">
        <v>0</v>
      </c>
      <c r="AY543" s="257">
        <f t="shared" si="210"/>
        <v>0</v>
      </c>
    </row>
    <row r="544" spans="2:51" s="194" customFormat="1" ht="16.5" customHeight="1" x14ac:dyDescent="0.25">
      <c r="B544" s="20"/>
      <c r="C544" s="933"/>
      <c r="D544" s="937" t="s">
        <v>582</v>
      </c>
      <c r="E544" s="938"/>
      <c r="F544" s="695">
        <f t="shared" si="211"/>
        <v>0</v>
      </c>
      <c r="G544" s="667">
        <f t="shared" ref="G544:J548" si="212">G519+G524+G529+G534+G539</f>
        <v>0</v>
      </c>
      <c r="H544" s="66">
        <f t="shared" si="212"/>
        <v>0</v>
      </c>
      <c r="I544" s="66">
        <f t="shared" si="212"/>
        <v>0</v>
      </c>
      <c r="J544" s="66">
        <f t="shared" si="212"/>
        <v>0</v>
      </c>
      <c r="K544" s="66">
        <f t="shared" si="179"/>
        <v>0</v>
      </c>
      <c r="L544" s="66">
        <f t="shared" ref="L544:O548" si="213">L519+L524+L529+L534+L539</f>
        <v>0</v>
      </c>
      <c r="M544" s="66">
        <f t="shared" si="213"/>
        <v>0</v>
      </c>
      <c r="N544" s="66">
        <f t="shared" si="213"/>
        <v>0</v>
      </c>
      <c r="O544" s="66">
        <f t="shared" si="213"/>
        <v>0</v>
      </c>
      <c r="P544" s="257">
        <f t="shared" si="173"/>
        <v>0</v>
      </c>
      <c r="Q544" s="66">
        <f t="shared" ref="Q544:T548" si="214">Q519+Q524+Q529+Q534+Q539</f>
        <v>0</v>
      </c>
      <c r="R544" s="66">
        <f t="shared" si="214"/>
        <v>0</v>
      </c>
      <c r="S544" s="66">
        <f t="shared" si="214"/>
        <v>0</v>
      </c>
      <c r="T544" s="66">
        <f t="shared" si="214"/>
        <v>0</v>
      </c>
      <c r="U544" s="257">
        <f t="shared" si="174"/>
        <v>0</v>
      </c>
      <c r="V544" s="66">
        <f t="shared" ref="V544:Y548" si="215">V519+V524+V529+V534+V539</f>
        <v>0</v>
      </c>
      <c r="W544" s="66">
        <f t="shared" si="215"/>
        <v>0</v>
      </c>
      <c r="X544" s="66">
        <f t="shared" si="215"/>
        <v>0</v>
      </c>
      <c r="Y544" s="410">
        <f t="shared" si="215"/>
        <v>0</v>
      </c>
      <c r="Z544" s="430">
        <f t="shared" si="175"/>
        <v>0</v>
      </c>
      <c r="AA544" s="66">
        <f t="shared" ref="AA544:AD548" si="216">AA519+AA524+AA529+AA534+AA539</f>
        <v>0</v>
      </c>
      <c r="AB544" s="66">
        <f t="shared" si="216"/>
        <v>0</v>
      </c>
      <c r="AC544" s="66">
        <f t="shared" si="216"/>
        <v>0</v>
      </c>
      <c r="AD544" s="66">
        <f t="shared" si="216"/>
        <v>0</v>
      </c>
      <c r="AE544" s="430">
        <f t="shared" si="176"/>
        <v>0</v>
      </c>
      <c r="AF544" s="66">
        <f t="shared" ref="AF544:AI548" si="217">AF519+AF524+AF529+AF534+AF539</f>
        <v>0</v>
      </c>
      <c r="AG544" s="66">
        <f t="shared" si="217"/>
        <v>0</v>
      </c>
      <c r="AH544" s="66">
        <f t="shared" si="217"/>
        <v>0</v>
      </c>
      <c r="AI544" s="66">
        <f t="shared" si="217"/>
        <v>0</v>
      </c>
      <c r="AJ544" s="430">
        <f t="shared" si="177"/>
        <v>0</v>
      </c>
      <c r="AK544" s="65">
        <f t="shared" ref="AK544:AN548" si="218">AK519+AK524+AK529+AK534+AK539</f>
        <v>0</v>
      </c>
      <c r="AL544" s="65">
        <f t="shared" si="218"/>
        <v>0</v>
      </c>
      <c r="AM544" s="65">
        <f t="shared" si="218"/>
        <v>0</v>
      </c>
      <c r="AN544" s="65">
        <f t="shared" si="218"/>
        <v>0</v>
      </c>
      <c r="AO544" s="257">
        <f t="shared" si="178"/>
        <v>0</v>
      </c>
      <c r="AP544" s="65">
        <f t="shared" ref="AP544:AS548" si="219">AP519+AP524+AP529+AP534+AP539</f>
        <v>0</v>
      </c>
      <c r="AQ544" s="65">
        <f t="shared" si="219"/>
        <v>0</v>
      </c>
      <c r="AR544" s="65">
        <f t="shared" si="219"/>
        <v>0</v>
      </c>
      <c r="AS544" s="65">
        <f t="shared" si="219"/>
        <v>0</v>
      </c>
      <c r="AT544" s="257">
        <f t="shared" si="209"/>
        <v>0</v>
      </c>
      <c r="AU544" s="65">
        <f t="shared" ref="AU544:AX548" si="220">AU519+AU524+AU529+AU534+AU539</f>
        <v>0</v>
      </c>
      <c r="AV544" s="65">
        <f t="shared" si="220"/>
        <v>0</v>
      </c>
      <c r="AW544" s="65">
        <f t="shared" si="220"/>
        <v>0</v>
      </c>
      <c r="AX544" s="65">
        <f t="shared" si="220"/>
        <v>0</v>
      </c>
      <c r="AY544" s="257">
        <f t="shared" si="210"/>
        <v>0</v>
      </c>
    </row>
    <row r="545" spans="2:51" s="194" customFormat="1" ht="16.5" customHeight="1" x14ac:dyDescent="0.25">
      <c r="B545" s="20"/>
      <c r="C545" s="933"/>
      <c r="D545" s="935" t="s">
        <v>583</v>
      </c>
      <c r="E545" s="936"/>
      <c r="F545" s="695">
        <f t="shared" si="211"/>
        <v>0</v>
      </c>
      <c r="G545" s="667">
        <f t="shared" si="212"/>
        <v>0</v>
      </c>
      <c r="H545" s="66">
        <f t="shared" si="212"/>
        <v>0</v>
      </c>
      <c r="I545" s="66">
        <f t="shared" si="212"/>
        <v>0</v>
      </c>
      <c r="J545" s="66">
        <f t="shared" si="212"/>
        <v>0</v>
      </c>
      <c r="K545" s="66">
        <f t="shared" si="179"/>
        <v>0</v>
      </c>
      <c r="L545" s="66">
        <f t="shared" si="213"/>
        <v>0</v>
      </c>
      <c r="M545" s="66">
        <f t="shared" si="213"/>
        <v>0</v>
      </c>
      <c r="N545" s="66">
        <f t="shared" si="213"/>
        <v>0</v>
      </c>
      <c r="O545" s="66">
        <f t="shared" si="213"/>
        <v>0</v>
      </c>
      <c r="P545" s="257">
        <f t="shared" si="173"/>
        <v>0</v>
      </c>
      <c r="Q545" s="66">
        <f t="shared" si="214"/>
        <v>0</v>
      </c>
      <c r="R545" s="66">
        <f t="shared" si="214"/>
        <v>0</v>
      </c>
      <c r="S545" s="66">
        <f t="shared" si="214"/>
        <v>0</v>
      </c>
      <c r="T545" s="66">
        <f t="shared" si="214"/>
        <v>0</v>
      </c>
      <c r="U545" s="257">
        <f t="shared" si="174"/>
        <v>0</v>
      </c>
      <c r="V545" s="66">
        <f t="shared" si="215"/>
        <v>0</v>
      </c>
      <c r="W545" s="66">
        <f t="shared" si="215"/>
        <v>0</v>
      </c>
      <c r="X545" s="66">
        <f t="shared" si="215"/>
        <v>0</v>
      </c>
      <c r="Y545" s="410">
        <f t="shared" si="215"/>
        <v>0</v>
      </c>
      <c r="Z545" s="430">
        <f t="shared" si="175"/>
        <v>0</v>
      </c>
      <c r="AA545" s="66">
        <f t="shared" si="216"/>
        <v>0</v>
      </c>
      <c r="AB545" s="66">
        <f t="shared" si="216"/>
        <v>0</v>
      </c>
      <c r="AC545" s="66">
        <f t="shared" si="216"/>
        <v>0</v>
      </c>
      <c r="AD545" s="66">
        <f t="shared" si="216"/>
        <v>0</v>
      </c>
      <c r="AE545" s="430">
        <f t="shared" si="176"/>
        <v>0</v>
      </c>
      <c r="AF545" s="66">
        <f t="shared" si="217"/>
        <v>0</v>
      </c>
      <c r="AG545" s="66">
        <f t="shared" si="217"/>
        <v>0</v>
      </c>
      <c r="AH545" s="66">
        <f t="shared" si="217"/>
        <v>0</v>
      </c>
      <c r="AI545" s="66">
        <f t="shared" si="217"/>
        <v>0</v>
      </c>
      <c r="AJ545" s="430">
        <f t="shared" si="177"/>
        <v>0</v>
      </c>
      <c r="AK545" s="65">
        <f t="shared" si="218"/>
        <v>0</v>
      </c>
      <c r="AL545" s="65">
        <f t="shared" si="218"/>
        <v>0</v>
      </c>
      <c r="AM545" s="65">
        <f t="shared" si="218"/>
        <v>0</v>
      </c>
      <c r="AN545" s="65">
        <f t="shared" si="218"/>
        <v>0</v>
      </c>
      <c r="AO545" s="257">
        <f t="shared" si="178"/>
        <v>0</v>
      </c>
      <c r="AP545" s="65">
        <f t="shared" si="219"/>
        <v>0</v>
      </c>
      <c r="AQ545" s="65">
        <f t="shared" si="219"/>
        <v>0</v>
      </c>
      <c r="AR545" s="65">
        <f t="shared" si="219"/>
        <v>0</v>
      </c>
      <c r="AS545" s="65">
        <f t="shared" si="219"/>
        <v>0</v>
      </c>
      <c r="AT545" s="257">
        <f t="shared" si="209"/>
        <v>0</v>
      </c>
      <c r="AU545" s="65">
        <f t="shared" si="220"/>
        <v>0</v>
      </c>
      <c r="AV545" s="65">
        <f t="shared" si="220"/>
        <v>0</v>
      </c>
      <c r="AW545" s="65">
        <f t="shared" si="220"/>
        <v>0</v>
      </c>
      <c r="AX545" s="65">
        <f t="shared" si="220"/>
        <v>0</v>
      </c>
      <c r="AY545" s="257">
        <f t="shared" si="210"/>
        <v>0</v>
      </c>
    </row>
    <row r="546" spans="2:51" s="194" customFormat="1" ht="16.5" customHeight="1" thickBot="1" x14ac:dyDescent="0.3">
      <c r="B546" s="20"/>
      <c r="C546" s="933"/>
      <c r="D546" s="964" t="s">
        <v>584</v>
      </c>
      <c r="E546" s="965"/>
      <c r="F546" s="695">
        <f t="shared" si="211"/>
        <v>0</v>
      </c>
      <c r="G546" s="667">
        <f t="shared" si="212"/>
        <v>0</v>
      </c>
      <c r="H546" s="66">
        <f t="shared" si="212"/>
        <v>0</v>
      </c>
      <c r="I546" s="66">
        <f t="shared" si="212"/>
        <v>0</v>
      </c>
      <c r="J546" s="66">
        <f t="shared" si="212"/>
        <v>0</v>
      </c>
      <c r="K546" s="66">
        <f t="shared" si="179"/>
        <v>0</v>
      </c>
      <c r="L546" s="66">
        <f t="shared" si="213"/>
        <v>0</v>
      </c>
      <c r="M546" s="66">
        <f t="shared" si="213"/>
        <v>0</v>
      </c>
      <c r="N546" s="66">
        <f t="shared" si="213"/>
        <v>0</v>
      </c>
      <c r="O546" s="66">
        <f t="shared" si="213"/>
        <v>0</v>
      </c>
      <c r="P546" s="257">
        <f t="shared" si="173"/>
        <v>0</v>
      </c>
      <c r="Q546" s="66">
        <f t="shared" si="214"/>
        <v>0</v>
      </c>
      <c r="R546" s="66">
        <f t="shared" si="214"/>
        <v>0</v>
      </c>
      <c r="S546" s="66">
        <f t="shared" si="214"/>
        <v>0</v>
      </c>
      <c r="T546" s="66">
        <f t="shared" si="214"/>
        <v>0</v>
      </c>
      <c r="U546" s="257">
        <f t="shared" si="174"/>
        <v>0</v>
      </c>
      <c r="V546" s="66">
        <f t="shared" si="215"/>
        <v>0</v>
      </c>
      <c r="W546" s="66">
        <f t="shared" si="215"/>
        <v>0</v>
      </c>
      <c r="X546" s="66">
        <f t="shared" si="215"/>
        <v>0</v>
      </c>
      <c r="Y546" s="410">
        <f t="shared" si="215"/>
        <v>0</v>
      </c>
      <c r="Z546" s="430">
        <f t="shared" si="175"/>
        <v>0</v>
      </c>
      <c r="AA546" s="66">
        <f t="shared" si="216"/>
        <v>0</v>
      </c>
      <c r="AB546" s="66">
        <f t="shared" si="216"/>
        <v>0</v>
      </c>
      <c r="AC546" s="66">
        <f t="shared" si="216"/>
        <v>0</v>
      </c>
      <c r="AD546" s="66">
        <f t="shared" si="216"/>
        <v>0</v>
      </c>
      <c r="AE546" s="430">
        <f t="shared" si="176"/>
        <v>0</v>
      </c>
      <c r="AF546" s="66">
        <f t="shared" si="217"/>
        <v>0</v>
      </c>
      <c r="AG546" s="66">
        <f t="shared" si="217"/>
        <v>0</v>
      </c>
      <c r="AH546" s="66">
        <f t="shared" si="217"/>
        <v>0</v>
      </c>
      <c r="AI546" s="66">
        <f t="shared" si="217"/>
        <v>0</v>
      </c>
      <c r="AJ546" s="430">
        <f t="shared" si="177"/>
        <v>0</v>
      </c>
      <c r="AK546" s="65">
        <f t="shared" si="218"/>
        <v>0</v>
      </c>
      <c r="AL546" s="65">
        <f t="shared" si="218"/>
        <v>0</v>
      </c>
      <c r="AM546" s="65">
        <f t="shared" si="218"/>
        <v>0</v>
      </c>
      <c r="AN546" s="65">
        <f t="shared" si="218"/>
        <v>0</v>
      </c>
      <c r="AO546" s="257">
        <f t="shared" si="178"/>
        <v>0</v>
      </c>
      <c r="AP546" s="65">
        <f t="shared" si="219"/>
        <v>0</v>
      </c>
      <c r="AQ546" s="65">
        <f t="shared" si="219"/>
        <v>0</v>
      </c>
      <c r="AR546" s="65">
        <f t="shared" si="219"/>
        <v>0</v>
      </c>
      <c r="AS546" s="65">
        <f t="shared" si="219"/>
        <v>0</v>
      </c>
      <c r="AT546" s="257">
        <f t="shared" si="209"/>
        <v>0</v>
      </c>
      <c r="AU546" s="65">
        <f t="shared" si="220"/>
        <v>0</v>
      </c>
      <c r="AV546" s="65">
        <f t="shared" si="220"/>
        <v>0</v>
      </c>
      <c r="AW546" s="65">
        <f t="shared" si="220"/>
        <v>0</v>
      </c>
      <c r="AX546" s="65">
        <f t="shared" si="220"/>
        <v>0</v>
      </c>
      <c r="AY546" s="257">
        <f t="shared" si="210"/>
        <v>0</v>
      </c>
    </row>
    <row r="547" spans="2:51" s="194" customFormat="1" ht="16.5" customHeight="1" thickBot="1" x14ac:dyDescent="0.3">
      <c r="B547" s="180"/>
      <c r="C547" s="933"/>
      <c r="D547" s="919" t="s">
        <v>585</v>
      </c>
      <c r="E547" s="920"/>
      <c r="F547" s="695">
        <f t="shared" si="211"/>
        <v>0</v>
      </c>
      <c r="G547" s="667">
        <f t="shared" si="212"/>
        <v>0</v>
      </c>
      <c r="H547" s="66">
        <f t="shared" si="212"/>
        <v>0</v>
      </c>
      <c r="I547" s="66">
        <f t="shared" si="212"/>
        <v>0</v>
      </c>
      <c r="J547" s="66">
        <f t="shared" si="212"/>
        <v>0</v>
      </c>
      <c r="K547" s="66">
        <f t="shared" si="179"/>
        <v>0</v>
      </c>
      <c r="L547" s="66">
        <f t="shared" si="213"/>
        <v>0</v>
      </c>
      <c r="M547" s="66">
        <f t="shared" si="213"/>
        <v>0</v>
      </c>
      <c r="N547" s="66">
        <f t="shared" si="213"/>
        <v>0</v>
      </c>
      <c r="O547" s="66">
        <f t="shared" si="213"/>
        <v>0</v>
      </c>
      <c r="P547" s="257">
        <f t="shared" si="173"/>
        <v>0</v>
      </c>
      <c r="Q547" s="66">
        <f t="shared" si="214"/>
        <v>0</v>
      </c>
      <c r="R547" s="66">
        <f t="shared" si="214"/>
        <v>0</v>
      </c>
      <c r="S547" s="66">
        <f t="shared" si="214"/>
        <v>0</v>
      </c>
      <c r="T547" s="66">
        <f t="shared" si="214"/>
        <v>0</v>
      </c>
      <c r="U547" s="257">
        <f t="shared" si="174"/>
        <v>0</v>
      </c>
      <c r="V547" s="66">
        <f t="shared" si="215"/>
        <v>0</v>
      </c>
      <c r="W547" s="66">
        <f t="shared" si="215"/>
        <v>0</v>
      </c>
      <c r="X547" s="66">
        <f t="shared" si="215"/>
        <v>0</v>
      </c>
      <c r="Y547" s="410">
        <f t="shared" si="215"/>
        <v>0</v>
      </c>
      <c r="Z547" s="430">
        <f t="shared" si="175"/>
        <v>0</v>
      </c>
      <c r="AA547" s="66">
        <f t="shared" si="216"/>
        <v>0</v>
      </c>
      <c r="AB547" s="66">
        <f t="shared" si="216"/>
        <v>0</v>
      </c>
      <c r="AC547" s="66">
        <f t="shared" si="216"/>
        <v>0</v>
      </c>
      <c r="AD547" s="66">
        <f t="shared" si="216"/>
        <v>0</v>
      </c>
      <c r="AE547" s="430">
        <f t="shared" si="176"/>
        <v>0</v>
      </c>
      <c r="AF547" s="66">
        <f t="shared" si="217"/>
        <v>0</v>
      </c>
      <c r="AG547" s="66">
        <f t="shared" si="217"/>
        <v>0</v>
      </c>
      <c r="AH547" s="66">
        <f t="shared" si="217"/>
        <v>0</v>
      </c>
      <c r="AI547" s="66">
        <f t="shared" si="217"/>
        <v>0</v>
      </c>
      <c r="AJ547" s="430">
        <f t="shared" si="177"/>
        <v>0</v>
      </c>
      <c r="AK547" s="65">
        <f t="shared" si="218"/>
        <v>0</v>
      </c>
      <c r="AL547" s="65">
        <f t="shared" si="218"/>
        <v>0</v>
      </c>
      <c r="AM547" s="65">
        <f t="shared" si="218"/>
        <v>0</v>
      </c>
      <c r="AN547" s="65">
        <f t="shared" si="218"/>
        <v>0</v>
      </c>
      <c r="AO547" s="257">
        <f t="shared" si="178"/>
        <v>0</v>
      </c>
      <c r="AP547" s="65">
        <f t="shared" si="219"/>
        <v>0</v>
      </c>
      <c r="AQ547" s="65">
        <f t="shared" si="219"/>
        <v>0</v>
      </c>
      <c r="AR547" s="65">
        <f t="shared" si="219"/>
        <v>0</v>
      </c>
      <c r="AS547" s="65">
        <f t="shared" si="219"/>
        <v>0</v>
      </c>
      <c r="AT547" s="257">
        <f t="shared" si="209"/>
        <v>0</v>
      </c>
      <c r="AU547" s="65">
        <f t="shared" si="220"/>
        <v>0</v>
      </c>
      <c r="AV547" s="65">
        <f t="shared" si="220"/>
        <v>0</v>
      </c>
      <c r="AW547" s="65">
        <f t="shared" si="220"/>
        <v>0</v>
      </c>
      <c r="AX547" s="65">
        <f t="shared" si="220"/>
        <v>0</v>
      </c>
      <c r="AY547" s="257">
        <f t="shared" si="210"/>
        <v>0</v>
      </c>
    </row>
    <row r="548" spans="2:51" s="194" customFormat="1" ht="16.5" customHeight="1" thickBot="1" x14ac:dyDescent="0.3">
      <c r="B548" s="129"/>
      <c r="C548" s="1049"/>
      <c r="D548" s="919" t="s">
        <v>641</v>
      </c>
      <c r="E548" s="920"/>
      <c r="F548" s="695">
        <f t="shared" si="211"/>
        <v>0</v>
      </c>
      <c r="G548" s="667">
        <f t="shared" si="212"/>
        <v>0</v>
      </c>
      <c r="H548" s="66">
        <f t="shared" si="212"/>
        <v>0</v>
      </c>
      <c r="I548" s="66">
        <f t="shared" si="212"/>
        <v>0</v>
      </c>
      <c r="J548" s="66">
        <f t="shared" si="212"/>
        <v>0</v>
      </c>
      <c r="K548" s="66">
        <f t="shared" si="179"/>
        <v>0</v>
      </c>
      <c r="L548" s="66">
        <f t="shared" si="213"/>
        <v>0</v>
      </c>
      <c r="M548" s="66">
        <f t="shared" si="213"/>
        <v>0</v>
      </c>
      <c r="N548" s="66">
        <f t="shared" si="213"/>
        <v>0</v>
      </c>
      <c r="O548" s="66">
        <f t="shared" si="213"/>
        <v>0</v>
      </c>
      <c r="P548" s="257">
        <f t="shared" si="173"/>
        <v>0</v>
      </c>
      <c r="Q548" s="66">
        <f t="shared" si="214"/>
        <v>0</v>
      </c>
      <c r="R548" s="66">
        <f t="shared" si="214"/>
        <v>0</v>
      </c>
      <c r="S548" s="66">
        <f t="shared" si="214"/>
        <v>0</v>
      </c>
      <c r="T548" s="66">
        <f t="shared" si="214"/>
        <v>0</v>
      </c>
      <c r="U548" s="257">
        <f t="shared" si="174"/>
        <v>0</v>
      </c>
      <c r="V548" s="66">
        <f t="shared" si="215"/>
        <v>0</v>
      </c>
      <c r="W548" s="66">
        <f t="shared" si="215"/>
        <v>0</v>
      </c>
      <c r="X548" s="66">
        <f t="shared" si="215"/>
        <v>0</v>
      </c>
      <c r="Y548" s="410">
        <f t="shared" si="215"/>
        <v>0</v>
      </c>
      <c r="Z548" s="430">
        <f t="shared" si="175"/>
        <v>0</v>
      </c>
      <c r="AA548" s="66">
        <f t="shared" si="216"/>
        <v>0</v>
      </c>
      <c r="AB548" s="66">
        <f t="shared" si="216"/>
        <v>0</v>
      </c>
      <c r="AC548" s="66">
        <f t="shared" si="216"/>
        <v>0</v>
      </c>
      <c r="AD548" s="66">
        <f t="shared" si="216"/>
        <v>0</v>
      </c>
      <c r="AE548" s="430">
        <f t="shared" si="176"/>
        <v>0</v>
      </c>
      <c r="AF548" s="66">
        <f t="shared" si="217"/>
        <v>0</v>
      </c>
      <c r="AG548" s="66">
        <f t="shared" si="217"/>
        <v>0</v>
      </c>
      <c r="AH548" s="66">
        <f t="shared" si="217"/>
        <v>0</v>
      </c>
      <c r="AI548" s="66">
        <f t="shared" si="217"/>
        <v>0</v>
      </c>
      <c r="AJ548" s="430">
        <f t="shared" si="177"/>
        <v>0</v>
      </c>
      <c r="AK548" s="65">
        <f t="shared" si="218"/>
        <v>0</v>
      </c>
      <c r="AL548" s="65">
        <f t="shared" si="218"/>
        <v>0</v>
      </c>
      <c r="AM548" s="65">
        <f t="shared" si="218"/>
        <v>0</v>
      </c>
      <c r="AN548" s="65">
        <f t="shared" si="218"/>
        <v>0</v>
      </c>
      <c r="AO548" s="257">
        <f t="shared" si="178"/>
        <v>0</v>
      </c>
      <c r="AP548" s="65">
        <f t="shared" si="219"/>
        <v>0</v>
      </c>
      <c r="AQ548" s="65">
        <f t="shared" si="219"/>
        <v>0</v>
      </c>
      <c r="AR548" s="65">
        <f t="shared" si="219"/>
        <v>0</v>
      </c>
      <c r="AS548" s="65">
        <f t="shared" si="219"/>
        <v>0</v>
      </c>
      <c r="AT548" s="257">
        <f t="shared" si="209"/>
        <v>0</v>
      </c>
      <c r="AU548" s="65">
        <f t="shared" si="220"/>
        <v>0</v>
      </c>
      <c r="AV548" s="65">
        <f t="shared" si="220"/>
        <v>0</v>
      </c>
      <c r="AW548" s="65">
        <f t="shared" si="220"/>
        <v>0</v>
      </c>
      <c r="AX548" s="65">
        <f t="shared" si="220"/>
        <v>0</v>
      </c>
      <c r="AY548" s="257">
        <f t="shared" si="210"/>
        <v>0</v>
      </c>
    </row>
    <row r="549" spans="2:51" s="99" customFormat="1" ht="16.5" customHeight="1" thickBot="1" x14ac:dyDescent="0.3">
      <c r="B549" s="1050">
        <v>1</v>
      </c>
      <c r="C549" s="1048" t="s">
        <v>122</v>
      </c>
      <c r="D549" s="915" t="s">
        <v>63</v>
      </c>
      <c r="E549" s="609" t="s">
        <v>116</v>
      </c>
      <c r="F549" s="695">
        <f t="shared" si="211"/>
        <v>0</v>
      </c>
      <c r="G549" s="643"/>
      <c r="H549" s="116"/>
      <c r="I549" s="116"/>
      <c r="J549" s="116"/>
      <c r="K549" s="66">
        <f t="shared" si="179"/>
        <v>0</v>
      </c>
      <c r="L549" s="220"/>
      <c r="M549" s="220"/>
      <c r="N549" s="220"/>
      <c r="O549" s="220"/>
      <c r="P549" s="257">
        <f t="shared" si="173"/>
        <v>0</v>
      </c>
      <c r="Q549" s="220"/>
      <c r="R549" s="220"/>
      <c r="S549" s="220"/>
      <c r="T549" s="220"/>
      <c r="U549" s="257">
        <f t="shared" si="174"/>
        <v>0</v>
      </c>
      <c r="V549" s="220"/>
      <c r="W549" s="220"/>
      <c r="X549" s="220"/>
      <c r="Y549" s="358"/>
      <c r="Z549" s="430">
        <f t="shared" si="175"/>
        <v>0</v>
      </c>
      <c r="AA549" s="220"/>
      <c r="AB549" s="220"/>
      <c r="AC549" s="220"/>
      <c r="AD549" s="220"/>
      <c r="AE549" s="430">
        <f t="shared" si="176"/>
        <v>0</v>
      </c>
      <c r="AF549" s="220"/>
      <c r="AG549" s="220"/>
      <c r="AH549" s="220"/>
      <c r="AI549" s="220"/>
      <c r="AJ549" s="430">
        <f t="shared" ref="AJ549:AJ616" si="221">AF549+AG549+AH549+AI549</f>
        <v>0</v>
      </c>
      <c r="AK549" s="120"/>
      <c r="AL549" s="120"/>
      <c r="AM549" s="120"/>
      <c r="AN549" s="120"/>
      <c r="AO549" s="257">
        <f t="shared" ref="AO549:AO616" si="222">AK549+AL549+AM549+AN549</f>
        <v>0</v>
      </c>
      <c r="AP549" s="120"/>
      <c r="AQ549" s="120"/>
      <c r="AR549" s="120"/>
      <c r="AS549" s="120"/>
      <c r="AT549" s="257">
        <f t="shared" si="209"/>
        <v>0</v>
      </c>
      <c r="AU549" s="120"/>
      <c r="AV549" s="120"/>
      <c r="AW549" s="120"/>
      <c r="AX549" s="120"/>
      <c r="AY549" s="257">
        <f t="shared" si="210"/>
        <v>0</v>
      </c>
    </row>
    <row r="550" spans="2:51" s="99" customFormat="1" ht="16.5" customHeight="1" thickBot="1" x14ac:dyDescent="0.3">
      <c r="B550" s="1014"/>
      <c r="C550" s="933"/>
      <c r="D550" s="923"/>
      <c r="E550" s="229" t="s">
        <v>203</v>
      </c>
      <c r="F550" s="695">
        <f t="shared" si="211"/>
        <v>0</v>
      </c>
      <c r="G550" s="644"/>
      <c r="H550" s="120"/>
      <c r="I550" s="120"/>
      <c r="J550" s="120"/>
      <c r="K550" s="66">
        <f t="shared" si="179"/>
        <v>0</v>
      </c>
      <c r="L550" s="220"/>
      <c r="M550" s="220"/>
      <c r="N550" s="220"/>
      <c r="O550" s="220"/>
      <c r="P550" s="257">
        <f t="shared" si="173"/>
        <v>0</v>
      </c>
      <c r="Q550" s="220"/>
      <c r="R550" s="220"/>
      <c r="S550" s="220"/>
      <c r="T550" s="220"/>
      <c r="U550" s="257">
        <f t="shared" si="174"/>
        <v>0</v>
      </c>
      <c r="V550" s="220"/>
      <c r="W550" s="220"/>
      <c r="X550" s="220"/>
      <c r="Y550" s="358"/>
      <c r="Z550" s="430">
        <f t="shared" si="175"/>
        <v>0</v>
      </c>
      <c r="AA550" s="220"/>
      <c r="AB550" s="220"/>
      <c r="AC550" s="220"/>
      <c r="AD550" s="220"/>
      <c r="AE550" s="430">
        <f t="shared" si="176"/>
        <v>0</v>
      </c>
      <c r="AF550" s="220"/>
      <c r="AG550" s="220"/>
      <c r="AH550" s="220"/>
      <c r="AI550" s="220"/>
      <c r="AJ550" s="430">
        <f t="shared" si="221"/>
        <v>0</v>
      </c>
      <c r="AK550" s="120"/>
      <c r="AL550" s="120"/>
      <c r="AM550" s="120"/>
      <c r="AN550" s="120"/>
      <c r="AO550" s="257">
        <f t="shared" si="222"/>
        <v>0</v>
      </c>
      <c r="AP550" s="120"/>
      <c r="AQ550" s="120"/>
      <c r="AR550" s="120"/>
      <c r="AS550" s="120"/>
      <c r="AT550" s="257">
        <f t="shared" si="209"/>
        <v>0</v>
      </c>
      <c r="AU550" s="120"/>
      <c r="AV550" s="120"/>
      <c r="AW550" s="120"/>
      <c r="AX550" s="120"/>
      <c r="AY550" s="257">
        <f t="shared" si="210"/>
        <v>0</v>
      </c>
    </row>
    <row r="551" spans="2:51" s="194" customFormat="1" ht="16.5" customHeight="1" thickBot="1" x14ac:dyDescent="0.3">
      <c r="B551" s="1014"/>
      <c r="C551" s="933"/>
      <c r="D551" s="923"/>
      <c r="E551" s="586" t="s">
        <v>112</v>
      </c>
      <c r="F551" s="695">
        <f t="shared" si="211"/>
        <v>0</v>
      </c>
      <c r="G551" s="675">
        <v>0</v>
      </c>
      <c r="H551" s="82">
        <v>0</v>
      </c>
      <c r="I551" s="82">
        <v>0</v>
      </c>
      <c r="J551" s="82">
        <v>0</v>
      </c>
      <c r="K551" s="66">
        <f t="shared" si="179"/>
        <v>0</v>
      </c>
      <c r="L551" s="82">
        <v>0</v>
      </c>
      <c r="M551" s="82">
        <v>0</v>
      </c>
      <c r="N551" s="82">
        <v>0</v>
      </c>
      <c r="O551" s="82">
        <v>0</v>
      </c>
      <c r="P551" s="257">
        <f t="shared" ref="P551:P625" si="223">L551+M551+N551+O551</f>
        <v>0</v>
      </c>
      <c r="Q551" s="82">
        <v>0</v>
      </c>
      <c r="R551" s="82">
        <v>0</v>
      </c>
      <c r="S551" s="82">
        <v>0</v>
      </c>
      <c r="T551" s="82">
        <v>0</v>
      </c>
      <c r="U551" s="257">
        <f t="shared" ref="U551:U625" si="224">Q551+R551+S551+T551</f>
        <v>0</v>
      </c>
      <c r="V551" s="82">
        <v>0</v>
      </c>
      <c r="W551" s="82">
        <v>0</v>
      </c>
      <c r="X551" s="82">
        <v>0</v>
      </c>
      <c r="Y551" s="417">
        <v>0</v>
      </c>
      <c r="Z551" s="430">
        <f t="shared" ref="Z551:Z620" si="225">V551+W551+X551+Y551</f>
        <v>0</v>
      </c>
      <c r="AA551" s="82">
        <v>0</v>
      </c>
      <c r="AB551" s="82">
        <v>0</v>
      </c>
      <c r="AC551" s="82">
        <v>0</v>
      </c>
      <c r="AD551" s="82">
        <v>0</v>
      </c>
      <c r="AE551" s="430">
        <f t="shared" ref="AE551:AE620" si="226">AA551+AB551+AC551+AD551</f>
        <v>0</v>
      </c>
      <c r="AF551" s="82">
        <v>0</v>
      </c>
      <c r="AG551" s="82">
        <v>0</v>
      </c>
      <c r="AH551" s="82">
        <v>0</v>
      </c>
      <c r="AI551" s="82">
        <v>0</v>
      </c>
      <c r="AJ551" s="430">
        <f t="shared" si="221"/>
        <v>0</v>
      </c>
      <c r="AK551" s="81">
        <v>0</v>
      </c>
      <c r="AL551" s="81">
        <v>0</v>
      </c>
      <c r="AM551" s="81">
        <v>0</v>
      </c>
      <c r="AN551" s="81">
        <v>0</v>
      </c>
      <c r="AO551" s="257">
        <f t="shared" si="222"/>
        <v>0</v>
      </c>
      <c r="AP551" s="81">
        <v>0</v>
      </c>
      <c r="AQ551" s="81">
        <v>0</v>
      </c>
      <c r="AR551" s="81">
        <v>0</v>
      </c>
      <c r="AS551" s="81">
        <v>0</v>
      </c>
      <c r="AT551" s="257">
        <f t="shared" si="209"/>
        <v>0</v>
      </c>
      <c r="AU551" s="81">
        <v>0</v>
      </c>
      <c r="AV551" s="81">
        <v>0</v>
      </c>
      <c r="AW551" s="81">
        <v>0</v>
      </c>
      <c r="AX551" s="81">
        <v>0</v>
      </c>
      <c r="AY551" s="257">
        <f t="shared" si="210"/>
        <v>0</v>
      </c>
    </row>
    <row r="552" spans="2:51" s="194" customFormat="1" ht="16.5" customHeight="1" thickBot="1" x14ac:dyDescent="0.3">
      <c r="B552" s="1014"/>
      <c r="C552" s="933"/>
      <c r="D552" s="923"/>
      <c r="E552" s="583" t="s">
        <v>621</v>
      </c>
      <c r="F552" s="695">
        <f t="shared" si="211"/>
        <v>0</v>
      </c>
      <c r="G552" s="676">
        <v>0</v>
      </c>
      <c r="H552" s="132">
        <v>0</v>
      </c>
      <c r="I552" s="132">
        <v>0</v>
      </c>
      <c r="J552" s="132">
        <v>0</v>
      </c>
      <c r="K552" s="66">
        <f t="shared" ref="K552:K626" si="227">G552+H552+I552+J552</f>
        <v>0</v>
      </c>
      <c r="L552" s="82">
        <v>0</v>
      </c>
      <c r="M552" s="82">
        <v>0</v>
      </c>
      <c r="N552" s="82">
        <v>0</v>
      </c>
      <c r="O552" s="82">
        <v>0</v>
      </c>
      <c r="P552" s="257">
        <f t="shared" si="223"/>
        <v>0</v>
      </c>
      <c r="Q552" s="132">
        <v>0</v>
      </c>
      <c r="R552" s="132">
        <v>0</v>
      </c>
      <c r="S552" s="132">
        <v>0</v>
      </c>
      <c r="T552" s="132">
        <v>0</v>
      </c>
      <c r="U552" s="257">
        <f t="shared" si="224"/>
        <v>0</v>
      </c>
      <c r="V552" s="132">
        <v>0</v>
      </c>
      <c r="W552" s="132">
        <v>0</v>
      </c>
      <c r="X552" s="132">
        <v>0</v>
      </c>
      <c r="Y552" s="418">
        <v>0</v>
      </c>
      <c r="Z552" s="430">
        <f t="shared" si="225"/>
        <v>0</v>
      </c>
      <c r="AA552" s="132">
        <v>0</v>
      </c>
      <c r="AB552" s="132">
        <v>0</v>
      </c>
      <c r="AC552" s="132">
        <v>0</v>
      </c>
      <c r="AD552" s="132">
        <v>0</v>
      </c>
      <c r="AE552" s="430">
        <f t="shared" si="226"/>
        <v>0</v>
      </c>
      <c r="AF552" s="132">
        <v>0</v>
      </c>
      <c r="AG552" s="132">
        <v>0</v>
      </c>
      <c r="AH552" s="132">
        <v>0</v>
      </c>
      <c r="AI552" s="132">
        <v>0</v>
      </c>
      <c r="AJ552" s="430">
        <f t="shared" si="221"/>
        <v>0</v>
      </c>
      <c r="AK552" s="81">
        <v>0</v>
      </c>
      <c r="AL552" s="81">
        <v>0</v>
      </c>
      <c r="AM552" s="81">
        <v>0</v>
      </c>
      <c r="AN552" s="81">
        <v>0</v>
      </c>
      <c r="AO552" s="257">
        <f t="shared" si="222"/>
        <v>0</v>
      </c>
      <c r="AP552" s="81">
        <v>0</v>
      </c>
      <c r="AQ552" s="81">
        <v>0</v>
      </c>
      <c r="AR552" s="81">
        <v>0</v>
      </c>
      <c r="AS552" s="81">
        <v>0</v>
      </c>
      <c r="AT552" s="257">
        <f t="shared" si="209"/>
        <v>0</v>
      </c>
      <c r="AU552" s="81">
        <v>0</v>
      </c>
      <c r="AV552" s="81">
        <v>0</v>
      </c>
      <c r="AW552" s="81">
        <v>0</v>
      </c>
      <c r="AX552" s="81">
        <v>0</v>
      </c>
      <c r="AY552" s="257">
        <f t="shared" si="210"/>
        <v>0</v>
      </c>
    </row>
    <row r="553" spans="2:51" s="194" customFormat="1" ht="16.5" customHeight="1" thickBot="1" x14ac:dyDescent="0.3">
      <c r="B553" s="1015"/>
      <c r="C553" s="933"/>
      <c r="D553" s="924"/>
      <c r="E553" s="583" t="s">
        <v>620</v>
      </c>
      <c r="F553" s="695">
        <f t="shared" si="211"/>
        <v>0</v>
      </c>
      <c r="G553" s="677">
        <v>0</v>
      </c>
      <c r="H553" s="118">
        <v>0</v>
      </c>
      <c r="I553" s="118">
        <v>0</v>
      </c>
      <c r="J553" s="118">
        <v>0</v>
      </c>
      <c r="K553" s="66">
        <f t="shared" si="227"/>
        <v>0</v>
      </c>
      <c r="L553" s="82">
        <v>0</v>
      </c>
      <c r="M553" s="82">
        <v>0</v>
      </c>
      <c r="N553" s="82">
        <v>0</v>
      </c>
      <c r="O553" s="82">
        <v>0</v>
      </c>
      <c r="P553" s="257">
        <f t="shared" si="223"/>
        <v>0</v>
      </c>
      <c r="Q553" s="118">
        <v>0</v>
      </c>
      <c r="R553" s="118">
        <v>0</v>
      </c>
      <c r="S553" s="118">
        <v>0</v>
      </c>
      <c r="T553" s="118">
        <v>0</v>
      </c>
      <c r="U553" s="257">
        <f t="shared" si="224"/>
        <v>0</v>
      </c>
      <c r="V553" s="118">
        <v>0</v>
      </c>
      <c r="W553" s="118">
        <v>0</v>
      </c>
      <c r="X553" s="118">
        <v>0</v>
      </c>
      <c r="Y553" s="419">
        <v>0</v>
      </c>
      <c r="Z553" s="430">
        <f t="shared" si="225"/>
        <v>0</v>
      </c>
      <c r="AA553" s="118">
        <v>0</v>
      </c>
      <c r="AB553" s="118">
        <v>0</v>
      </c>
      <c r="AC553" s="118">
        <v>0</v>
      </c>
      <c r="AD553" s="118">
        <v>0</v>
      </c>
      <c r="AE553" s="430">
        <f t="shared" si="226"/>
        <v>0</v>
      </c>
      <c r="AF553" s="118">
        <v>0</v>
      </c>
      <c r="AG553" s="118">
        <v>0</v>
      </c>
      <c r="AH553" s="118">
        <v>0</v>
      </c>
      <c r="AI553" s="118">
        <v>0</v>
      </c>
      <c r="AJ553" s="430">
        <f t="shared" si="221"/>
        <v>0</v>
      </c>
      <c r="AK553" s="120"/>
      <c r="AL553" s="120"/>
      <c r="AM553" s="120"/>
      <c r="AN553" s="120"/>
      <c r="AO553" s="257">
        <f t="shared" si="222"/>
        <v>0</v>
      </c>
      <c r="AP553" s="120"/>
      <c r="AQ553" s="120"/>
      <c r="AR553" s="120"/>
      <c r="AS553" s="120"/>
      <c r="AT553" s="257">
        <f t="shared" si="209"/>
        <v>0</v>
      </c>
      <c r="AU553" s="120"/>
      <c r="AV553" s="120"/>
      <c r="AW553" s="120"/>
      <c r="AX553" s="120"/>
      <c r="AY553" s="257">
        <f t="shared" si="210"/>
        <v>0</v>
      </c>
    </row>
    <row r="554" spans="2:51" s="218" customFormat="1" ht="16.5" customHeight="1" thickBot="1" x14ac:dyDescent="0.3">
      <c r="B554" s="700"/>
      <c r="C554" s="933"/>
      <c r="D554" s="1081" t="s">
        <v>839</v>
      </c>
      <c r="E554" s="586" t="s">
        <v>112</v>
      </c>
      <c r="F554" s="695">
        <f t="shared" si="211"/>
        <v>0</v>
      </c>
      <c r="G554" s="678"/>
      <c r="H554" s="94"/>
      <c r="I554" s="94"/>
      <c r="J554" s="94"/>
      <c r="K554" s="66"/>
      <c r="L554" s="262"/>
      <c r="M554" s="262"/>
      <c r="N554" s="262"/>
      <c r="O554" s="262"/>
      <c r="P554" s="257"/>
      <c r="Q554" s="94"/>
      <c r="R554" s="94"/>
      <c r="S554" s="94"/>
      <c r="T554" s="94"/>
      <c r="U554" s="257"/>
      <c r="V554" s="94"/>
      <c r="W554" s="94"/>
      <c r="X554" s="94"/>
      <c r="Y554" s="420"/>
      <c r="Z554" s="430"/>
      <c r="AA554" s="94"/>
      <c r="AB554" s="94"/>
      <c r="AC554" s="94"/>
      <c r="AD554" s="94"/>
      <c r="AE554" s="430"/>
      <c r="AF554" s="94"/>
      <c r="AG554" s="94"/>
      <c r="AH554" s="94"/>
      <c r="AI554" s="94"/>
      <c r="AJ554" s="430"/>
      <c r="AK554" s="120"/>
      <c r="AL554" s="120"/>
      <c r="AM554" s="120"/>
      <c r="AN554" s="120"/>
      <c r="AO554" s="257"/>
      <c r="AP554" s="81">
        <v>0</v>
      </c>
      <c r="AQ554" s="81">
        <v>0</v>
      </c>
      <c r="AR554" s="81">
        <v>0</v>
      </c>
      <c r="AS554" s="81">
        <v>0</v>
      </c>
      <c r="AT554" s="257">
        <f t="shared" si="209"/>
        <v>0</v>
      </c>
      <c r="AU554" s="81">
        <v>0</v>
      </c>
      <c r="AV554" s="81">
        <v>0</v>
      </c>
      <c r="AW554" s="81">
        <v>0</v>
      </c>
      <c r="AX554" s="81">
        <v>0</v>
      </c>
      <c r="AY554" s="257">
        <f t="shared" si="210"/>
        <v>0</v>
      </c>
    </row>
    <row r="555" spans="2:51" s="218" customFormat="1" ht="16.5" customHeight="1" thickBot="1" x14ac:dyDescent="0.3">
      <c r="B555" s="700"/>
      <c r="C555" s="933"/>
      <c r="D555" s="1082"/>
      <c r="E555" s="583" t="s">
        <v>621</v>
      </c>
      <c r="F555" s="695">
        <f t="shared" si="211"/>
        <v>0</v>
      </c>
      <c r="G555" s="678"/>
      <c r="H555" s="94"/>
      <c r="I555" s="94"/>
      <c r="J555" s="94"/>
      <c r="K555" s="66"/>
      <c r="L555" s="262"/>
      <c r="M555" s="262"/>
      <c r="N555" s="262"/>
      <c r="O555" s="262"/>
      <c r="P555" s="257"/>
      <c r="Q555" s="94"/>
      <c r="R555" s="94"/>
      <c r="S555" s="94"/>
      <c r="T555" s="94"/>
      <c r="U555" s="257"/>
      <c r="V555" s="94"/>
      <c r="W555" s="94"/>
      <c r="X555" s="94"/>
      <c r="Y555" s="420"/>
      <c r="Z555" s="430"/>
      <c r="AA555" s="94"/>
      <c r="AB555" s="94"/>
      <c r="AC555" s="94"/>
      <c r="AD555" s="94"/>
      <c r="AE555" s="430"/>
      <c r="AF555" s="94"/>
      <c r="AG555" s="94"/>
      <c r="AH555" s="94"/>
      <c r="AI555" s="94"/>
      <c r="AJ555" s="430"/>
      <c r="AK555" s="120"/>
      <c r="AL555" s="120"/>
      <c r="AM555" s="120"/>
      <c r="AN555" s="120"/>
      <c r="AO555" s="257"/>
      <c r="AP555" s="81">
        <v>0</v>
      </c>
      <c r="AQ555" s="81">
        <v>0</v>
      </c>
      <c r="AR555" s="81">
        <v>0</v>
      </c>
      <c r="AS555" s="81">
        <v>0</v>
      </c>
      <c r="AT555" s="257">
        <f t="shared" si="209"/>
        <v>0</v>
      </c>
      <c r="AU555" s="81">
        <v>0</v>
      </c>
      <c r="AV555" s="81">
        <v>0</v>
      </c>
      <c r="AW555" s="81">
        <v>0</v>
      </c>
      <c r="AX555" s="81">
        <v>0</v>
      </c>
      <c r="AY555" s="257">
        <f t="shared" si="210"/>
        <v>0</v>
      </c>
    </row>
    <row r="556" spans="2:51" s="194" customFormat="1" ht="16.5" customHeight="1" x14ac:dyDescent="0.25">
      <c r="B556" s="20"/>
      <c r="C556" s="933"/>
      <c r="D556" s="937" t="s">
        <v>124</v>
      </c>
      <c r="E556" s="938"/>
      <c r="F556" s="695">
        <f t="shared" si="211"/>
        <v>0</v>
      </c>
      <c r="G556" s="667">
        <f t="shared" ref="G556:J560" si="228">G549</f>
        <v>0</v>
      </c>
      <c r="H556" s="66">
        <f t="shared" si="228"/>
        <v>0</v>
      </c>
      <c r="I556" s="66">
        <f t="shared" si="228"/>
        <v>0</v>
      </c>
      <c r="J556" s="66">
        <f t="shared" si="228"/>
        <v>0</v>
      </c>
      <c r="K556" s="66">
        <f t="shared" si="227"/>
        <v>0</v>
      </c>
      <c r="L556" s="66">
        <f t="shared" ref="L556:O560" si="229">L549</f>
        <v>0</v>
      </c>
      <c r="M556" s="66">
        <f t="shared" si="229"/>
        <v>0</v>
      </c>
      <c r="N556" s="66">
        <f t="shared" si="229"/>
        <v>0</v>
      </c>
      <c r="O556" s="66">
        <f t="shared" si="229"/>
        <v>0</v>
      </c>
      <c r="P556" s="257">
        <f t="shared" si="223"/>
        <v>0</v>
      </c>
      <c r="Q556" s="66">
        <f t="shared" ref="Q556:T560" si="230">Q549</f>
        <v>0</v>
      </c>
      <c r="R556" s="66">
        <f t="shared" si="230"/>
        <v>0</v>
      </c>
      <c r="S556" s="66">
        <f t="shared" si="230"/>
        <v>0</v>
      </c>
      <c r="T556" s="66">
        <f t="shared" si="230"/>
        <v>0</v>
      </c>
      <c r="U556" s="257">
        <f t="shared" si="224"/>
        <v>0</v>
      </c>
      <c r="V556" s="66">
        <f t="shared" ref="V556:Y560" si="231">V549</f>
        <v>0</v>
      </c>
      <c r="W556" s="66">
        <f t="shared" si="231"/>
        <v>0</v>
      </c>
      <c r="X556" s="66">
        <f t="shared" si="231"/>
        <v>0</v>
      </c>
      <c r="Y556" s="410">
        <f t="shared" si="231"/>
        <v>0</v>
      </c>
      <c r="Z556" s="430">
        <f t="shared" si="225"/>
        <v>0</v>
      </c>
      <c r="AA556" s="66">
        <f t="shared" ref="AA556:AD560" si="232">AA549</f>
        <v>0</v>
      </c>
      <c r="AB556" s="66">
        <f t="shared" si="232"/>
        <v>0</v>
      </c>
      <c r="AC556" s="66">
        <f t="shared" si="232"/>
        <v>0</v>
      </c>
      <c r="AD556" s="66">
        <f t="shared" si="232"/>
        <v>0</v>
      </c>
      <c r="AE556" s="430">
        <f t="shared" si="226"/>
        <v>0</v>
      </c>
      <c r="AF556" s="66">
        <f t="shared" ref="AF556:AI560" si="233">AF549</f>
        <v>0</v>
      </c>
      <c r="AG556" s="66">
        <f t="shared" si="233"/>
        <v>0</v>
      </c>
      <c r="AH556" s="66">
        <f t="shared" si="233"/>
        <v>0</v>
      </c>
      <c r="AI556" s="66">
        <f t="shared" si="233"/>
        <v>0</v>
      </c>
      <c r="AJ556" s="430">
        <f t="shared" si="221"/>
        <v>0</v>
      </c>
      <c r="AK556" s="65">
        <f t="shared" ref="AK556:AN560" si="234">AK549</f>
        <v>0</v>
      </c>
      <c r="AL556" s="65">
        <f t="shared" si="234"/>
        <v>0</v>
      </c>
      <c r="AM556" s="65">
        <f t="shared" si="234"/>
        <v>0</v>
      </c>
      <c r="AN556" s="65">
        <f t="shared" si="234"/>
        <v>0</v>
      </c>
      <c r="AO556" s="257">
        <f t="shared" si="222"/>
        <v>0</v>
      </c>
      <c r="AP556" s="65">
        <f t="shared" ref="AP556:AS557" si="235">AP549</f>
        <v>0</v>
      </c>
      <c r="AQ556" s="65">
        <f t="shared" si="235"/>
        <v>0</v>
      </c>
      <c r="AR556" s="65">
        <f t="shared" si="235"/>
        <v>0</v>
      </c>
      <c r="AS556" s="65">
        <f t="shared" si="235"/>
        <v>0</v>
      </c>
      <c r="AT556" s="257">
        <f t="shared" si="209"/>
        <v>0</v>
      </c>
      <c r="AU556" s="65">
        <f t="shared" ref="AU556:AX557" si="236">AU549</f>
        <v>0</v>
      </c>
      <c r="AV556" s="65">
        <f t="shared" si="236"/>
        <v>0</v>
      </c>
      <c r="AW556" s="65">
        <f t="shared" si="236"/>
        <v>0</v>
      </c>
      <c r="AX556" s="65">
        <f t="shared" si="236"/>
        <v>0</v>
      </c>
      <c r="AY556" s="257">
        <f t="shared" si="210"/>
        <v>0</v>
      </c>
    </row>
    <row r="557" spans="2:51" s="194" customFormat="1" ht="16.5" customHeight="1" x14ac:dyDescent="0.25">
      <c r="B557" s="20"/>
      <c r="C557" s="933"/>
      <c r="D557" s="935" t="s">
        <v>125</v>
      </c>
      <c r="E557" s="936"/>
      <c r="F557" s="695">
        <f t="shared" si="211"/>
        <v>0</v>
      </c>
      <c r="G557" s="667">
        <f t="shared" si="228"/>
        <v>0</v>
      </c>
      <c r="H557" s="66">
        <f t="shared" si="228"/>
        <v>0</v>
      </c>
      <c r="I557" s="66">
        <f t="shared" si="228"/>
        <v>0</v>
      </c>
      <c r="J557" s="66">
        <f t="shared" si="228"/>
        <v>0</v>
      </c>
      <c r="K557" s="66">
        <f t="shared" si="227"/>
        <v>0</v>
      </c>
      <c r="L557" s="66">
        <f t="shared" si="229"/>
        <v>0</v>
      </c>
      <c r="M557" s="66">
        <f t="shared" si="229"/>
        <v>0</v>
      </c>
      <c r="N557" s="66">
        <f t="shared" si="229"/>
        <v>0</v>
      </c>
      <c r="O557" s="66">
        <f t="shared" si="229"/>
        <v>0</v>
      </c>
      <c r="P557" s="257">
        <f t="shared" si="223"/>
        <v>0</v>
      </c>
      <c r="Q557" s="66">
        <f t="shared" si="230"/>
        <v>0</v>
      </c>
      <c r="R557" s="66">
        <f t="shared" si="230"/>
        <v>0</v>
      </c>
      <c r="S557" s="66">
        <f t="shared" si="230"/>
        <v>0</v>
      </c>
      <c r="T557" s="66">
        <f t="shared" si="230"/>
        <v>0</v>
      </c>
      <c r="U557" s="257">
        <f t="shared" si="224"/>
        <v>0</v>
      </c>
      <c r="V557" s="66">
        <f t="shared" si="231"/>
        <v>0</v>
      </c>
      <c r="W557" s="66">
        <f t="shared" si="231"/>
        <v>0</v>
      </c>
      <c r="X557" s="66">
        <f t="shared" si="231"/>
        <v>0</v>
      </c>
      <c r="Y557" s="410">
        <f t="shared" si="231"/>
        <v>0</v>
      </c>
      <c r="Z557" s="430">
        <f t="shared" si="225"/>
        <v>0</v>
      </c>
      <c r="AA557" s="66">
        <f t="shared" si="232"/>
        <v>0</v>
      </c>
      <c r="AB557" s="66">
        <f t="shared" si="232"/>
        <v>0</v>
      </c>
      <c r="AC557" s="66">
        <f t="shared" si="232"/>
        <v>0</v>
      </c>
      <c r="AD557" s="66">
        <f t="shared" si="232"/>
        <v>0</v>
      </c>
      <c r="AE557" s="430">
        <f t="shared" si="226"/>
        <v>0</v>
      </c>
      <c r="AF557" s="66">
        <f t="shared" si="233"/>
        <v>0</v>
      </c>
      <c r="AG557" s="66">
        <f t="shared" si="233"/>
        <v>0</v>
      </c>
      <c r="AH557" s="66">
        <f t="shared" si="233"/>
        <v>0</v>
      </c>
      <c r="AI557" s="66">
        <f t="shared" si="233"/>
        <v>0</v>
      </c>
      <c r="AJ557" s="430">
        <f t="shared" si="221"/>
        <v>0</v>
      </c>
      <c r="AK557" s="65">
        <f t="shared" si="234"/>
        <v>0</v>
      </c>
      <c r="AL557" s="65">
        <f t="shared" si="234"/>
        <v>0</v>
      </c>
      <c r="AM557" s="65">
        <f t="shared" si="234"/>
        <v>0</v>
      </c>
      <c r="AN557" s="65">
        <f t="shared" si="234"/>
        <v>0</v>
      </c>
      <c r="AO557" s="257">
        <f t="shared" si="222"/>
        <v>0</v>
      </c>
      <c r="AP557" s="65">
        <f t="shared" si="235"/>
        <v>0</v>
      </c>
      <c r="AQ557" s="65">
        <f t="shared" si="235"/>
        <v>0</v>
      </c>
      <c r="AR557" s="65">
        <f t="shared" si="235"/>
        <v>0</v>
      </c>
      <c r="AS557" s="65">
        <f t="shared" si="235"/>
        <v>0</v>
      </c>
      <c r="AT557" s="257">
        <f t="shared" si="209"/>
        <v>0</v>
      </c>
      <c r="AU557" s="65">
        <f t="shared" si="236"/>
        <v>0</v>
      </c>
      <c r="AV557" s="65">
        <f t="shared" si="236"/>
        <v>0</v>
      </c>
      <c r="AW557" s="65">
        <f t="shared" si="236"/>
        <v>0</v>
      </c>
      <c r="AX557" s="65">
        <f t="shared" si="236"/>
        <v>0</v>
      </c>
      <c r="AY557" s="257">
        <f t="shared" si="210"/>
        <v>0</v>
      </c>
    </row>
    <row r="558" spans="2:51" s="194" customFormat="1" ht="16.5" customHeight="1" thickBot="1" x14ac:dyDescent="0.3">
      <c r="B558" s="20"/>
      <c r="C558" s="933"/>
      <c r="D558" s="964" t="s">
        <v>193</v>
      </c>
      <c r="E558" s="965"/>
      <c r="F558" s="695">
        <f t="shared" si="211"/>
        <v>0</v>
      </c>
      <c r="G558" s="667">
        <f t="shared" si="228"/>
        <v>0</v>
      </c>
      <c r="H558" s="66">
        <f t="shared" si="228"/>
        <v>0</v>
      </c>
      <c r="I558" s="66">
        <f t="shared" si="228"/>
        <v>0</v>
      </c>
      <c r="J558" s="66">
        <f t="shared" si="228"/>
        <v>0</v>
      </c>
      <c r="K558" s="66">
        <f t="shared" si="227"/>
        <v>0</v>
      </c>
      <c r="L558" s="66">
        <f t="shared" si="229"/>
        <v>0</v>
      </c>
      <c r="M558" s="66">
        <f t="shared" si="229"/>
        <v>0</v>
      </c>
      <c r="N558" s="66">
        <f t="shared" si="229"/>
        <v>0</v>
      </c>
      <c r="O558" s="66">
        <f t="shared" si="229"/>
        <v>0</v>
      </c>
      <c r="P558" s="257">
        <f t="shared" si="223"/>
        <v>0</v>
      </c>
      <c r="Q558" s="66">
        <f t="shared" si="230"/>
        <v>0</v>
      </c>
      <c r="R558" s="66">
        <f t="shared" si="230"/>
        <v>0</v>
      </c>
      <c r="S558" s="66">
        <f t="shared" si="230"/>
        <v>0</v>
      </c>
      <c r="T558" s="66">
        <f t="shared" si="230"/>
        <v>0</v>
      </c>
      <c r="U558" s="257">
        <f t="shared" si="224"/>
        <v>0</v>
      </c>
      <c r="V558" s="66">
        <f t="shared" si="231"/>
        <v>0</v>
      </c>
      <c r="W558" s="66">
        <f t="shared" si="231"/>
        <v>0</v>
      </c>
      <c r="X558" s="66">
        <f t="shared" si="231"/>
        <v>0</v>
      </c>
      <c r="Y558" s="410">
        <f t="shared" si="231"/>
        <v>0</v>
      </c>
      <c r="Z558" s="430">
        <f t="shared" si="225"/>
        <v>0</v>
      </c>
      <c r="AA558" s="66">
        <f t="shared" si="232"/>
        <v>0</v>
      </c>
      <c r="AB558" s="66">
        <f t="shared" si="232"/>
        <v>0</v>
      </c>
      <c r="AC558" s="66">
        <f t="shared" si="232"/>
        <v>0</v>
      </c>
      <c r="AD558" s="66">
        <f t="shared" si="232"/>
        <v>0</v>
      </c>
      <c r="AE558" s="430">
        <f t="shared" si="226"/>
        <v>0</v>
      </c>
      <c r="AF558" s="66">
        <f t="shared" si="233"/>
        <v>0</v>
      </c>
      <c r="AG558" s="66">
        <f t="shared" si="233"/>
        <v>0</v>
      </c>
      <c r="AH558" s="66">
        <f t="shared" si="233"/>
        <v>0</v>
      </c>
      <c r="AI558" s="66">
        <f t="shared" si="233"/>
        <v>0</v>
      </c>
      <c r="AJ558" s="430">
        <f t="shared" si="221"/>
        <v>0</v>
      </c>
      <c r="AK558" s="65">
        <f t="shared" si="234"/>
        <v>0</v>
      </c>
      <c r="AL558" s="65">
        <f t="shared" si="234"/>
        <v>0</v>
      </c>
      <c r="AM558" s="65">
        <f t="shared" si="234"/>
        <v>0</v>
      </c>
      <c r="AN558" s="65">
        <f t="shared" si="234"/>
        <v>0</v>
      </c>
      <c r="AO558" s="257">
        <f t="shared" si="222"/>
        <v>0</v>
      </c>
      <c r="AP558" s="65">
        <f t="shared" ref="AP558:AS558" si="237">AP551+AP554</f>
        <v>0</v>
      </c>
      <c r="AQ558" s="65">
        <f t="shared" si="237"/>
        <v>0</v>
      </c>
      <c r="AR558" s="65">
        <f t="shared" si="237"/>
        <v>0</v>
      </c>
      <c r="AS558" s="65">
        <f t="shared" si="237"/>
        <v>0</v>
      </c>
      <c r="AT558" s="257">
        <f t="shared" si="209"/>
        <v>0</v>
      </c>
      <c r="AU558" s="65">
        <f t="shared" ref="AU558:AX558" si="238">AU551+AU554</f>
        <v>0</v>
      </c>
      <c r="AV558" s="65">
        <f t="shared" si="238"/>
        <v>0</v>
      </c>
      <c r="AW558" s="65">
        <f t="shared" si="238"/>
        <v>0</v>
      </c>
      <c r="AX558" s="65">
        <f t="shared" si="238"/>
        <v>0</v>
      </c>
      <c r="AY558" s="257">
        <f t="shared" si="210"/>
        <v>0</v>
      </c>
    </row>
    <row r="559" spans="2:51" s="194" customFormat="1" ht="16.5" customHeight="1" thickBot="1" x14ac:dyDescent="0.3">
      <c r="B559" s="169"/>
      <c r="C559" s="933"/>
      <c r="D559" s="919" t="s">
        <v>577</v>
      </c>
      <c r="E559" s="920"/>
      <c r="F559" s="695">
        <f t="shared" si="211"/>
        <v>0</v>
      </c>
      <c r="G559" s="667">
        <f t="shared" si="228"/>
        <v>0</v>
      </c>
      <c r="H559" s="66">
        <f t="shared" si="228"/>
        <v>0</v>
      </c>
      <c r="I559" s="66">
        <f t="shared" si="228"/>
        <v>0</v>
      </c>
      <c r="J559" s="66">
        <f t="shared" si="228"/>
        <v>0</v>
      </c>
      <c r="K559" s="66">
        <f t="shared" si="227"/>
        <v>0</v>
      </c>
      <c r="L559" s="66">
        <f t="shared" si="229"/>
        <v>0</v>
      </c>
      <c r="M559" s="66">
        <f t="shared" si="229"/>
        <v>0</v>
      </c>
      <c r="N559" s="66">
        <f t="shared" si="229"/>
        <v>0</v>
      </c>
      <c r="O559" s="66">
        <f t="shared" si="229"/>
        <v>0</v>
      </c>
      <c r="P559" s="257">
        <f t="shared" si="223"/>
        <v>0</v>
      </c>
      <c r="Q559" s="66">
        <f t="shared" si="230"/>
        <v>0</v>
      </c>
      <c r="R559" s="66">
        <f t="shared" si="230"/>
        <v>0</v>
      </c>
      <c r="S559" s="66">
        <f t="shared" si="230"/>
        <v>0</v>
      </c>
      <c r="T559" s="66">
        <f t="shared" si="230"/>
        <v>0</v>
      </c>
      <c r="U559" s="257">
        <f t="shared" si="224"/>
        <v>0</v>
      </c>
      <c r="V559" s="66">
        <f t="shared" si="231"/>
        <v>0</v>
      </c>
      <c r="W559" s="66">
        <f t="shared" si="231"/>
        <v>0</v>
      </c>
      <c r="X559" s="66">
        <f t="shared" si="231"/>
        <v>0</v>
      </c>
      <c r="Y559" s="410">
        <f t="shared" si="231"/>
        <v>0</v>
      </c>
      <c r="Z559" s="430">
        <f t="shared" si="225"/>
        <v>0</v>
      </c>
      <c r="AA559" s="66">
        <f t="shared" si="232"/>
        <v>0</v>
      </c>
      <c r="AB559" s="66">
        <f t="shared" si="232"/>
        <v>0</v>
      </c>
      <c r="AC559" s="66">
        <f t="shared" si="232"/>
        <v>0</v>
      </c>
      <c r="AD559" s="66">
        <f t="shared" si="232"/>
        <v>0</v>
      </c>
      <c r="AE559" s="430">
        <f t="shared" si="226"/>
        <v>0</v>
      </c>
      <c r="AF559" s="66">
        <f t="shared" si="233"/>
        <v>0</v>
      </c>
      <c r="AG559" s="66">
        <f t="shared" si="233"/>
        <v>0</v>
      </c>
      <c r="AH559" s="66">
        <f t="shared" si="233"/>
        <v>0</v>
      </c>
      <c r="AI559" s="66">
        <f t="shared" si="233"/>
        <v>0</v>
      </c>
      <c r="AJ559" s="430">
        <f t="shared" si="221"/>
        <v>0</v>
      </c>
      <c r="AK559" s="65">
        <f t="shared" si="234"/>
        <v>0</v>
      </c>
      <c r="AL559" s="65">
        <f t="shared" si="234"/>
        <v>0</v>
      </c>
      <c r="AM559" s="65">
        <f t="shared" si="234"/>
        <v>0</v>
      </c>
      <c r="AN559" s="65">
        <f t="shared" si="234"/>
        <v>0</v>
      </c>
      <c r="AO559" s="257">
        <f t="shared" si="222"/>
        <v>0</v>
      </c>
      <c r="AP559" s="65">
        <f t="shared" ref="AP559:AS559" si="239">AP555+AP552</f>
        <v>0</v>
      </c>
      <c r="AQ559" s="65">
        <f t="shared" si="239"/>
        <v>0</v>
      </c>
      <c r="AR559" s="65">
        <f t="shared" si="239"/>
        <v>0</v>
      </c>
      <c r="AS559" s="65">
        <f t="shared" si="239"/>
        <v>0</v>
      </c>
      <c r="AT559" s="257">
        <f t="shared" si="209"/>
        <v>0</v>
      </c>
      <c r="AU559" s="65">
        <f t="shared" ref="AU559:AX559" si="240">AU555+AU552</f>
        <v>0</v>
      </c>
      <c r="AV559" s="65">
        <f t="shared" si="240"/>
        <v>0</v>
      </c>
      <c r="AW559" s="65">
        <f t="shared" si="240"/>
        <v>0</v>
      </c>
      <c r="AX559" s="65">
        <f t="shared" si="240"/>
        <v>0</v>
      </c>
      <c r="AY559" s="257">
        <f t="shared" si="210"/>
        <v>0</v>
      </c>
    </row>
    <row r="560" spans="2:51" s="194" customFormat="1" ht="16.5" customHeight="1" thickBot="1" x14ac:dyDescent="0.3">
      <c r="B560" s="161"/>
      <c r="C560" s="1049"/>
      <c r="D560" s="919" t="s">
        <v>642</v>
      </c>
      <c r="E560" s="920"/>
      <c r="F560" s="695">
        <f t="shared" si="211"/>
        <v>0</v>
      </c>
      <c r="G560" s="667">
        <f t="shared" si="228"/>
        <v>0</v>
      </c>
      <c r="H560" s="66">
        <f t="shared" si="228"/>
        <v>0</v>
      </c>
      <c r="I560" s="66">
        <f t="shared" si="228"/>
        <v>0</v>
      </c>
      <c r="J560" s="66">
        <f t="shared" si="228"/>
        <v>0</v>
      </c>
      <c r="K560" s="66">
        <f t="shared" si="227"/>
        <v>0</v>
      </c>
      <c r="L560" s="66">
        <f t="shared" si="229"/>
        <v>0</v>
      </c>
      <c r="M560" s="66">
        <f t="shared" si="229"/>
        <v>0</v>
      </c>
      <c r="N560" s="66">
        <f t="shared" si="229"/>
        <v>0</v>
      </c>
      <c r="O560" s="66">
        <f t="shared" si="229"/>
        <v>0</v>
      </c>
      <c r="P560" s="257">
        <f t="shared" si="223"/>
        <v>0</v>
      </c>
      <c r="Q560" s="66">
        <f t="shared" si="230"/>
        <v>0</v>
      </c>
      <c r="R560" s="66">
        <f t="shared" si="230"/>
        <v>0</v>
      </c>
      <c r="S560" s="66">
        <f t="shared" si="230"/>
        <v>0</v>
      </c>
      <c r="T560" s="66">
        <f t="shared" si="230"/>
        <v>0</v>
      </c>
      <c r="U560" s="257">
        <f t="shared" si="224"/>
        <v>0</v>
      </c>
      <c r="V560" s="66">
        <f t="shared" si="231"/>
        <v>0</v>
      </c>
      <c r="W560" s="66">
        <f t="shared" si="231"/>
        <v>0</v>
      </c>
      <c r="X560" s="66">
        <f t="shared" si="231"/>
        <v>0</v>
      </c>
      <c r="Y560" s="410">
        <f t="shared" si="231"/>
        <v>0</v>
      </c>
      <c r="Z560" s="430">
        <f t="shared" si="225"/>
        <v>0</v>
      </c>
      <c r="AA560" s="66">
        <f t="shared" si="232"/>
        <v>0</v>
      </c>
      <c r="AB560" s="66">
        <f t="shared" si="232"/>
        <v>0</v>
      </c>
      <c r="AC560" s="66">
        <f t="shared" si="232"/>
        <v>0</v>
      </c>
      <c r="AD560" s="66">
        <f t="shared" si="232"/>
        <v>0</v>
      </c>
      <c r="AE560" s="430">
        <f t="shared" si="226"/>
        <v>0</v>
      </c>
      <c r="AF560" s="66">
        <f t="shared" si="233"/>
        <v>0</v>
      </c>
      <c r="AG560" s="66">
        <f t="shared" si="233"/>
        <v>0</v>
      </c>
      <c r="AH560" s="66">
        <f t="shared" si="233"/>
        <v>0</v>
      </c>
      <c r="AI560" s="66">
        <f t="shared" si="233"/>
        <v>0</v>
      </c>
      <c r="AJ560" s="430">
        <f t="shared" si="221"/>
        <v>0</v>
      </c>
      <c r="AK560" s="65">
        <f t="shared" si="234"/>
        <v>0</v>
      </c>
      <c r="AL560" s="65">
        <f t="shared" si="234"/>
        <v>0</v>
      </c>
      <c r="AM560" s="65">
        <f t="shared" si="234"/>
        <v>0</v>
      </c>
      <c r="AN560" s="65">
        <f t="shared" si="234"/>
        <v>0</v>
      </c>
      <c r="AO560" s="257">
        <f t="shared" si="222"/>
        <v>0</v>
      </c>
      <c r="AP560" s="65">
        <f t="shared" ref="AP560:AS560" si="241">AP555</f>
        <v>0</v>
      </c>
      <c r="AQ560" s="65">
        <f t="shared" si="241"/>
        <v>0</v>
      </c>
      <c r="AR560" s="65">
        <f t="shared" si="241"/>
        <v>0</v>
      </c>
      <c r="AS560" s="65">
        <f t="shared" si="241"/>
        <v>0</v>
      </c>
      <c r="AT560" s="257">
        <f t="shared" si="209"/>
        <v>0</v>
      </c>
      <c r="AU560" s="65">
        <f t="shared" ref="AU560:AX560" si="242">AU555</f>
        <v>0</v>
      </c>
      <c r="AV560" s="65">
        <f t="shared" si="242"/>
        <v>0</v>
      </c>
      <c r="AW560" s="65">
        <f t="shared" si="242"/>
        <v>0</v>
      </c>
      <c r="AX560" s="65">
        <f t="shared" si="242"/>
        <v>0</v>
      </c>
      <c r="AY560" s="257">
        <f t="shared" si="210"/>
        <v>0</v>
      </c>
    </row>
    <row r="561" spans="2:51" s="21" customFormat="1" ht="16.149999999999999" customHeight="1" x14ac:dyDescent="0.25">
      <c r="B561" s="925">
        <v>1</v>
      </c>
      <c r="C561" s="1079" t="s">
        <v>812</v>
      </c>
      <c r="D561" s="939" t="s">
        <v>256</v>
      </c>
      <c r="E561" s="199" t="s">
        <v>116</v>
      </c>
      <c r="F561" s="695">
        <f t="shared" si="211"/>
        <v>0</v>
      </c>
      <c r="G561" s="678">
        <v>0</v>
      </c>
      <c r="H561" s="94">
        <v>0</v>
      </c>
      <c r="I561" s="94">
        <v>0</v>
      </c>
      <c r="J561" s="94">
        <v>0</v>
      </c>
      <c r="K561" s="66">
        <f t="shared" si="227"/>
        <v>0</v>
      </c>
      <c r="L561" s="91">
        <v>0</v>
      </c>
      <c r="M561" s="91">
        <v>0</v>
      </c>
      <c r="N561" s="91">
        <v>0</v>
      </c>
      <c r="O561" s="91">
        <v>0</v>
      </c>
      <c r="P561" s="257">
        <f t="shared" si="223"/>
        <v>0</v>
      </c>
      <c r="Q561" s="94">
        <v>0</v>
      </c>
      <c r="R561" s="94">
        <v>0</v>
      </c>
      <c r="S561" s="94">
        <v>0</v>
      </c>
      <c r="T561" s="94">
        <v>0</v>
      </c>
      <c r="U561" s="257">
        <f t="shared" si="224"/>
        <v>0</v>
      </c>
      <c r="V561" s="94">
        <v>0</v>
      </c>
      <c r="W561" s="94">
        <v>0</v>
      </c>
      <c r="X561" s="94">
        <v>0</v>
      </c>
      <c r="Y561" s="420">
        <v>0</v>
      </c>
      <c r="Z561" s="430">
        <f t="shared" si="225"/>
        <v>0</v>
      </c>
      <c r="AA561" s="94">
        <v>0</v>
      </c>
      <c r="AB561" s="94">
        <v>0</v>
      </c>
      <c r="AC561" s="94">
        <v>0</v>
      </c>
      <c r="AD561" s="94">
        <v>0</v>
      </c>
      <c r="AE561" s="430">
        <f t="shared" si="226"/>
        <v>0</v>
      </c>
      <c r="AF561" s="94">
        <v>0</v>
      </c>
      <c r="AG561" s="94">
        <v>0</v>
      </c>
      <c r="AH561" s="94">
        <v>0</v>
      </c>
      <c r="AI561" s="94">
        <v>0</v>
      </c>
      <c r="AJ561" s="430">
        <f t="shared" si="221"/>
        <v>0</v>
      </c>
      <c r="AK561" s="91">
        <v>0</v>
      </c>
      <c r="AL561" s="91">
        <v>0</v>
      </c>
      <c r="AM561" s="91">
        <v>0</v>
      </c>
      <c r="AN561" s="91">
        <v>0</v>
      </c>
      <c r="AO561" s="257">
        <f t="shared" si="222"/>
        <v>0</v>
      </c>
      <c r="AP561" s="91">
        <v>0</v>
      </c>
      <c r="AQ561" s="91">
        <v>0</v>
      </c>
      <c r="AR561" s="91">
        <v>0</v>
      </c>
      <c r="AS561" s="91">
        <v>0</v>
      </c>
      <c r="AT561" s="257">
        <f t="shared" si="209"/>
        <v>0</v>
      </c>
      <c r="AU561" s="91">
        <v>0</v>
      </c>
      <c r="AV561" s="91">
        <v>0</v>
      </c>
      <c r="AW561" s="91">
        <v>0</v>
      </c>
      <c r="AX561" s="91">
        <v>0</v>
      </c>
      <c r="AY561" s="257">
        <f t="shared" si="210"/>
        <v>0</v>
      </c>
    </row>
    <row r="562" spans="2:51" s="21" customFormat="1" ht="18" customHeight="1" x14ac:dyDescent="0.25">
      <c r="B562" s="925"/>
      <c r="C562" s="1042"/>
      <c r="D562" s="940"/>
      <c r="E562" s="585" t="s">
        <v>203</v>
      </c>
      <c r="F562" s="695">
        <f t="shared" si="211"/>
        <v>0</v>
      </c>
      <c r="G562" s="678">
        <v>0</v>
      </c>
      <c r="H562" s="94">
        <v>0</v>
      </c>
      <c r="I562" s="94">
        <v>0</v>
      </c>
      <c r="J562" s="94">
        <v>0</v>
      </c>
      <c r="K562" s="66">
        <f t="shared" si="227"/>
        <v>0</v>
      </c>
      <c r="L562" s="91">
        <v>0</v>
      </c>
      <c r="M562" s="91">
        <v>0</v>
      </c>
      <c r="N562" s="91">
        <v>0</v>
      </c>
      <c r="O562" s="91">
        <v>0</v>
      </c>
      <c r="P562" s="257">
        <f t="shared" si="223"/>
        <v>0</v>
      </c>
      <c r="Q562" s="92">
        <v>0</v>
      </c>
      <c r="R562" s="92">
        <v>0</v>
      </c>
      <c r="S562" s="92">
        <v>0</v>
      </c>
      <c r="T562" s="92">
        <v>0</v>
      </c>
      <c r="U562" s="257">
        <f t="shared" si="224"/>
        <v>0</v>
      </c>
      <c r="V562" s="92">
        <v>0</v>
      </c>
      <c r="W562" s="92">
        <v>0</v>
      </c>
      <c r="X562" s="92">
        <v>0</v>
      </c>
      <c r="Y562" s="421">
        <v>0</v>
      </c>
      <c r="Z562" s="430">
        <f t="shared" si="225"/>
        <v>0</v>
      </c>
      <c r="AA562" s="92">
        <v>0</v>
      </c>
      <c r="AB562" s="92">
        <v>0</v>
      </c>
      <c r="AC562" s="92">
        <v>0</v>
      </c>
      <c r="AD562" s="92">
        <v>0</v>
      </c>
      <c r="AE562" s="430">
        <f t="shared" si="226"/>
        <v>0</v>
      </c>
      <c r="AF562" s="92">
        <v>0</v>
      </c>
      <c r="AG562" s="92">
        <v>0</v>
      </c>
      <c r="AH562" s="92">
        <v>0</v>
      </c>
      <c r="AI562" s="92">
        <v>0</v>
      </c>
      <c r="AJ562" s="430">
        <f t="shared" si="221"/>
        <v>0</v>
      </c>
      <c r="AK562" s="91">
        <v>0</v>
      </c>
      <c r="AL562" s="91">
        <v>0</v>
      </c>
      <c r="AM562" s="91">
        <v>0</v>
      </c>
      <c r="AN562" s="91">
        <v>0</v>
      </c>
      <c r="AO562" s="257">
        <f t="shared" si="222"/>
        <v>0</v>
      </c>
      <c r="AP562" s="91">
        <v>0</v>
      </c>
      <c r="AQ562" s="91">
        <v>0</v>
      </c>
      <c r="AR562" s="91">
        <v>0</v>
      </c>
      <c r="AS562" s="91">
        <v>0</v>
      </c>
      <c r="AT562" s="257">
        <f t="shared" si="209"/>
        <v>0</v>
      </c>
      <c r="AU562" s="91">
        <v>0</v>
      </c>
      <c r="AV562" s="91">
        <v>0</v>
      </c>
      <c r="AW562" s="91">
        <v>0</v>
      </c>
      <c r="AX562" s="91">
        <v>0</v>
      </c>
      <c r="AY562" s="257">
        <f t="shared" si="210"/>
        <v>0</v>
      </c>
    </row>
    <row r="563" spans="2:51" s="21" customFormat="1" ht="19.899999999999999" customHeight="1" thickBot="1" x14ac:dyDescent="0.3">
      <c r="B563" s="925"/>
      <c r="C563" s="1042"/>
      <c r="D563" s="941"/>
      <c r="E563" s="586" t="s">
        <v>112</v>
      </c>
      <c r="F563" s="695">
        <f t="shared" si="211"/>
        <v>0</v>
      </c>
      <c r="G563" s="678">
        <v>0</v>
      </c>
      <c r="H563" s="94">
        <v>0</v>
      </c>
      <c r="I563" s="94">
        <v>0</v>
      </c>
      <c r="J563" s="94">
        <v>0</v>
      </c>
      <c r="K563" s="66">
        <f t="shared" si="227"/>
        <v>0</v>
      </c>
      <c r="L563" s="91">
        <v>0</v>
      </c>
      <c r="M563" s="91">
        <v>0</v>
      </c>
      <c r="N563" s="91">
        <v>0</v>
      </c>
      <c r="O563" s="91">
        <v>0</v>
      </c>
      <c r="P563" s="257">
        <f t="shared" si="223"/>
        <v>0</v>
      </c>
      <c r="Q563" s="93">
        <v>0</v>
      </c>
      <c r="R563" s="93">
        <v>0</v>
      </c>
      <c r="S563" s="93">
        <v>0</v>
      </c>
      <c r="T563" s="93">
        <v>0</v>
      </c>
      <c r="U563" s="257">
        <f t="shared" si="224"/>
        <v>0</v>
      </c>
      <c r="V563" s="93">
        <v>0</v>
      </c>
      <c r="W563" s="93">
        <v>0</v>
      </c>
      <c r="X563" s="93">
        <v>0</v>
      </c>
      <c r="Y563" s="415">
        <v>0</v>
      </c>
      <c r="Z563" s="430">
        <f t="shared" si="225"/>
        <v>0</v>
      </c>
      <c r="AA563" s="93">
        <v>0</v>
      </c>
      <c r="AB563" s="93">
        <v>0</v>
      </c>
      <c r="AC563" s="93">
        <v>0</v>
      </c>
      <c r="AD563" s="93">
        <v>0</v>
      </c>
      <c r="AE563" s="430">
        <f t="shared" si="226"/>
        <v>0</v>
      </c>
      <c r="AF563" s="93">
        <v>0</v>
      </c>
      <c r="AG563" s="93">
        <v>0</v>
      </c>
      <c r="AH563" s="93">
        <v>0</v>
      </c>
      <c r="AI563" s="93">
        <v>0</v>
      </c>
      <c r="AJ563" s="430">
        <f t="shared" si="221"/>
        <v>0</v>
      </c>
      <c r="AK563" s="91">
        <v>0</v>
      </c>
      <c r="AL563" s="91">
        <v>0</v>
      </c>
      <c r="AM563" s="91">
        <v>0</v>
      </c>
      <c r="AN563" s="91">
        <v>0</v>
      </c>
      <c r="AO563" s="257">
        <f t="shared" si="222"/>
        <v>0</v>
      </c>
      <c r="AP563" s="91">
        <v>0</v>
      </c>
      <c r="AQ563" s="91">
        <v>0</v>
      </c>
      <c r="AR563" s="91">
        <v>0</v>
      </c>
      <c r="AS563" s="91">
        <v>0</v>
      </c>
      <c r="AT563" s="257">
        <f t="shared" si="209"/>
        <v>0</v>
      </c>
      <c r="AU563" s="91">
        <v>0</v>
      </c>
      <c r="AV563" s="91">
        <v>0</v>
      </c>
      <c r="AW563" s="91">
        <v>0</v>
      </c>
      <c r="AX563" s="91">
        <v>0</v>
      </c>
      <c r="AY563" s="257">
        <f t="shared" si="210"/>
        <v>0</v>
      </c>
    </row>
    <row r="564" spans="2:51" s="21" customFormat="1" ht="42.75" customHeight="1" thickBot="1" x14ac:dyDescent="0.3">
      <c r="B564" s="1013">
        <v>2</v>
      </c>
      <c r="C564" s="1042"/>
      <c r="D564" s="1011" t="s">
        <v>663</v>
      </c>
      <c r="E564" s="586" t="s">
        <v>112</v>
      </c>
      <c r="F564" s="695">
        <f t="shared" si="211"/>
        <v>0</v>
      </c>
      <c r="G564" s="678">
        <v>0</v>
      </c>
      <c r="H564" s="94">
        <v>0</v>
      </c>
      <c r="I564" s="94">
        <v>0</v>
      </c>
      <c r="J564" s="94">
        <v>0</v>
      </c>
      <c r="K564" s="66">
        <f t="shared" si="227"/>
        <v>0</v>
      </c>
      <c r="L564" s="91">
        <v>0</v>
      </c>
      <c r="M564" s="91">
        <v>0</v>
      </c>
      <c r="N564" s="91">
        <v>0</v>
      </c>
      <c r="O564" s="91">
        <v>0</v>
      </c>
      <c r="P564" s="257">
        <f t="shared" si="223"/>
        <v>0</v>
      </c>
      <c r="Q564" s="92">
        <v>0</v>
      </c>
      <c r="R564" s="92">
        <v>0</v>
      </c>
      <c r="S564" s="92">
        <v>0</v>
      </c>
      <c r="T564" s="92">
        <v>0</v>
      </c>
      <c r="U564" s="257">
        <f t="shared" si="224"/>
        <v>0</v>
      </c>
      <c r="V564" s="92">
        <v>0</v>
      </c>
      <c r="W564" s="92">
        <v>0</v>
      </c>
      <c r="X564" s="92">
        <v>0</v>
      </c>
      <c r="Y564" s="421">
        <v>0</v>
      </c>
      <c r="Z564" s="430">
        <f t="shared" si="225"/>
        <v>0</v>
      </c>
      <c r="AA564" s="92">
        <v>0</v>
      </c>
      <c r="AB564" s="92">
        <v>0</v>
      </c>
      <c r="AC564" s="92">
        <v>0</v>
      </c>
      <c r="AD564" s="92">
        <v>0</v>
      </c>
      <c r="AE564" s="430">
        <f t="shared" si="226"/>
        <v>0</v>
      </c>
      <c r="AF564" s="92">
        <v>0</v>
      </c>
      <c r="AG564" s="92">
        <v>0</v>
      </c>
      <c r="AH564" s="92">
        <v>0</v>
      </c>
      <c r="AI564" s="92">
        <v>0</v>
      </c>
      <c r="AJ564" s="430">
        <f t="shared" si="221"/>
        <v>0</v>
      </c>
      <c r="AK564" s="91">
        <v>0</v>
      </c>
      <c r="AL564" s="91">
        <v>0</v>
      </c>
      <c r="AM564" s="91">
        <v>0</v>
      </c>
      <c r="AN564" s="91">
        <v>0</v>
      </c>
      <c r="AO564" s="257">
        <f t="shared" si="222"/>
        <v>0</v>
      </c>
      <c r="AP564" s="91">
        <v>0</v>
      </c>
      <c r="AQ564" s="91">
        <v>0</v>
      </c>
      <c r="AR564" s="91">
        <v>0</v>
      </c>
      <c r="AS564" s="91">
        <v>0</v>
      </c>
      <c r="AT564" s="257">
        <f t="shared" si="209"/>
        <v>0</v>
      </c>
      <c r="AU564" s="91">
        <v>0</v>
      </c>
      <c r="AV564" s="91">
        <v>0</v>
      </c>
      <c r="AW564" s="91">
        <v>0</v>
      </c>
      <c r="AX564" s="91">
        <v>0</v>
      </c>
      <c r="AY564" s="257">
        <f t="shared" si="210"/>
        <v>0</v>
      </c>
    </row>
    <row r="565" spans="2:51" s="21" customFormat="1" ht="58.5" customHeight="1" thickBot="1" x14ac:dyDescent="0.3">
      <c r="B565" s="1015"/>
      <c r="C565" s="1042"/>
      <c r="D565" s="1012"/>
      <c r="E565" s="583" t="s">
        <v>621</v>
      </c>
      <c r="F565" s="695">
        <f t="shared" si="211"/>
        <v>0</v>
      </c>
      <c r="G565" s="678">
        <v>0</v>
      </c>
      <c r="H565" s="94">
        <v>0</v>
      </c>
      <c r="I565" s="94">
        <v>0</v>
      </c>
      <c r="J565" s="94">
        <v>0</v>
      </c>
      <c r="K565" s="66">
        <f t="shared" si="227"/>
        <v>0</v>
      </c>
      <c r="L565" s="91">
        <v>0</v>
      </c>
      <c r="M565" s="91">
        <v>0</v>
      </c>
      <c r="N565" s="91">
        <v>0</v>
      </c>
      <c r="O565" s="91">
        <v>0</v>
      </c>
      <c r="P565" s="257">
        <f t="shared" si="223"/>
        <v>0</v>
      </c>
      <c r="Q565" s="93">
        <v>0</v>
      </c>
      <c r="R565" s="93">
        <v>0</v>
      </c>
      <c r="S565" s="93">
        <v>0</v>
      </c>
      <c r="T565" s="93">
        <v>0</v>
      </c>
      <c r="U565" s="257">
        <f t="shared" si="224"/>
        <v>0</v>
      </c>
      <c r="V565" s="93">
        <v>0</v>
      </c>
      <c r="W565" s="93">
        <v>0</v>
      </c>
      <c r="X565" s="93">
        <v>0</v>
      </c>
      <c r="Y565" s="415">
        <v>0</v>
      </c>
      <c r="Z565" s="430">
        <f t="shared" si="225"/>
        <v>0</v>
      </c>
      <c r="AA565" s="93">
        <v>0</v>
      </c>
      <c r="AB565" s="93">
        <v>0</v>
      </c>
      <c r="AC565" s="93">
        <v>0</v>
      </c>
      <c r="AD565" s="93">
        <v>0</v>
      </c>
      <c r="AE565" s="430">
        <f t="shared" si="226"/>
        <v>0</v>
      </c>
      <c r="AF565" s="92">
        <v>0</v>
      </c>
      <c r="AG565" s="92">
        <v>0</v>
      </c>
      <c r="AH565" s="92">
        <v>0</v>
      </c>
      <c r="AI565" s="92">
        <v>0</v>
      </c>
      <c r="AJ565" s="430">
        <f t="shared" si="221"/>
        <v>0</v>
      </c>
      <c r="AK565" s="91">
        <v>0</v>
      </c>
      <c r="AL565" s="91">
        <v>0</v>
      </c>
      <c r="AM565" s="91">
        <v>0</v>
      </c>
      <c r="AN565" s="91">
        <v>0</v>
      </c>
      <c r="AO565" s="257">
        <f t="shared" si="222"/>
        <v>0</v>
      </c>
      <c r="AP565" s="91">
        <v>0</v>
      </c>
      <c r="AQ565" s="91">
        <v>0</v>
      </c>
      <c r="AR565" s="91">
        <v>0</v>
      </c>
      <c r="AS565" s="91">
        <v>0</v>
      </c>
      <c r="AT565" s="257">
        <f t="shared" si="209"/>
        <v>0</v>
      </c>
      <c r="AU565" s="91">
        <v>0</v>
      </c>
      <c r="AV565" s="91">
        <v>0</v>
      </c>
      <c r="AW565" s="91">
        <v>0</v>
      </c>
      <c r="AX565" s="91">
        <v>0</v>
      </c>
      <c r="AY565" s="257">
        <f t="shared" si="210"/>
        <v>0</v>
      </c>
    </row>
    <row r="566" spans="2:51" s="21" customFormat="1" ht="36" customHeight="1" x14ac:dyDescent="0.25">
      <c r="B566" s="579"/>
      <c r="C566" s="1042"/>
      <c r="D566" s="926" t="s">
        <v>813</v>
      </c>
      <c r="E566" s="76" t="s">
        <v>112</v>
      </c>
      <c r="F566" s="695">
        <f t="shared" si="211"/>
        <v>0</v>
      </c>
      <c r="G566" s="678"/>
      <c r="H566" s="94"/>
      <c r="I566" s="94"/>
      <c r="J566" s="94"/>
      <c r="K566" s="66"/>
      <c r="L566" s="90"/>
      <c r="M566" s="90"/>
      <c r="N566" s="90"/>
      <c r="O566" s="90"/>
      <c r="P566" s="257"/>
      <c r="Q566" s="94"/>
      <c r="R566" s="94"/>
      <c r="S566" s="94"/>
      <c r="T566" s="94"/>
      <c r="U566" s="257"/>
      <c r="V566" s="94"/>
      <c r="W566" s="94"/>
      <c r="X566" s="94"/>
      <c r="Y566" s="420"/>
      <c r="Z566" s="430"/>
      <c r="AA566" s="94"/>
      <c r="AB566" s="94"/>
      <c r="AC566" s="94"/>
      <c r="AD566" s="94"/>
      <c r="AE566" s="430"/>
      <c r="AF566" s="94"/>
      <c r="AG566" s="94"/>
      <c r="AH566" s="94"/>
      <c r="AI566" s="94"/>
      <c r="AJ566" s="430"/>
      <c r="AK566" s="91">
        <v>0</v>
      </c>
      <c r="AL566" s="91">
        <v>0</v>
      </c>
      <c r="AM566" s="91">
        <v>0</v>
      </c>
      <c r="AN566" s="91">
        <v>0</v>
      </c>
      <c r="AO566" s="257"/>
      <c r="AP566" s="91">
        <v>0</v>
      </c>
      <c r="AQ566" s="91">
        <v>0</v>
      </c>
      <c r="AR566" s="91">
        <v>0</v>
      </c>
      <c r="AS566" s="91">
        <v>0</v>
      </c>
      <c r="AT566" s="257">
        <f t="shared" si="209"/>
        <v>0</v>
      </c>
      <c r="AU566" s="91">
        <v>0</v>
      </c>
      <c r="AV566" s="91">
        <v>0</v>
      </c>
      <c r="AW566" s="91">
        <v>0</v>
      </c>
      <c r="AX566" s="91">
        <v>0</v>
      </c>
      <c r="AY566" s="257">
        <f t="shared" si="210"/>
        <v>0</v>
      </c>
    </row>
    <row r="567" spans="2:51" s="21" customFormat="1" ht="33" customHeight="1" x14ac:dyDescent="0.25">
      <c r="B567" s="579"/>
      <c r="C567" s="1042"/>
      <c r="D567" s="926"/>
      <c r="E567" s="185" t="s">
        <v>621</v>
      </c>
      <c r="F567" s="695">
        <f t="shared" si="211"/>
        <v>0</v>
      </c>
      <c r="G567" s="678"/>
      <c r="H567" s="94"/>
      <c r="I567" s="94"/>
      <c r="J567" s="94"/>
      <c r="K567" s="66"/>
      <c r="L567" s="90"/>
      <c r="M567" s="90"/>
      <c r="N567" s="90"/>
      <c r="O567" s="90"/>
      <c r="P567" s="257"/>
      <c r="Q567" s="94"/>
      <c r="R567" s="94"/>
      <c r="S567" s="94"/>
      <c r="T567" s="94"/>
      <c r="U567" s="257"/>
      <c r="V567" s="94"/>
      <c r="W567" s="94"/>
      <c r="X567" s="94"/>
      <c r="Y567" s="420"/>
      <c r="Z567" s="430"/>
      <c r="AA567" s="94"/>
      <c r="AB567" s="94"/>
      <c r="AC567" s="94"/>
      <c r="AD567" s="94"/>
      <c r="AE567" s="430"/>
      <c r="AF567" s="94"/>
      <c r="AG567" s="94"/>
      <c r="AH567" s="94"/>
      <c r="AI567" s="94"/>
      <c r="AJ567" s="430"/>
      <c r="AK567" s="91">
        <v>0</v>
      </c>
      <c r="AL567" s="91">
        <v>0</v>
      </c>
      <c r="AM567" s="91">
        <v>0</v>
      </c>
      <c r="AN567" s="91">
        <v>0</v>
      </c>
      <c r="AO567" s="257"/>
      <c r="AP567" s="91">
        <v>0</v>
      </c>
      <c r="AQ567" s="91">
        <v>0</v>
      </c>
      <c r="AR567" s="91">
        <v>0</v>
      </c>
      <c r="AS567" s="91">
        <v>0</v>
      </c>
      <c r="AT567" s="257">
        <f t="shared" si="209"/>
        <v>0</v>
      </c>
      <c r="AU567" s="91">
        <v>0</v>
      </c>
      <c r="AV567" s="91">
        <v>0</v>
      </c>
      <c r="AW567" s="91">
        <v>0</v>
      </c>
      <c r="AX567" s="91">
        <v>0</v>
      </c>
      <c r="AY567" s="257">
        <f t="shared" si="210"/>
        <v>0</v>
      </c>
    </row>
    <row r="568" spans="2:51" s="21" customFormat="1" ht="16.5" customHeight="1" x14ac:dyDescent="0.25">
      <c r="B568" s="20"/>
      <c r="C568" s="1042"/>
      <c r="D568" s="979" t="s">
        <v>186</v>
      </c>
      <c r="E568" s="980"/>
      <c r="F568" s="695">
        <f t="shared" si="211"/>
        <v>0</v>
      </c>
      <c r="G568" s="667">
        <f t="shared" ref="G568:J569" si="243">G561</f>
        <v>0</v>
      </c>
      <c r="H568" s="66">
        <f t="shared" si="243"/>
        <v>0</v>
      </c>
      <c r="I568" s="66">
        <f t="shared" si="243"/>
        <v>0</v>
      </c>
      <c r="J568" s="66">
        <f t="shared" si="243"/>
        <v>0</v>
      </c>
      <c r="K568" s="66">
        <f t="shared" si="227"/>
        <v>0</v>
      </c>
      <c r="L568" s="66">
        <f t="shared" ref="L568:O569" si="244">L561</f>
        <v>0</v>
      </c>
      <c r="M568" s="66">
        <f t="shared" si="244"/>
        <v>0</v>
      </c>
      <c r="N568" s="66">
        <f t="shared" si="244"/>
        <v>0</v>
      </c>
      <c r="O568" s="66">
        <f t="shared" si="244"/>
        <v>0</v>
      </c>
      <c r="P568" s="257">
        <f t="shared" si="223"/>
        <v>0</v>
      </c>
      <c r="Q568" s="66">
        <v>0</v>
      </c>
      <c r="R568" s="66">
        <f t="shared" ref="R568:T569" si="245">R561</f>
        <v>0</v>
      </c>
      <c r="S568" s="66">
        <f t="shared" si="245"/>
        <v>0</v>
      </c>
      <c r="T568" s="66">
        <f t="shared" si="245"/>
        <v>0</v>
      </c>
      <c r="U568" s="257">
        <f t="shared" si="224"/>
        <v>0</v>
      </c>
      <c r="V568" s="66">
        <f t="shared" ref="V568:Y569" si="246">V561</f>
        <v>0</v>
      </c>
      <c r="W568" s="66">
        <f t="shared" si="246"/>
        <v>0</v>
      </c>
      <c r="X568" s="66">
        <f t="shared" si="246"/>
        <v>0</v>
      </c>
      <c r="Y568" s="410">
        <f t="shared" si="246"/>
        <v>0</v>
      </c>
      <c r="Z568" s="430">
        <f t="shared" si="225"/>
        <v>0</v>
      </c>
      <c r="AA568" s="66">
        <f t="shared" ref="AA568:AD569" si="247">AA561</f>
        <v>0</v>
      </c>
      <c r="AB568" s="66">
        <f t="shared" si="247"/>
        <v>0</v>
      </c>
      <c r="AC568" s="66">
        <f t="shared" si="247"/>
        <v>0</v>
      </c>
      <c r="AD568" s="66">
        <f t="shared" si="247"/>
        <v>0</v>
      </c>
      <c r="AE568" s="430">
        <f t="shared" si="226"/>
        <v>0</v>
      </c>
      <c r="AF568" s="66">
        <f t="shared" ref="AF568:AI569" si="248">AF561</f>
        <v>0</v>
      </c>
      <c r="AG568" s="66">
        <f t="shared" si="248"/>
        <v>0</v>
      </c>
      <c r="AH568" s="66">
        <f t="shared" si="248"/>
        <v>0</v>
      </c>
      <c r="AI568" s="66">
        <f t="shared" si="248"/>
        <v>0</v>
      </c>
      <c r="AJ568" s="430">
        <f t="shared" si="221"/>
        <v>0</v>
      </c>
      <c r="AK568" s="65">
        <f t="shared" ref="AK568:AN569" si="249">AK561</f>
        <v>0</v>
      </c>
      <c r="AL568" s="65">
        <f t="shared" si="249"/>
        <v>0</v>
      </c>
      <c r="AM568" s="65">
        <f t="shared" si="249"/>
        <v>0</v>
      </c>
      <c r="AN568" s="65">
        <f t="shared" si="249"/>
        <v>0</v>
      </c>
      <c r="AO568" s="257">
        <f t="shared" si="222"/>
        <v>0</v>
      </c>
      <c r="AP568" s="65">
        <f t="shared" ref="AP568:AS569" si="250">AP561</f>
        <v>0</v>
      </c>
      <c r="AQ568" s="65">
        <f t="shared" si="250"/>
        <v>0</v>
      </c>
      <c r="AR568" s="65">
        <f t="shared" si="250"/>
        <v>0</v>
      </c>
      <c r="AS568" s="65">
        <f t="shared" si="250"/>
        <v>0</v>
      </c>
      <c r="AT568" s="257">
        <f t="shared" si="209"/>
        <v>0</v>
      </c>
      <c r="AU568" s="65">
        <f t="shared" ref="AU568:AX569" si="251">AU561</f>
        <v>0</v>
      </c>
      <c r="AV568" s="65">
        <f t="shared" si="251"/>
        <v>0</v>
      </c>
      <c r="AW568" s="65">
        <f t="shared" si="251"/>
        <v>0</v>
      </c>
      <c r="AX568" s="65">
        <f t="shared" si="251"/>
        <v>0</v>
      </c>
      <c r="AY568" s="257">
        <f t="shared" si="210"/>
        <v>0</v>
      </c>
    </row>
    <row r="569" spans="2:51" s="21" customFormat="1" ht="16.5" customHeight="1" x14ac:dyDescent="0.25">
      <c r="B569" s="20"/>
      <c r="C569" s="1042"/>
      <c r="D569" s="935" t="s">
        <v>187</v>
      </c>
      <c r="E569" s="936"/>
      <c r="F569" s="695">
        <f t="shared" si="211"/>
        <v>0</v>
      </c>
      <c r="G569" s="667">
        <f t="shared" si="243"/>
        <v>0</v>
      </c>
      <c r="H569" s="66">
        <f t="shared" si="243"/>
        <v>0</v>
      </c>
      <c r="I569" s="66">
        <f t="shared" si="243"/>
        <v>0</v>
      </c>
      <c r="J569" s="66">
        <f t="shared" si="243"/>
        <v>0</v>
      </c>
      <c r="K569" s="66">
        <f t="shared" si="227"/>
        <v>0</v>
      </c>
      <c r="L569" s="66">
        <f t="shared" si="244"/>
        <v>0</v>
      </c>
      <c r="M569" s="66">
        <f t="shared" si="244"/>
        <v>0</v>
      </c>
      <c r="N569" s="66">
        <f t="shared" si="244"/>
        <v>0</v>
      </c>
      <c r="O569" s="66">
        <f t="shared" si="244"/>
        <v>0</v>
      </c>
      <c r="P569" s="257">
        <f t="shared" si="223"/>
        <v>0</v>
      </c>
      <c r="Q569" s="66">
        <f t="shared" ref="Q569" si="252">Q562</f>
        <v>0</v>
      </c>
      <c r="R569" s="66">
        <f t="shared" si="245"/>
        <v>0</v>
      </c>
      <c r="S569" s="66">
        <f t="shared" si="245"/>
        <v>0</v>
      </c>
      <c r="T569" s="66">
        <f t="shared" si="245"/>
        <v>0</v>
      </c>
      <c r="U569" s="257">
        <f t="shared" si="224"/>
        <v>0</v>
      </c>
      <c r="V569" s="66">
        <f t="shared" si="246"/>
        <v>0</v>
      </c>
      <c r="W569" s="66">
        <f t="shared" si="246"/>
        <v>0</v>
      </c>
      <c r="X569" s="66">
        <f t="shared" si="246"/>
        <v>0</v>
      </c>
      <c r="Y569" s="410">
        <f t="shared" si="246"/>
        <v>0</v>
      </c>
      <c r="Z569" s="430">
        <f t="shared" si="225"/>
        <v>0</v>
      </c>
      <c r="AA569" s="66">
        <f t="shared" si="247"/>
        <v>0</v>
      </c>
      <c r="AB569" s="66">
        <f t="shared" si="247"/>
        <v>0</v>
      </c>
      <c r="AC569" s="66">
        <f t="shared" si="247"/>
        <v>0</v>
      </c>
      <c r="AD569" s="66">
        <f t="shared" si="247"/>
        <v>0</v>
      </c>
      <c r="AE569" s="430">
        <f t="shared" si="226"/>
        <v>0</v>
      </c>
      <c r="AF569" s="66">
        <f t="shared" si="248"/>
        <v>0</v>
      </c>
      <c r="AG569" s="66">
        <f t="shared" si="248"/>
        <v>0</v>
      </c>
      <c r="AH569" s="66">
        <f t="shared" si="248"/>
        <v>0</v>
      </c>
      <c r="AI569" s="66">
        <f t="shared" si="248"/>
        <v>0</v>
      </c>
      <c r="AJ569" s="430">
        <f t="shared" si="221"/>
        <v>0</v>
      </c>
      <c r="AK569" s="65">
        <f t="shared" si="249"/>
        <v>0</v>
      </c>
      <c r="AL569" s="65">
        <f t="shared" si="249"/>
        <v>0</v>
      </c>
      <c r="AM569" s="65">
        <f t="shared" si="249"/>
        <v>0</v>
      </c>
      <c r="AN569" s="65">
        <f t="shared" si="249"/>
        <v>0</v>
      </c>
      <c r="AO569" s="257">
        <f t="shared" si="222"/>
        <v>0</v>
      </c>
      <c r="AP569" s="65">
        <f t="shared" si="250"/>
        <v>0</v>
      </c>
      <c r="AQ569" s="65">
        <f t="shared" si="250"/>
        <v>0</v>
      </c>
      <c r="AR569" s="65">
        <f t="shared" si="250"/>
        <v>0</v>
      </c>
      <c r="AS569" s="65">
        <f t="shared" si="250"/>
        <v>0</v>
      </c>
      <c r="AT569" s="257">
        <f t="shared" si="209"/>
        <v>0</v>
      </c>
      <c r="AU569" s="65">
        <f t="shared" si="251"/>
        <v>0</v>
      </c>
      <c r="AV569" s="65">
        <f t="shared" si="251"/>
        <v>0</v>
      </c>
      <c r="AW569" s="65">
        <f t="shared" si="251"/>
        <v>0</v>
      </c>
      <c r="AX569" s="65">
        <f t="shared" si="251"/>
        <v>0</v>
      </c>
      <c r="AY569" s="257">
        <f t="shared" si="210"/>
        <v>0</v>
      </c>
    </row>
    <row r="570" spans="2:51" s="21" customFormat="1" ht="16.5" customHeight="1" thickBot="1" x14ac:dyDescent="0.3">
      <c r="B570" s="129"/>
      <c r="C570" s="1042"/>
      <c r="D570" s="964" t="s">
        <v>188</v>
      </c>
      <c r="E570" s="965"/>
      <c r="F570" s="695">
        <f t="shared" si="211"/>
        <v>0</v>
      </c>
      <c r="G570" s="667">
        <f t="shared" ref="G570:J570" si="253">G563+G564</f>
        <v>0</v>
      </c>
      <c r="H570" s="66">
        <f t="shared" si="253"/>
        <v>0</v>
      </c>
      <c r="I570" s="66">
        <f t="shared" si="253"/>
        <v>0</v>
      </c>
      <c r="J570" s="66">
        <f t="shared" si="253"/>
        <v>0</v>
      </c>
      <c r="K570" s="66">
        <f t="shared" si="227"/>
        <v>0</v>
      </c>
      <c r="L570" s="66">
        <f t="shared" ref="L570:O570" si="254">L563+L564</f>
        <v>0</v>
      </c>
      <c r="M570" s="66">
        <f t="shared" si="254"/>
        <v>0</v>
      </c>
      <c r="N570" s="66">
        <f t="shared" si="254"/>
        <v>0</v>
      </c>
      <c r="O570" s="66">
        <f t="shared" si="254"/>
        <v>0</v>
      </c>
      <c r="P570" s="257">
        <f t="shared" si="223"/>
        <v>0</v>
      </c>
      <c r="Q570" s="66">
        <f t="shared" ref="Q570:T570" si="255">Q563+Q564</f>
        <v>0</v>
      </c>
      <c r="R570" s="66">
        <f t="shared" si="255"/>
        <v>0</v>
      </c>
      <c r="S570" s="66">
        <f t="shared" si="255"/>
        <v>0</v>
      </c>
      <c r="T570" s="66">
        <f t="shared" si="255"/>
        <v>0</v>
      </c>
      <c r="U570" s="257">
        <f t="shared" si="224"/>
        <v>0</v>
      </c>
      <c r="V570" s="66">
        <f t="shared" ref="V570:Y570" si="256">V563+V564</f>
        <v>0</v>
      </c>
      <c r="W570" s="66">
        <f t="shared" si="256"/>
        <v>0</v>
      </c>
      <c r="X570" s="66">
        <f t="shared" si="256"/>
        <v>0</v>
      </c>
      <c r="Y570" s="410">
        <f t="shared" si="256"/>
        <v>0</v>
      </c>
      <c r="Z570" s="430">
        <f t="shared" si="225"/>
        <v>0</v>
      </c>
      <c r="AA570" s="66">
        <f t="shared" ref="AA570:AD570" si="257">AA563+AA564</f>
        <v>0</v>
      </c>
      <c r="AB570" s="66">
        <f t="shared" si="257"/>
        <v>0</v>
      </c>
      <c r="AC570" s="66">
        <f t="shared" si="257"/>
        <v>0</v>
      </c>
      <c r="AD570" s="66">
        <f t="shared" si="257"/>
        <v>0</v>
      </c>
      <c r="AE570" s="430">
        <f t="shared" si="226"/>
        <v>0</v>
      </c>
      <c r="AF570" s="66">
        <f t="shared" ref="AF570:AI570" si="258">AF563+AF564</f>
        <v>0</v>
      </c>
      <c r="AG570" s="66">
        <f t="shared" si="258"/>
        <v>0</v>
      </c>
      <c r="AH570" s="66">
        <f t="shared" si="258"/>
        <v>0</v>
      </c>
      <c r="AI570" s="66">
        <f t="shared" si="258"/>
        <v>0</v>
      </c>
      <c r="AJ570" s="430">
        <f t="shared" si="221"/>
        <v>0</v>
      </c>
      <c r="AK570" s="65">
        <f t="shared" ref="AK570:AN570" si="259">AK563+AK566+AK564</f>
        <v>0</v>
      </c>
      <c r="AL570" s="65">
        <f t="shared" si="259"/>
        <v>0</v>
      </c>
      <c r="AM570" s="65">
        <f t="shared" si="259"/>
        <v>0</v>
      </c>
      <c r="AN570" s="65">
        <f t="shared" si="259"/>
        <v>0</v>
      </c>
      <c r="AO570" s="257">
        <f t="shared" si="222"/>
        <v>0</v>
      </c>
      <c r="AP570" s="65">
        <f t="shared" ref="AP570:AS570" si="260">AP563+AP566+AP564</f>
        <v>0</v>
      </c>
      <c r="AQ570" s="65">
        <f t="shared" si="260"/>
        <v>0</v>
      </c>
      <c r="AR570" s="65">
        <f t="shared" si="260"/>
        <v>0</v>
      </c>
      <c r="AS570" s="65">
        <f t="shared" si="260"/>
        <v>0</v>
      </c>
      <c r="AT570" s="257">
        <f t="shared" si="209"/>
        <v>0</v>
      </c>
      <c r="AU570" s="65">
        <f t="shared" ref="AU570:AX570" si="261">AU563+AU566+AU564</f>
        <v>0</v>
      </c>
      <c r="AV570" s="65">
        <f t="shared" si="261"/>
        <v>0</v>
      </c>
      <c r="AW570" s="65">
        <f t="shared" si="261"/>
        <v>0</v>
      </c>
      <c r="AX570" s="65">
        <f t="shared" si="261"/>
        <v>0</v>
      </c>
      <c r="AY570" s="257">
        <f t="shared" si="210"/>
        <v>0</v>
      </c>
    </row>
    <row r="571" spans="2:51" s="21" customFormat="1" ht="16.5" customHeight="1" thickBot="1" x14ac:dyDescent="0.3">
      <c r="B571" s="169"/>
      <c r="C571" s="1080"/>
      <c r="D571" s="230" t="s">
        <v>709</v>
      </c>
      <c r="E571" s="610"/>
      <c r="F571" s="695">
        <f t="shared" si="211"/>
        <v>0</v>
      </c>
      <c r="G571" s="667">
        <f t="shared" ref="G571:J571" si="262">G565</f>
        <v>0</v>
      </c>
      <c r="H571" s="66">
        <f t="shared" si="262"/>
        <v>0</v>
      </c>
      <c r="I571" s="66">
        <f t="shared" si="262"/>
        <v>0</v>
      </c>
      <c r="J571" s="66">
        <f t="shared" si="262"/>
        <v>0</v>
      </c>
      <c r="K571" s="66">
        <f t="shared" si="227"/>
        <v>0</v>
      </c>
      <c r="L571" s="66">
        <f t="shared" ref="L571:O571" si="263">L565</f>
        <v>0</v>
      </c>
      <c r="M571" s="66">
        <f t="shared" si="263"/>
        <v>0</v>
      </c>
      <c r="N571" s="66">
        <f t="shared" si="263"/>
        <v>0</v>
      </c>
      <c r="O571" s="66">
        <f t="shared" si="263"/>
        <v>0</v>
      </c>
      <c r="P571" s="257">
        <f t="shared" si="223"/>
        <v>0</v>
      </c>
      <c r="Q571" s="66">
        <f t="shared" ref="Q571:T571" si="264">Q565</f>
        <v>0</v>
      </c>
      <c r="R571" s="66">
        <f t="shared" si="264"/>
        <v>0</v>
      </c>
      <c r="S571" s="66">
        <f t="shared" si="264"/>
        <v>0</v>
      </c>
      <c r="T571" s="66">
        <f t="shared" si="264"/>
        <v>0</v>
      </c>
      <c r="U571" s="257">
        <f t="shared" si="224"/>
        <v>0</v>
      </c>
      <c r="V571" s="66">
        <f t="shared" ref="V571:Y571" si="265">V565</f>
        <v>0</v>
      </c>
      <c r="W571" s="66">
        <f t="shared" si="265"/>
        <v>0</v>
      </c>
      <c r="X571" s="66">
        <f t="shared" si="265"/>
        <v>0</v>
      </c>
      <c r="Y571" s="410">
        <f t="shared" si="265"/>
        <v>0</v>
      </c>
      <c r="Z571" s="430">
        <f t="shared" si="225"/>
        <v>0</v>
      </c>
      <c r="AA571" s="66">
        <f t="shared" ref="AA571:AD571" si="266">AA565</f>
        <v>0</v>
      </c>
      <c r="AB571" s="66">
        <f t="shared" si="266"/>
        <v>0</v>
      </c>
      <c r="AC571" s="66">
        <f t="shared" si="266"/>
        <v>0</v>
      </c>
      <c r="AD571" s="66">
        <f t="shared" si="266"/>
        <v>0</v>
      </c>
      <c r="AE571" s="430">
        <f t="shared" si="226"/>
        <v>0</v>
      </c>
      <c r="AF571" s="66">
        <f t="shared" ref="AF571:AI571" si="267">AF565</f>
        <v>0</v>
      </c>
      <c r="AG571" s="66">
        <f t="shared" si="267"/>
        <v>0</v>
      </c>
      <c r="AH571" s="66">
        <f t="shared" si="267"/>
        <v>0</v>
      </c>
      <c r="AI571" s="66">
        <f t="shared" si="267"/>
        <v>0</v>
      </c>
      <c r="AJ571" s="430">
        <f t="shared" si="221"/>
        <v>0</v>
      </c>
      <c r="AK571" s="65">
        <f t="shared" ref="AK571:AN571" si="268">AK567+AK565</f>
        <v>0</v>
      </c>
      <c r="AL571" s="65">
        <f t="shared" si="268"/>
        <v>0</v>
      </c>
      <c r="AM571" s="65">
        <f t="shared" si="268"/>
        <v>0</v>
      </c>
      <c r="AN571" s="65">
        <f t="shared" si="268"/>
        <v>0</v>
      </c>
      <c r="AO571" s="257">
        <f t="shared" si="222"/>
        <v>0</v>
      </c>
      <c r="AP571" s="65">
        <f t="shared" ref="AP571:AS571" si="269">AP567+AP565</f>
        <v>0</v>
      </c>
      <c r="AQ571" s="65">
        <f t="shared" si="269"/>
        <v>0</v>
      </c>
      <c r="AR571" s="65">
        <f t="shared" si="269"/>
        <v>0</v>
      </c>
      <c r="AS571" s="65">
        <f t="shared" si="269"/>
        <v>0</v>
      </c>
      <c r="AT571" s="257">
        <f t="shared" si="209"/>
        <v>0</v>
      </c>
      <c r="AU571" s="65">
        <f t="shared" ref="AU571:AX571" si="270">AU567+AU565</f>
        <v>0</v>
      </c>
      <c r="AV571" s="65">
        <f t="shared" si="270"/>
        <v>0</v>
      </c>
      <c r="AW571" s="65">
        <f t="shared" si="270"/>
        <v>0</v>
      </c>
      <c r="AX571" s="65">
        <f t="shared" si="270"/>
        <v>0</v>
      </c>
      <c r="AY571" s="257">
        <f t="shared" si="210"/>
        <v>0</v>
      </c>
    </row>
    <row r="572" spans="2:51" s="21" customFormat="1" ht="16.5" customHeight="1" thickBot="1" x14ac:dyDescent="0.3">
      <c r="B572" s="1054">
        <v>1</v>
      </c>
      <c r="C572" s="1051" t="s">
        <v>107</v>
      </c>
      <c r="D572" s="942" t="s">
        <v>745</v>
      </c>
      <c r="E572" s="229" t="s">
        <v>116</v>
      </c>
      <c r="F572" s="695">
        <f t="shared" si="211"/>
        <v>0</v>
      </c>
      <c r="G572" s="661"/>
      <c r="H572" s="97"/>
      <c r="I572" s="97"/>
      <c r="J572" s="97"/>
      <c r="K572" s="66">
        <f t="shared" si="227"/>
        <v>0</v>
      </c>
      <c r="L572" s="220"/>
      <c r="M572" s="220"/>
      <c r="N572" s="220"/>
      <c r="O572" s="220"/>
      <c r="P572" s="257">
        <f t="shared" si="223"/>
        <v>0</v>
      </c>
      <c r="Q572" s="220"/>
      <c r="R572" s="220"/>
      <c r="S572" s="220"/>
      <c r="T572" s="220"/>
      <c r="U572" s="257">
        <f t="shared" si="224"/>
        <v>0</v>
      </c>
      <c r="V572" s="220"/>
      <c r="W572" s="220"/>
      <c r="X572" s="220"/>
      <c r="Y572" s="358"/>
      <c r="Z572" s="430">
        <f t="shared" si="225"/>
        <v>0</v>
      </c>
      <c r="AA572" s="220"/>
      <c r="AB572" s="220"/>
      <c r="AC572" s="220"/>
      <c r="AD572" s="220"/>
      <c r="AE572" s="430">
        <f t="shared" si="226"/>
        <v>0</v>
      </c>
      <c r="AF572" s="220"/>
      <c r="AG572" s="220"/>
      <c r="AH572" s="220"/>
      <c r="AI572" s="220"/>
      <c r="AJ572" s="430">
        <f t="shared" si="221"/>
        <v>0</v>
      </c>
      <c r="AK572" s="95"/>
      <c r="AL572" s="95"/>
      <c r="AM572" s="95"/>
      <c r="AN572" s="95"/>
      <c r="AO572" s="257">
        <f t="shared" si="222"/>
        <v>0</v>
      </c>
      <c r="AP572" s="95"/>
      <c r="AQ572" s="95"/>
      <c r="AR572" s="95"/>
      <c r="AS572" s="95"/>
      <c r="AT572" s="257">
        <f t="shared" si="209"/>
        <v>0</v>
      </c>
      <c r="AU572" s="95"/>
      <c r="AV572" s="95"/>
      <c r="AW572" s="95"/>
      <c r="AX572" s="95"/>
      <c r="AY572" s="257">
        <f t="shared" si="210"/>
        <v>0</v>
      </c>
    </row>
    <row r="573" spans="2:51" s="21" customFormat="1" ht="16.5" customHeight="1" thickBot="1" x14ac:dyDescent="0.3">
      <c r="B573" s="1055"/>
      <c r="C573" s="1052"/>
      <c r="D573" s="940"/>
      <c r="E573" s="229" t="s">
        <v>203</v>
      </c>
      <c r="F573" s="695">
        <f t="shared" si="211"/>
        <v>0</v>
      </c>
      <c r="G573" s="662"/>
      <c r="H573" s="95"/>
      <c r="I573" s="95"/>
      <c r="J573" s="95"/>
      <c r="K573" s="66">
        <f t="shared" si="227"/>
        <v>0</v>
      </c>
      <c r="L573" s="220"/>
      <c r="M573" s="220"/>
      <c r="N573" s="220"/>
      <c r="O573" s="220"/>
      <c r="P573" s="257">
        <f t="shared" si="223"/>
        <v>0</v>
      </c>
      <c r="Q573" s="220"/>
      <c r="R573" s="220"/>
      <c r="S573" s="220"/>
      <c r="T573" s="220"/>
      <c r="U573" s="257">
        <f t="shared" si="224"/>
        <v>0</v>
      </c>
      <c r="V573" s="220"/>
      <c r="W573" s="220"/>
      <c r="X573" s="220"/>
      <c r="Y573" s="358"/>
      <c r="Z573" s="430">
        <f t="shared" si="225"/>
        <v>0</v>
      </c>
      <c r="AA573" s="220"/>
      <c r="AB573" s="220"/>
      <c r="AC573" s="220"/>
      <c r="AD573" s="220"/>
      <c r="AE573" s="430">
        <f t="shared" si="226"/>
        <v>0</v>
      </c>
      <c r="AF573" s="220"/>
      <c r="AG573" s="220"/>
      <c r="AH573" s="220"/>
      <c r="AI573" s="220"/>
      <c r="AJ573" s="430">
        <f t="shared" si="221"/>
        <v>0</v>
      </c>
      <c r="AK573" s="95"/>
      <c r="AL573" s="95"/>
      <c r="AM573" s="95"/>
      <c r="AN573" s="95"/>
      <c r="AO573" s="257">
        <f t="shared" si="222"/>
        <v>0</v>
      </c>
      <c r="AP573" s="95"/>
      <c r="AQ573" s="95"/>
      <c r="AR573" s="95"/>
      <c r="AS573" s="95"/>
      <c r="AT573" s="257">
        <f t="shared" si="209"/>
        <v>0</v>
      </c>
      <c r="AU573" s="95"/>
      <c r="AV573" s="95"/>
      <c r="AW573" s="95"/>
      <c r="AX573" s="95"/>
      <c r="AY573" s="257">
        <f t="shared" si="210"/>
        <v>0</v>
      </c>
    </row>
    <row r="574" spans="2:51" s="21" customFormat="1" ht="16.5" customHeight="1" thickBot="1" x14ac:dyDescent="0.3">
      <c r="B574" s="1055"/>
      <c r="C574" s="1052"/>
      <c r="D574" s="940"/>
      <c r="E574" s="201" t="s">
        <v>112</v>
      </c>
      <c r="F574" s="695">
        <f t="shared" si="211"/>
        <v>0</v>
      </c>
      <c r="G574" s="679">
        <v>0</v>
      </c>
      <c r="H574" s="82">
        <v>0</v>
      </c>
      <c r="I574" s="82">
        <v>0</v>
      </c>
      <c r="J574" s="82">
        <v>0</v>
      </c>
      <c r="K574" s="66">
        <f t="shared" si="227"/>
        <v>0</v>
      </c>
      <c r="L574" s="77">
        <v>0</v>
      </c>
      <c r="M574" s="77">
        <v>0</v>
      </c>
      <c r="N574" s="77">
        <v>0</v>
      </c>
      <c r="O574" s="77">
        <v>0</v>
      </c>
      <c r="P574" s="257">
        <f t="shared" si="223"/>
        <v>0</v>
      </c>
      <c r="Q574" s="77">
        <v>0</v>
      </c>
      <c r="R574" s="77">
        <v>0</v>
      </c>
      <c r="S574" s="77">
        <v>0</v>
      </c>
      <c r="T574" s="77">
        <v>0</v>
      </c>
      <c r="U574" s="257">
        <f t="shared" si="224"/>
        <v>0</v>
      </c>
      <c r="V574" s="77">
        <v>0</v>
      </c>
      <c r="W574" s="77">
        <v>0</v>
      </c>
      <c r="X574" s="77">
        <v>0</v>
      </c>
      <c r="Y574" s="422">
        <v>0</v>
      </c>
      <c r="Z574" s="430">
        <f t="shared" si="225"/>
        <v>0</v>
      </c>
      <c r="AA574" s="77">
        <v>0</v>
      </c>
      <c r="AB574" s="77">
        <v>0</v>
      </c>
      <c r="AC574" s="77">
        <v>0</v>
      </c>
      <c r="AD574" s="77">
        <v>0</v>
      </c>
      <c r="AE574" s="430">
        <f t="shared" si="226"/>
        <v>0</v>
      </c>
      <c r="AF574" s="77">
        <v>0</v>
      </c>
      <c r="AG574" s="77">
        <v>0</v>
      </c>
      <c r="AH574" s="77">
        <v>0</v>
      </c>
      <c r="AI574" s="77">
        <v>0</v>
      </c>
      <c r="AJ574" s="430">
        <f t="shared" si="221"/>
        <v>0</v>
      </c>
      <c r="AK574" s="716">
        <v>0</v>
      </c>
      <c r="AL574" s="716">
        <v>0</v>
      </c>
      <c r="AM574" s="716">
        <v>0</v>
      </c>
      <c r="AN574" s="716">
        <v>0</v>
      </c>
      <c r="AO574" s="257">
        <f t="shared" si="222"/>
        <v>0</v>
      </c>
      <c r="AP574" s="75">
        <v>0</v>
      </c>
      <c r="AQ574" s="75">
        <v>0</v>
      </c>
      <c r="AR574" s="75">
        <v>0</v>
      </c>
      <c r="AS574" s="75">
        <v>0</v>
      </c>
      <c r="AT574" s="257">
        <f t="shared" si="209"/>
        <v>0</v>
      </c>
      <c r="AU574" s="716">
        <v>0</v>
      </c>
      <c r="AV574" s="716">
        <v>0</v>
      </c>
      <c r="AW574" s="716">
        <v>0</v>
      </c>
      <c r="AX574" s="716">
        <v>0</v>
      </c>
      <c r="AY574" s="257">
        <f t="shared" si="210"/>
        <v>0</v>
      </c>
    </row>
    <row r="575" spans="2:51" s="21" customFormat="1" ht="16.5" customHeight="1" thickBot="1" x14ac:dyDescent="0.3">
      <c r="B575" s="1055"/>
      <c r="C575" s="1052"/>
      <c r="D575" s="940"/>
      <c r="E575" s="583" t="s">
        <v>621</v>
      </c>
      <c r="F575" s="695">
        <f t="shared" si="211"/>
        <v>0</v>
      </c>
      <c r="G575" s="679">
        <v>0</v>
      </c>
      <c r="H575" s="82">
        <v>0</v>
      </c>
      <c r="I575" s="82">
        <v>0</v>
      </c>
      <c r="J575" s="82">
        <v>0</v>
      </c>
      <c r="K575" s="66">
        <f t="shared" si="227"/>
        <v>0</v>
      </c>
      <c r="L575" s="77">
        <v>0</v>
      </c>
      <c r="M575" s="77">
        <v>0</v>
      </c>
      <c r="N575" s="77">
        <v>0</v>
      </c>
      <c r="O575" s="77">
        <v>0</v>
      </c>
      <c r="P575" s="257">
        <f t="shared" si="223"/>
        <v>0</v>
      </c>
      <c r="Q575" s="182">
        <v>0</v>
      </c>
      <c r="R575" s="182">
        <v>0</v>
      </c>
      <c r="S575" s="182">
        <v>0</v>
      </c>
      <c r="T575" s="182">
        <v>0</v>
      </c>
      <c r="U575" s="257">
        <f t="shared" si="224"/>
        <v>0</v>
      </c>
      <c r="V575" s="182">
        <v>0</v>
      </c>
      <c r="W575" s="182">
        <v>0</v>
      </c>
      <c r="X575" s="182">
        <v>0</v>
      </c>
      <c r="Y575" s="423">
        <v>0</v>
      </c>
      <c r="Z575" s="430">
        <f t="shared" si="225"/>
        <v>0</v>
      </c>
      <c r="AA575" s="182">
        <v>0</v>
      </c>
      <c r="AB575" s="182">
        <v>0</v>
      </c>
      <c r="AC575" s="182">
        <v>0</v>
      </c>
      <c r="AD575" s="182">
        <v>0</v>
      </c>
      <c r="AE575" s="430">
        <f t="shared" si="226"/>
        <v>0</v>
      </c>
      <c r="AF575" s="77">
        <v>0</v>
      </c>
      <c r="AG575" s="77">
        <v>0</v>
      </c>
      <c r="AH575" s="77">
        <v>0</v>
      </c>
      <c r="AI575" s="77">
        <v>0</v>
      </c>
      <c r="AJ575" s="430">
        <f t="shared" si="221"/>
        <v>0</v>
      </c>
      <c r="AK575" s="716">
        <v>0</v>
      </c>
      <c r="AL575" s="716">
        <v>0</v>
      </c>
      <c r="AM575" s="716">
        <v>0</v>
      </c>
      <c r="AN575" s="716">
        <v>0</v>
      </c>
      <c r="AO575" s="257">
        <f t="shared" si="222"/>
        <v>0</v>
      </c>
      <c r="AP575" s="75">
        <v>0</v>
      </c>
      <c r="AQ575" s="75">
        <v>0</v>
      </c>
      <c r="AR575" s="75">
        <v>0</v>
      </c>
      <c r="AS575" s="75">
        <v>0</v>
      </c>
      <c r="AT575" s="257">
        <f t="shared" si="209"/>
        <v>0</v>
      </c>
      <c r="AU575" s="716">
        <v>0</v>
      </c>
      <c r="AV575" s="716">
        <v>0</v>
      </c>
      <c r="AW575" s="716">
        <v>0</v>
      </c>
      <c r="AX575" s="716">
        <v>0</v>
      </c>
      <c r="AY575" s="257">
        <f t="shared" si="210"/>
        <v>0</v>
      </c>
    </row>
    <row r="576" spans="2:51" s="21" customFormat="1" ht="29.25" customHeight="1" thickBot="1" x14ac:dyDescent="0.3">
      <c r="B576" s="1023"/>
      <c r="C576" s="1052"/>
      <c r="D576" s="940"/>
      <c r="E576" s="611" t="s">
        <v>620</v>
      </c>
      <c r="F576" s="695">
        <f t="shared" si="211"/>
        <v>0</v>
      </c>
      <c r="G576" s="679">
        <v>0</v>
      </c>
      <c r="H576" s="82">
        <v>0</v>
      </c>
      <c r="I576" s="82">
        <v>0</v>
      </c>
      <c r="J576" s="82">
        <v>0</v>
      </c>
      <c r="K576" s="66">
        <f t="shared" si="227"/>
        <v>0</v>
      </c>
      <c r="L576" s="77">
        <v>0</v>
      </c>
      <c r="M576" s="77">
        <v>0</v>
      </c>
      <c r="N576" s="77">
        <v>0</v>
      </c>
      <c r="O576" s="77">
        <v>0</v>
      </c>
      <c r="P576" s="257">
        <f t="shared" si="223"/>
        <v>0</v>
      </c>
      <c r="Q576" s="101">
        <v>0</v>
      </c>
      <c r="R576" s="101">
        <v>0</v>
      </c>
      <c r="S576" s="101">
        <v>0</v>
      </c>
      <c r="T576" s="101">
        <v>0</v>
      </c>
      <c r="U576" s="257">
        <f t="shared" si="224"/>
        <v>0</v>
      </c>
      <c r="V576" s="101">
        <v>0</v>
      </c>
      <c r="W576" s="101">
        <v>0</v>
      </c>
      <c r="X576" s="101">
        <v>0</v>
      </c>
      <c r="Y576" s="412">
        <v>0</v>
      </c>
      <c r="Z576" s="430">
        <f t="shared" si="225"/>
        <v>0</v>
      </c>
      <c r="AA576" s="101">
        <v>0</v>
      </c>
      <c r="AB576" s="101">
        <v>0</v>
      </c>
      <c r="AC576" s="101">
        <v>0</v>
      </c>
      <c r="AD576" s="101">
        <v>0</v>
      </c>
      <c r="AE576" s="430">
        <f t="shared" si="226"/>
        <v>0</v>
      </c>
      <c r="AF576" s="77">
        <v>0</v>
      </c>
      <c r="AG576" s="77">
        <v>0</v>
      </c>
      <c r="AH576" s="77">
        <v>0</v>
      </c>
      <c r="AI576" s="77">
        <v>0</v>
      </c>
      <c r="AJ576" s="430">
        <f t="shared" si="221"/>
        <v>0</v>
      </c>
      <c r="AK576" s="84">
        <v>0</v>
      </c>
      <c r="AL576" s="84">
        <v>0</v>
      </c>
      <c r="AM576" s="84">
        <v>0</v>
      </c>
      <c r="AN576" s="84">
        <v>0</v>
      </c>
      <c r="AO576" s="257">
        <f t="shared" si="222"/>
        <v>0</v>
      </c>
      <c r="AP576" s="75">
        <v>0</v>
      </c>
      <c r="AQ576" s="75">
        <v>0</v>
      </c>
      <c r="AR576" s="75">
        <v>0</v>
      </c>
      <c r="AS576" s="75">
        <v>0</v>
      </c>
      <c r="AT576" s="257">
        <f t="shared" si="209"/>
        <v>0</v>
      </c>
      <c r="AU576" s="84">
        <v>0</v>
      </c>
      <c r="AV576" s="84">
        <v>0</v>
      </c>
      <c r="AW576" s="84">
        <v>0</v>
      </c>
      <c r="AX576" s="84">
        <v>0</v>
      </c>
      <c r="AY576" s="257">
        <f t="shared" si="210"/>
        <v>0</v>
      </c>
    </row>
    <row r="577" spans="2:51" s="21" customFormat="1" ht="23.25" customHeight="1" thickBot="1" x14ac:dyDescent="0.3">
      <c r="B577" s="1058">
        <v>2</v>
      </c>
      <c r="C577" s="1052"/>
      <c r="D577" s="1075" t="s">
        <v>746</v>
      </c>
      <c r="E577" s="603" t="s">
        <v>621</v>
      </c>
      <c r="F577" s="695">
        <f t="shared" si="211"/>
        <v>0</v>
      </c>
      <c r="G577" s="680">
        <v>0</v>
      </c>
      <c r="H577" s="247">
        <v>0</v>
      </c>
      <c r="I577" s="247">
        <v>0</v>
      </c>
      <c r="J577" s="247">
        <v>0</v>
      </c>
      <c r="K577" s="66">
        <f t="shared" si="227"/>
        <v>0</v>
      </c>
      <c r="L577" s="77">
        <v>0</v>
      </c>
      <c r="M577" s="77">
        <v>0</v>
      </c>
      <c r="N577" s="77">
        <v>0</v>
      </c>
      <c r="O577" s="77">
        <v>0</v>
      </c>
      <c r="P577" s="257">
        <f t="shared" si="223"/>
        <v>0</v>
      </c>
      <c r="Q577" s="118">
        <v>0</v>
      </c>
      <c r="R577" s="118">
        <v>0</v>
      </c>
      <c r="S577" s="118">
        <v>0</v>
      </c>
      <c r="T577" s="118">
        <v>0</v>
      </c>
      <c r="U577" s="257">
        <f t="shared" si="224"/>
        <v>0</v>
      </c>
      <c r="V577" s="246">
        <v>0</v>
      </c>
      <c r="W577" s="246">
        <v>0</v>
      </c>
      <c r="X577" s="246">
        <v>0</v>
      </c>
      <c r="Y577" s="424">
        <v>0</v>
      </c>
      <c r="Z577" s="430">
        <f t="shared" si="225"/>
        <v>0</v>
      </c>
      <c r="AA577" s="246">
        <v>0</v>
      </c>
      <c r="AB577" s="246">
        <v>0</v>
      </c>
      <c r="AC577" s="246">
        <v>0</v>
      </c>
      <c r="AD577" s="246">
        <v>0</v>
      </c>
      <c r="AE577" s="430">
        <f t="shared" si="226"/>
        <v>0</v>
      </c>
      <c r="AF577" s="77">
        <v>0</v>
      </c>
      <c r="AG577" s="77">
        <v>0</v>
      </c>
      <c r="AH577" s="77">
        <v>0</v>
      </c>
      <c r="AI577" s="77">
        <v>0</v>
      </c>
      <c r="AJ577" s="430">
        <f t="shared" si="221"/>
        <v>0</v>
      </c>
      <c r="AK577" s="91">
        <v>0</v>
      </c>
      <c r="AL577" s="91">
        <v>0</v>
      </c>
      <c r="AM577" s="91">
        <v>0</v>
      </c>
      <c r="AN577" s="91">
        <v>0</v>
      </c>
      <c r="AO577" s="257">
        <f t="shared" si="222"/>
        <v>0</v>
      </c>
      <c r="AP577" s="75">
        <v>0</v>
      </c>
      <c r="AQ577" s="75">
        <v>0</v>
      </c>
      <c r="AR577" s="75">
        <v>0</v>
      </c>
      <c r="AS577" s="75">
        <v>0</v>
      </c>
      <c r="AT577" s="257">
        <f t="shared" si="209"/>
        <v>0</v>
      </c>
      <c r="AU577" s="91">
        <v>0</v>
      </c>
      <c r="AV577" s="91">
        <v>0</v>
      </c>
      <c r="AW577" s="91">
        <v>0</v>
      </c>
      <c r="AX577" s="91">
        <v>0</v>
      </c>
      <c r="AY577" s="257">
        <f t="shared" si="210"/>
        <v>0</v>
      </c>
    </row>
    <row r="578" spans="2:51" s="21" customFormat="1" ht="25.5" customHeight="1" thickBot="1" x14ac:dyDescent="0.3">
      <c r="B578" s="1064"/>
      <c r="C578" s="1052"/>
      <c r="D578" s="1076"/>
      <c r="E578" s="200" t="s">
        <v>112</v>
      </c>
      <c r="F578" s="695">
        <f t="shared" si="211"/>
        <v>0</v>
      </c>
      <c r="G578" s="681"/>
      <c r="H578" s="133"/>
      <c r="I578" s="133"/>
      <c r="J578" s="133"/>
      <c r="K578" s="66"/>
      <c r="L578" s="390"/>
      <c r="M578" s="390"/>
      <c r="N578" s="390"/>
      <c r="O578" s="390"/>
      <c r="P578" s="257"/>
      <c r="Q578" s="94"/>
      <c r="R578" s="94"/>
      <c r="S578" s="94"/>
      <c r="T578" s="94"/>
      <c r="U578" s="257"/>
      <c r="V578" s="91">
        <v>0</v>
      </c>
      <c r="W578" s="91">
        <v>0</v>
      </c>
      <c r="X578" s="91">
        <v>0</v>
      </c>
      <c r="Y578" s="425">
        <v>0</v>
      </c>
      <c r="Z578" s="430">
        <f t="shared" si="225"/>
        <v>0</v>
      </c>
      <c r="AA578" s="246">
        <v>0</v>
      </c>
      <c r="AB578" s="246">
        <v>0</v>
      </c>
      <c r="AC578" s="246">
        <v>0</v>
      </c>
      <c r="AD578" s="246">
        <v>0</v>
      </c>
      <c r="AE578" s="430">
        <f t="shared" si="226"/>
        <v>0</v>
      </c>
      <c r="AF578" s="77">
        <v>0</v>
      </c>
      <c r="AG578" s="77">
        <v>0</v>
      </c>
      <c r="AH578" s="77">
        <v>0</v>
      </c>
      <c r="AI578" s="77">
        <v>0</v>
      </c>
      <c r="AJ578" s="430">
        <f t="shared" si="221"/>
        <v>0</v>
      </c>
      <c r="AK578" s="91">
        <v>0</v>
      </c>
      <c r="AL578" s="91">
        <v>0</v>
      </c>
      <c r="AM578" s="91">
        <v>0</v>
      </c>
      <c r="AN578" s="91">
        <v>0</v>
      </c>
      <c r="AO578" s="257">
        <f t="shared" si="222"/>
        <v>0</v>
      </c>
      <c r="AP578" s="75">
        <v>0</v>
      </c>
      <c r="AQ578" s="75">
        <v>0</v>
      </c>
      <c r="AR578" s="75">
        <v>0</v>
      </c>
      <c r="AS578" s="75">
        <v>0</v>
      </c>
      <c r="AT578" s="257">
        <f t="shared" si="209"/>
        <v>0</v>
      </c>
      <c r="AU578" s="91">
        <v>0</v>
      </c>
      <c r="AV578" s="91">
        <v>0</v>
      </c>
      <c r="AW578" s="91">
        <v>0</v>
      </c>
      <c r="AX578" s="91">
        <v>0</v>
      </c>
      <c r="AY578" s="257">
        <f t="shared" si="210"/>
        <v>0</v>
      </c>
    </row>
    <row r="579" spans="2:51" s="21" customFormat="1" ht="25.5" customHeight="1" thickBot="1" x14ac:dyDescent="0.3">
      <c r="B579" s="1058">
        <v>3</v>
      </c>
      <c r="C579" s="1052"/>
      <c r="D579" s="1077" t="s">
        <v>747</v>
      </c>
      <c r="E579" s="603" t="s">
        <v>621</v>
      </c>
      <c r="F579" s="695">
        <f t="shared" si="211"/>
        <v>0</v>
      </c>
      <c r="G579" s="681"/>
      <c r="H579" s="133"/>
      <c r="I579" s="133"/>
      <c r="J579" s="133"/>
      <c r="K579" s="66"/>
      <c r="L579" s="390"/>
      <c r="M579" s="390"/>
      <c r="N579" s="390"/>
      <c r="O579" s="390"/>
      <c r="P579" s="257"/>
      <c r="Q579" s="94"/>
      <c r="R579" s="94"/>
      <c r="S579" s="94"/>
      <c r="T579" s="94"/>
      <c r="U579" s="257"/>
      <c r="V579" s="91">
        <v>0</v>
      </c>
      <c r="W579" s="91">
        <v>0</v>
      </c>
      <c r="X579" s="91">
        <v>0</v>
      </c>
      <c r="Y579" s="425">
        <v>0</v>
      </c>
      <c r="Z579" s="430">
        <f t="shared" si="225"/>
        <v>0</v>
      </c>
      <c r="AA579" s="246">
        <v>0</v>
      </c>
      <c r="AB579" s="246">
        <v>0</v>
      </c>
      <c r="AC579" s="246">
        <v>0</v>
      </c>
      <c r="AD579" s="246">
        <v>0</v>
      </c>
      <c r="AE579" s="430">
        <f t="shared" si="226"/>
        <v>0</v>
      </c>
      <c r="AF579" s="77">
        <v>0</v>
      </c>
      <c r="AG579" s="77">
        <v>0</v>
      </c>
      <c r="AH579" s="77">
        <v>0</v>
      </c>
      <c r="AI579" s="77">
        <v>0</v>
      </c>
      <c r="AJ579" s="430">
        <f t="shared" si="221"/>
        <v>0</v>
      </c>
      <c r="AK579" s="91">
        <v>0</v>
      </c>
      <c r="AL579" s="91">
        <v>0</v>
      </c>
      <c r="AM579" s="91">
        <v>0</v>
      </c>
      <c r="AN579" s="91">
        <v>0</v>
      </c>
      <c r="AO579" s="257">
        <f t="shared" si="222"/>
        <v>0</v>
      </c>
      <c r="AP579" s="75">
        <v>0</v>
      </c>
      <c r="AQ579" s="75">
        <v>0</v>
      </c>
      <c r="AR579" s="75">
        <v>0</v>
      </c>
      <c r="AS579" s="75">
        <v>0</v>
      </c>
      <c r="AT579" s="257">
        <f t="shared" si="209"/>
        <v>0</v>
      </c>
      <c r="AU579" s="91">
        <v>0</v>
      </c>
      <c r="AV579" s="91">
        <v>0</v>
      </c>
      <c r="AW579" s="91">
        <v>0</v>
      </c>
      <c r="AX579" s="91">
        <v>0</v>
      </c>
      <c r="AY579" s="257">
        <f t="shared" si="210"/>
        <v>0</v>
      </c>
    </row>
    <row r="580" spans="2:51" s="21" customFormat="1" ht="21.75" customHeight="1" thickBot="1" x14ac:dyDescent="0.3">
      <c r="B580" s="1064"/>
      <c r="C580" s="1052"/>
      <c r="D580" s="1078"/>
      <c r="E580" s="200" t="s">
        <v>112</v>
      </c>
      <c r="F580" s="695">
        <f t="shared" si="211"/>
        <v>0</v>
      </c>
      <c r="G580" s="681"/>
      <c r="H580" s="133"/>
      <c r="I580" s="133"/>
      <c r="J580" s="133"/>
      <c r="K580" s="66"/>
      <c r="L580" s="390"/>
      <c r="M580" s="390"/>
      <c r="N580" s="390"/>
      <c r="O580" s="390"/>
      <c r="P580" s="257"/>
      <c r="Q580" s="94"/>
      <c r="R580" s="94"/>
      <c r="S580" s="94"/>
      <c r="T580" s="94"/>
      <c r="U580" s="257"/>
      <c r="V580" s="91">
        <v>0</v>
      </c>
      <c r="W580" s="91">
        <v>0</v>
      </c>
      <c r="X580" s="91">
        <v>0</v>
      </c>
      <c r="Y580" s="425">
        <v>0</v>
      </c>
      <c r="Z580" s="430">
        <f t="shared" si="225"/>
        <v>0</v>
      </c>
      <c r="AA580" s="246">
        <v>0</v>
      </c>
      <c r="AB580" s="246">
        <v>0</v>
      </c>
      <c r="AC580" s="246">
        <v>0</v>
      </c>
      <c r="AD580" s="246">
        <v>0</v>
      </c>
      <c r="AE580" s="430">
        <f t="shared" si="226"/>
        <v>0</v>
      </c>
      <c r="AF580" s="77">
        <v>0</v>
      </c>
      <c r="AG580" s="77">
        <v>0</v>
      </c>
      <c r="AH580" s="77">
        <v>0</v>
      </c>
      <c r="AI580" s="77">
        <v>0</v>
      </c>
      <c r="AJ580" s="430">
        <f t="shared" si="221"/>
        <v>0</v>
      </c>
      <c r="AK580" s="91">
        <v>0</v>
      </c>
      <c r="AL580" s="91">
        <v>0</v>
      </c>
      <c r="AM580" s="91">
        <v>0</v>
      </c>
      <c r="AN580" s="91">
        <v>0</v>
      </c>
      <c r="AO580" s="257">
        <f t="shared" si="222"/>
        <v>0</v>
      </c>
      <c r="AP580" s="75">
        <v>0</v>
      </c>
      <c r="AQ580" s="75">
        <v>0</v>
      </c>
      <c r="AR580" s="75">
        <v>0</v>
      </c>
      <c r="AS580" s="75">
        <v>0</v>
      </c>
      <c r="AT580" s="257">
        <f t="shared" si="209"/>
        <v>0</v>
      </c>
      <c r="AU580" s="91">
        <v>0</v>
      </c>
      <c r="AV580" s="91">
        <v>0</v>
      </c>
      <c r="AW580" s="91">
        <v>0</v>
      </c>
      <c r="AX580" s="91">
        <v>0</v>
      </c>
      <c r="AY580" s="257">
        <f t="shared" si="210"/>
        <v>0</v>
      </c>
    </row>
    <row r="581" spans="2:51" s="21" customFormat="1" ht="24.75" customHeight="1" thickBot="1" x14ac:dyDescent="0.3">
      <c r="B581" s="1058">
        <v>4</v>
      </c>
      <c r="C581" s="1052"/>
      <c r="D581" s="1075" t="s">
        <v>748</v>
      </c>
      <c r="E581" s="603" t="s">
        <v>621</v>
      </c>
      <c r="F581" s="695">
        <f t="shared" si="211"/>
        <v>0</v>
      </c>
      <c r="G581" s="681"/>
      <c r="H581" s="133"/>
      <c r="I581" s="133"/>
      <c r="J581" s="133"/>
      <c r="K581" s="66"/>
      <c r="L581" s="390"/>
      <c r="M581" s="390"/>
      <c r="N581" s="390"/>
      <c r="O581" s="390"/>
      <c r="P581" s="257"/>
      <c r="Q581" s="94"/>
      <c r="R581" s="94"/>
      <c r="S581" s="94"/>
      <c r="T581" s="94"/>
      <c r="U581" s="257"/>
      <c r="V581" s="91">
        <v>0</v>
      </c>
      <c r="W581" s="91">
        <v>0</v>
      </c>
      <c r="X581" s="91">
        <v>0</v>
      </c>
      <c r="Y581" s="425">
        <v>0</v>
      </c>
      <c r="Z581" s="430">
        <f t="shared" si="225"/>
        <v>0</v>
      </c>
      <c r="AA581" s="246">
        <v>0</v>
      </c>
      <c r="AB581" s="246">
        <v>0</v>
      </c>
      <c r="AC581" s="246">
        <v>0</v>
      </c>
      <c r="AD581" s="246">
        <v>0</v>
      </c>
      <c r="AE581" s="430">
        <f t="shared" si="226"/>
        <v>0</v>
      </c>
      <c r="AF581" s="77">
        <v>0</v>
      </c>
      <c r="AG581" s="77">
        <v>0</v>
      </c>
      <c r="AH581" s="77">
        <v>0</v>
      </c>
      <c r="AI581" s="77">
        <v>0</v>
      </c>
      <c r="AJ581" s="430">
        <f t="shared" si="221"/>
        <v>0</v>
      </c>
      <c r="AK581" s="91">
        <v>0</v>
      </c>
      <c r="AL581" s="91">
        <v>0</v>
      </c>
      <c r="AM581" s="91">
        <v>0</v>
      </c>
      <c r="AN581" s="91">
        <v>0</v>
      </c>
      <c r="AO581" s="257">
        <f t="shared" si="222"/>
        <v>0</v>
      </c>
      <c r="AP581" s="75">
        <v>0</v>
      </c>
      <c r="AQ581" s="75">
        <v>0</v>
      </c>
      <c r="AR581" s="75">
        <v>0</v>
      </c>
      <c r="AS581" s="75">
        <v>0</v>
      </c>
      <c r="AT581" s="257">
        <f t="shared" si="209"/>
        <v>0</v>
      </c>
      <c r="AU581" s="91">
        <v>0</v>
      </c>
      <c r="AV581" s="91">
        <v>0</v>
      </c>
      <c r="AW581" s="91">
        <v>0</v>
      </c>
      <c r="AX581" s="91">
        <v>0</v>
      </c>
      <c r="AY581" s="257">
        <f t="shared" si="210"/>
        <v>0</v>
      </c>
    </row>
    <row r="582" spans="2:51" s="21" customFormat="1" ht="24.75" customHeight="1" thickBot="1" x14ac:dyDescent="0.3">
      <c r="B582" s="1064"/>
      <c r="C582" s="1052"/>
      <c r="D582" s="1076"/>
      <c r="E582" s="200" t="s">
        <v>112</v>
      </c>
      <c r="F582" s="695">
        <f t="shared" si="211"/>
        <v>0</v>
      </c>
      <c r="G582" s="681"/>
      <c r="H582" s="133"/>
      <c r="I582" s="133"/>
      <c r="J582" s="133"/>
      <c r="K582" s="66"/>
      <c r="L582" s="390"/>
      <c r="M582" s="390"/>
      <c r="N582" s="390"/>
      <c r="O582" s="390"/>
      <c r="P582" s="257"/>
      <c r="Q582" s="94"/>
      <c r="R582" s="94"/>
      <c r="S582" s="94"/>
      <c r="T582" s="94"/>
      <c r="U582" s="257"/>
      <c r="V582" s="91">
        <v>0</v>
      </c>
      <c r="W582" s="91">
        <v>0</v>
      </c>
      <c r="X582" s="91">
        <v>0</v>
      </c>
      <c r="Y582" s="425">
        <v>0</v>
      </c>
      <c r="Z582" s="430">
        <f t="shared" si="225"/>
        <v>0</v>
      </c>
      <c r="AA582" s="246">
        <v>0</v>
      </c>
      <c r="AB582" s="246">
        <v>0</v>
      </c>
      <c r="AC582" s="246">
        <v>0</v>
      </c>
      <c r="AD582" s="246">
        <v>0</v>
      </c>
      <c r="AE582" s="430">
        <f t="shared" si="226"/>
        <v>0</v>
      </c>
      <c r="AF582" s="77">
        <v>0</v>
      </c>
      <c r="AG582" s="77">
        <v>0</v>
      </c>
      <c r="AH582" s="77">
        <v>0</v>
      </c>
      <c r="AI582" s="77">
        <v>0</v>
      </c>
      <c r="AJ582" s="430">
        <f t="shared" si="221"/>
        <v>0</v>
      </c>
      <c r="AK582" s="91">
        <v>0</v>
      </c>
      <c r="AL582" s="91">
        <v>0</v>
      </c>
      <c r="AM582" s="91">
        <v>0</v>
      </c>
      <c r="AN582" s="91">
        <v>0</v>
      </c>
      <c r="AO582" s="257">
        <f t="shared" si="222"/>
        <v>0</v>
      </c>
      <c r="AP582" s="75">
        <v>0</v>
      </c>
      <c r="AQ582" s="75">
        <v>0</v>
      </c>
      <c r="AR582" s="75">
        <v>0</v>
      </c>
      <c r="AS582" s="75">
        <v>0</v>
      </c>
      <c r="AT582" s="257">
        <f t="shared" si="209"/>
        <v>0</v>
      </c>
      <c r="AU582" s="91">
        <v>0</v>
      </c>
      <c r="AV582" s="91">
        <v>0</v>
      </c>
      <c r="AW582" s="91">
        <v>0</v>
      </c>
      <c r="AX582" s="91">
        <v>0</v>
      </c>
      <c r="AY582" s="257">
        <f t="shared" si="210"/>
        <v>0</v>
      </c>
    </row>
    <row r="583" spans="2:51" s="183" customFormat="1" ht="16.5" customHeight="1" x14ac:dyDescent="0.25">
      <c r="B583" s="20"/>
      <c r="C583" s="1052"/>
      <c r="D583" s="979" t="s">
        <v>189</v>
      </c>
      <c r="E583" s="980"/>
      <c r="F583" s="695">
        <f t="shared" si="211"/>
        <v>0</v>
      </c>
      <c r="G583" s="667">
        <f t="shared" ref="G583:J585" si="271">G572</f>
        <v>0</v>
      </c>
      <c r="H583" s="66">
        <f t="shared" si="271"/>
        <v>0</v>
      </c>
      <c r="I583" s="66">
        <f t="shared" si="271"/>
        <v>0</v>
      </c>
      <c r="J583" s="66">
        <f t="shared" si="271"/>
        <v>0</v>
      </c>
      <c r="K583" s="66">
        <f t="shared" si="227"/>
        <v>0</v>
      </c>
      <c r="L583" s="66">
        <f t="shared" ref="L583:O585" si="272">L572</f>
        <v>0</v>
      </c>
      <c r="M583" s="66">
        <f t="shared" si="272"/>
        <v>0</v>
      </c>
      <c r="N583" s="66">
        <f t="shared" si="272"/>
        <v>0</v>
      </c>
      <c r="O583" s="66">
        <f t="shared" si="272"/>
        <v>0</v>
      </c>
      <c r="P583" s="257">
        <f t="shared" si="223"/>
        <v>0</v>
      </c>
      <c r="Q583" s="66">
        <f t="shared" ref="Q583:T585" si="273">Q572</f>
        <v>0</v>
      </c>
      <c r="R583" s="66">
        <f t="shared" si="273"/>
        <v>0</v>
      </c>
      <c r="S583" s="66">
        <f t="shared" si="273"/>
        <v>0</v>
      </c>
      <c r="T583" s="66">
        <f t="shared" si="273"/>
        <v>0</v>
      </c>
      <c r="U583" s="257">
        <f t="shared" si="224"/>
        <v>0</v>
      </c>
      <c r="V583" s="66">
        <f t="shared" ref="V583:Y583" si="274">V572</f>
        <v>0</v>
      </c>
      <c r="W583" s="66">
        <f t="shared" si="274"/>
        <v>0</v>
      </c>
      <c r="X583" s="66">
        <f t="shared" si="274"/>
        <v>0</v>
      </c>
      <c r="Y583" s="410">
        <f t="shared" si="274"/>
        <v>0</v>
      </c>
      <c r="Z583" s="430">
        <f t="shared" si="225"/>
        <v>0</v>
      </c>
      <c r="AA583" s="66">
        <f t="shared" ref="AA583:AD583" si="275">AA572</f>
        <v>0</v>
      </c>
      <c r="AB583" s="66">
        <f t="shared" si="275"/>
        <v>0</v>
      </c>
      <c r="AC583" s="66">
        <f t="shared" si="275"/>
        <v>0</v>
      </c>
      <c r="AD583" s="66">
        <f t="shared" si="275"/>
        <v>0</v>
      </c>
      <c r="AE583" s="430">
        <f t="shared" si="226"/>
        <v>0</v>
      </c>
      <c r="AF583" s="66">
        <f t="shared" ref="AF583:AI583" si="276">AF572</f>
        <v>0</v>
      </c>
      <c r="AG583" s="66">
        <f t="shared" si="276"/>
        <v>0</v>
      </c>
      <c r="AH583" s="66">
        <f t="shared" si="276"/>
        <v>0</v>
      </c>
      <c r="AI583" s="66">
        <f t="shared" si="276"/>
        <v>0</v>
      </c>
      <c r="AJ583" s="430">
        <f t="shared" si="221"/>
        <v>0</v>
      </c>
      <c r="AK583" s="65">
        <f t="shared" ref="AK583:AN584" si="277">AK572</f>
        <v>0</v>
      </c>
      <c r="AL583" s="65">
        <f t="shared" si="277"/>
        <v>0</v>
      </c>
      <c r="AM583" s="65">
        <f t="shared" si="277"/>
        <v>0</v>
      </c>
      <c r="AN583" s="65">
        <f t="shared" si="277"/>
        <v>0</v>
      </c>
      <c r="AO583" s="257">
        <f t="shared" si="222"/>
        <v>0</v>
      </c>
      <c r="AP583" s="65">
        <f t="shared" ref="AP583:AS584" si="278">AP572</f>
        <v>0</v>
      </c>
      <c r="AQ583" s="65">
        <f t="shared" si="278"/>
        <v>0</v>
      </c>
      <c r="AR583" s="65">
        <f t="shared" si="278"/>
        <v>0</v>
      </c>
      <c r="AS583" s="65">
        <f t="shared" si="278"/>
        <v>0</v>
      </c>
      <c r="AT583" s="257">
        <f t="shared" si="209"/>
        <v>0</v>
      </c>
      <c r="AU583" s="65">
        <f t="shared" ref="AU583:AX584" si="279">AU572</f>
        <v>0</v>
      </c>
      <c r="AV583" s="65">
        <f t="shared" si="279"/>
        <v>0</v>
      </c>
      <c r="AW583" s="65">
        <f t="shared" si="279"/>
        <v>0</v>
      </c>
      <c r="AX583" s="65">
        <f t="shared" si="279"/>
        <v>0</v>
      </c>
      <c r="AY583" s="257">
        <f t="shared" si="210"/>
        <v>0</v>
      </c>
    </row>
    <row r="584" spans="2:51" s="183" customFormat="1" ht="16.5" customHeight="1" x14ac:dyDescent="0.25">
      <c r="B584" s="20"/>
      <c r="C584" s="1052"/>
      <c r="D584" s="935" t="s">
        <v>194</v>
      </c>
      <c r="E584" s="936"/>
      <c r="F584" s="695">
        <f t="shared" si="211"/>
        <v>0</v>
      </c>
      <c r="G584" s="657">
        <f t="shared" si="271"/>
        <v>0</v>
      </c>
      <c r="H584" s="65">
        <f t="shared" si="271"/>
        <v>0</v>
      </c>
      <c r="I584" s="65">
        <f t="shared" si="271"/>
        <v>0</v>
      </c>
      <c r="J584" s="65">
        <f t="shared" si="271"/>
        <v>0</v>
      </c>
      <c r="K584" s="66">
        <f t="shared" si="227"/>
        <v>0</v>
      </c>
      <c r="L584" s="65">
        <f t="shared" si="272"/>
        <v>0</v>
      </c>
      <c r="M584" s="65">
        <f t="shared" si="272"/>
        <v>0</v>
      </c>
      <c r="N584" s="65">
        <f t="shared" si="272"/>
        <v>0</v>
      </c>
      <c r="O584" s="65">
        <f t="shared" si="272"/>
        <v>0</v>
      </c>
      <c r="P584" s="257">
        <f t="shared" si="223"/>
        <v>0</v>
      </c>
      <c r="Q584" s="65">
        <f t="shared" si="273"/>
        <v>0</v>
      </c>
      <c r="R584" s="65">
        <f t="shared" si="273"/>
        <v>0</v>
      </c>
      <c r="S584" s="65">
        <f t="shared" si="273"/>
        <v>0</v>
      </c>
      <c r="T584" s="65">
        <f t="shared" si="273"/>
        <v>0</v>
      </c>
      <c r="U584" s="257">
        <f t="shared" si="224"/>
        <v>0</v>
      </c>
      <c r="V584" s="65">
        <v>0</v>
      </c>
      <c r="W584" s="65">
        <v>0</v>
      </c>
      <c r="X584" s="65">
        <v>0</v>
      </c>
      <c r="Y584" s="426">
        <v>0</v>
      </c>
      <c r="Z584" s="430">
        <f t="shared" si="225"/>
        <v>0</v>
      </c>
      <c r="AA584" s="65">
        <v>0</v>
      </c>
      <c r="AB584" s="65">
        <v>0</v>
      </c>
      <c r="AC584" s="65">
        <v>0</v>
      </c>
      <c r="AD584" s="65">
        <v>0</v>
      </c>
      <c r="AE584" s="430">
        <f t="shared" si="226"/>
        <v>0</v>
      </c>
      <c r="AF584" s="65">
        <v>0</v>
      </c>
      <c r="AG584" s="65">
        <v>0</v>
      </c>
      <c r="AH584" s="65">
        <v>0</v>
      </c>
      <c r="AI584" s="65">
        <v>0</v>
      </c>
      <c r="AJ584" s="430">
        <f t="shared" si="221"/>
        <v>0</v>
      </c>
      <c r="AK584" s="65">
        <f t="shared" si="277"/>
        <v>0</v>
      </c>
      <c r="AL584" s="65">
        <f t="shared" si="277"/>
        <v>0</v>
      </c>
      <c r="AM584" s="65">
        <f t="shared" si="277"/>
        <v>0</v>
      </c>
      <c r="AN584" s="65">
        <f t="shared" si="277"/>
        <v>0</v>
      </c>
      <c r="AO584" s="257">
        <f t="shared" si="222"/>
        <v>0</v>
      </c>
      <c r="AP584" s="65">
        <f t="shared" si="278"/>
        <v>0</v>
      </c>
      <c r="AQ584" s="65">
        <f t="shared" si="278"/>
        <v>0</v>
      </c>
      <c r="AR584" s="65">
        <f t="shared" si="278"/>
        <v>0</v>
      </c>
      <c r="AS584" s="65">
        <f t="shared" si="278"/>
        <v>0</v>
      </c>
      <c r="AT584" s="257">
        <f t="shared" si="209"/>
        <v>0</v>
      </c>
      <c r="AU584" s="65">
        <f t="shared" si="279"/>
        <v>0</v>
      </c>
      <c r="AV584" s="65">
        <f t="shared" si="279"/>
        <v>0</v>
      </c>
      <c r="AW584" s="65">
        <f t="shared" si="279"/>
        <v>0</v>
      </c>
      <c r="AX584" s="65">
        <f t="shared" si="279"/>
        <v>0</v>
      </c>
      <c r="AY584" s="257">
        <f t="shared" si="210"/>
        <v>0</v>
      </c>
    </row>
    <row r="585" spans="2:51" s="183" customFormat="1" ht="16.5" customHeight="1" x14ac:dyDescent="0.25">
      <c r="B585" s="20"/>
      <c r="C585" s="1052"/>
      <c r="D585" s="935" t="s">
        <v>195</v>
      </c>
      <c r="E585" s="936"/>
      <c r="F585" s="695">
        <f t="shared" si="211"/>
        <v>0</v>
      </c>
      <c r="G585" s="657">
        <f t="shared" si="271"/>
        <v>0</v>
      </c>
      <c r="H585" s="65">
        <f t="shared" si="271"/>
        <v>0</v>
      </c>
      <c r="I585" s="65">
        <f t="shared" si="271"/>
        <v>0</v>
      </c>
      <c r="J585" s="65">
        <f t="shared" si="271"/>
        <v>0</v>
      </c>
      <c r="K585" s="66">
        <f t="shared" si="227"/>
        <v>0</v>
      </c>
      <c r="L585" s="65">
        <f t="shared" si="272"/>
        <v>0</v>
      </c>
      <c r="M585" s="65">
        <f t="shared" si="272"/>
        <v>0</v>
      </c>
      <c r="N585" s="65">
        <f t="shared" si="272"/>
        <v>0</v>
      </c>
      <c r="O585" s="65">
        <f t="shared" si="272"/>
        <v>0</v>
      </c>
      <c r="P585" s="257">
        <f t="shared" si="223"/>
        <v>0</v>
      </c>
      <c r="Q585" s="65">
        <f t="shared" si="273"/>
        <v>0</v>
      </c>
      <c r="R585" s="65">
        <f t="shared" si="273"/>
        <v>0</v>
      </c>
      <c r="S585" s="65">
        <f t="shared" si="273"/>
        <v>0</v>
      </c>
      <c r="T585" s="65">
        <f t="shared" si="273"/>
        <v>0</v>
      </c>
      <c r="U585" s="257">
        <f t="shared" si="224"/>
        <v>0</v>
      </c>
      <c r="V585" s="65">
        <f t="shared" ref="V585:Y585" si="280">V574+V578+V580+V582</f>
        <v>0</v>
      </c>
      <c r="W585" s="65">
        <f t="shared" si="280"/>
        <v>0</v>
      </c>
      <c r="X585" s="65">
        <f t="shared" si="280"/>
        <v>0</v>
      </c>
      <c r="Y585" s="426">
        <f t="shared" si="280"/>
        <v>0</v>
      </c>
      <c r="Z585" s="430">
        <f t="shared" si="225"/>
        <v>0</v>
      </c>
      <c r="AA585" s="65">
        <f t="shared" ref="AA585:AD585" si="281">AA574+AA578+AA580+AA582</f>
        <v>0</v>
      </c>
      <c r="AB585" s="65">
        <f t="shared" si="281"/>
        <v>0</v>
      </c>
      <c r="AC585" s="65">
        <f t="shared" si="281"/>
        <v>0</v>
      </c>
      <c r="AD585" s="65">
        <f t="shared" si="281"/>
        <v>0</v>
      </c>
      <c r="AE585" s="430">
        <f t="shared" si="226"/>
        <v>0</v>
      </c>
      <c r="AF585" s="65">
        <f t="shared" ref="AF585:AI585" si="282">AF574+AF578+AF580+AF582</f>
        <v>0</v>
      </c>
      <c r="AG585" s="65">
        <f t="shared" si="282"/>
        <v>0</v>
      </c>
      <c r="AH585" s="65">
        <f t="shared" si="282"/>
        <v>0</v>
      </c>
      <c r="AI585" s="65">
        <f t="shared" si="282"/>
        <v>0</v>
      </c>
      <c r="AJ585" s="430">
        <f t="shared" si="221"/>
        <v>0</v>
      </c>
      <c r="AK585" s="65">
        <f t="shared" ref="AK585:AN585" si="283">AK574+AK578+AK580+AK582</f>
        <v>0</v>
      </c>
      <c r="AL585" s="65">
        <f t="shared" si="283"/>
        <v>0</v>
      </c>
      <c r="AM585" s="65">
        <f t="shared" si="283"/>
        <v>0</v>
      </c>
      <c r="AN585" s="65">
        <f t="shared" si="283"/>
        <v>0</v>
      </c>
      <c r="AO585" s="257">
        <f t="shared" si="222"/>
        <v>0</v>
      </c>
      <c r="AP585" s="65">
        <f t="shared" ref="AP585:AS585" si="284">AP574+AP578+AP580+AP582</f>
        <v>0</v>
      </c>
      <c r="AQ585" s="65">
        <f t="shared" si="284"/>
        <v>0</v>
      </c>
      <c r="AR585" s="65">
        <f t="shared" si="284"/>
        <v>0</v>
      </c>
      <c r="AS585" s="65">
        <f t="shared" si="284"/>
        <v>0</v>
      </c>
      <c r="AT585" s="257">
        <f t="shared" si="209"/>
        <v>0</v>
      </c>
      <c r="AU585" s="65">
        <f t="shared" ref="AU585:AX585" si="285">AU574+AU578+AU580+AU582</f>
        <v>0</v>
      </c>
      <c r="AV585" s="65">
        <f t="shared" si="285"/>
        <v>0</v>
      </c>
      <c r="AW585" s="65">
        <f t="shared" si="285"/>
        <v>0</v>
      </c>
      <c r="AX585" s="65">
        <f t="shared" si="285"/>
        <v>0</v>
      </c>
      <c r="AY585" s="257">
        <f t="shared" si="210"/>
        <v>0</v>
      </c>
    </row>
    <row r="586" spans="2:51" s="183" customFormat="1" ht="16.5" customHeight="1" x14ac:dyDescent="0.25">
      <c r="B586" s="20"/>
      <c r="C586" s="1052"/>
      <c r="D586" s="935" t="s">
        <v>487</v>
      </c>
      <c r="E586" s="936"/>
      <c r="F586" s="695">
        <f t="shared" si="211"/>
        <v>0</v>
      </c>
      <c r="G586" s="657">
        <f>G575+G577</f>
        <v>0</v>
      </c>
      <c r="H586" s="65">
        <f>H575+H577</f>
        <v>0</v>
      </c>
      <c r="I586" s="65">
        <f>I575+I577</f>
        <v>0</v>
      </c>
      <c r="J586" s="65">
        <f>J575+J577</f>
        <v>0</v>
      </c>
      <c r="K586" s="66">
        <f t="shared" si="227"/>
        <v>0</v>
      </c>
      <c r="L586" s="65">
        <f>L575+L577</f>
        <v>0</v>
      </c>
      <c r="M586" s="65">
        <f>M575+M577</f>
        <v>0</v>
      </c>
      <c r="N586" s="65">
        <f>N575+N577</f>
        <v>0</v>
      </c>
      <c r="O586" s="65">
        <f>O575+O577</f>
        <v>0</v>
      </c>
      <c r="P586" s="257">
        <f t="shared" si="223"/>
        <v>0</v>
      </c>
      <c r="Q586" s="65">
        <f>Q575+Q577</f>
        <v>0</v>
      </c>
      <c r="R586" s="65">
        <f>R575+R577</f>
        <v>0</v>
      </c>
      <c r="S586" s="65">
        <f>S575+S577</f>
        <v>0</v>
      </c>
      <c r="T586" s="65">
        <f>T575+T577</f>
        <v>0</v>
      </c>
      <c r="U586" s="257">
        <f t="shared" si="224"/>
        <v>0</v>
      </c>
      <c r="V586" s="65">
        <f t="shared" ref="V586:Y586" si="286">V575+V577+V579+V581</f>
        <v>0</v>
      </c>
      <c r="W586" s="65">
        <f t="shared" si="286"/>
        <v>0</v>
      </c>
      <c r="X586" s="65">
        <f t="shared" si="286"/>
        <v>0</v>
      </c>
      <c r="Y586" s="426">
        <f t="shared" si="286"/>
        <v>0</v>
      </c>
      <c r="Z586" s="430">
        <f t="shared" si="225"/>
        <v>0</v>
      </c>
      <c r="AA586" s="65">
        <f t="shared" ref="AA586:AD586" si="287">AA575+AA577+AA579+AA581</f>
        <v>0</v>
      </c>
      <c r="AB586" s="65">
        <f t="shared" si="287"/>
        <v>0</v>
      </c>
      <c r="AC586" s="65">
        <f t="shared" si="287"/>
        <v>0</v>
      </c>
      <c r="AD586" s="65">
        <f t="shared" si="287"/>
        <v>0</v>
      </c>
      <c r="AE586" s="430">
        <f t="shared" si="226"/>
        <v>0</v>
      </c>
      <c r="AF586" s="65">
        <f t="shared" ref="AF586:AI586" si="288">AF575+AF577+AF579+AF581</f>
        <v>0</v>
      </c>
      <c r="AG586" s="65">
        <f t="shared" si="288"/>
        <v>0</v>
      </c>
      <c r="AH586" s="65">
        <f t="shared" si="288"/>
        <v>0</v>
      </c>
      <c r="AI586" s="65">
        <f t="shared" si="288"/>
        <v>0</v>
      </c>
      <c r="AJ586" s="430">
        <f t="shared" si="221"/>
        <v>0</v>
      </c>
      <c r="AK586" s="65">
        <f t="shared" ref="AK586:AN586" si="289">AK575+AK579+AK581</f>
        <v>0</v>
      </c>
      <c r="AL586" s="65">
        <f t="shared" si="289"/>
        <v>0</v>
      </c>
      <c r="AM586" s="65">
        <f t="shared" si="289"/>
        <v>0</v>
      </c>
      <c r="AN586" s="65">
        <f t="shared" si="289"/>
        <v>0</v>
      </c>
      <c r="AO586" s="257">
        <f t="shared" si="222"/>
        <v>0</v>
      </c>
      <c r="AP586" s="65">
        <f t="shared" ref="AP586:AS586" si="290">AP575+AP579+AP581</f>
        <v>0</v>
      </c>
      <c r="AQ586" s="65">
        <f t="shared" si="290"/>
        <v>0</v>
      </c>
      <c r="AR586" s="65">
        <f t="shared" si="290"/>
        <v>0</v>
      </c>
      <c r="AS586" s="65">
        <f t="shared" si="290"/>
        <v>0</v>
      </c>
      <c r="AT586" s="257">
        <f t="shared" ref="AT586:AT649" si="291">AP586+AQ586+AR586+AS586</f>
        <v>0</v>
      </c>
      <c r="AU586" s="65">
        <f t="shared" ref="AU586:AX586" si="292">AU575+AU579+AU581</f>
        <v>0</v>
      </c>
      <c r="AV586" s="65">
        <f t="shared" si="292"/>
        <v>0</v>
      </c>
      <c r="AW586" s="65">
        <f t="shared" si="292"/>
        <v>0</v>
      </c>
      <c r="AX586" s="65">
        <f t="shared" si="292"/>
        <v>0</v>
      </c>
      <c r="AY586" s="257">
        <f t="shared" ref="AY586:AY649" si="293">AU586+AV586+AW586+AX586</f>
        <v>0</v>
      </c>
    </row>
    <row r="587" spans="2:51" s="183" customFormat="1" ht="16.5" customHeight="1" thickBot="1" x14ac:dyDescent="0.3">
      <c r="B587" s="20"/>
      <c r="C587" s="1053"/>
      <c r="D587" s="935" t="s">
        <v>643</v>
      </c>
      <c r="E587" s="936"/>
      <c r="F587" s="695">
        <f t="shared" si="211"/>
        <v>0</v>
      </c>
      <c r="G587" s="657">
        <f>G576</f>
        <v>0</v>
      </c>
      <c r="H587" s="65">
        <f>H576</f>
        <v>0</v>
      </c>
      <c r="I587" s="65">
        <f>I576</f>
        <v>0</v>
      </c>
      <c r="J587" s="65">
        <f>J576</f>
        <v>0</v>
      </c>
      <c r="K587" s="66">
        <f t="shared" si="227"/>
        <v>0</v>
      </c>
      <c r="L587" s="65">
        <f>L576</f>
        <v>0</v>
      </c>
      <c r="M587" s="65">
        <f>M576</f>
        <v>0</v>
      </c>
      <c r="N587" s="65">
        <f>N576</f>
        <v>0</v>
      </c>
      <c r="O587" s="65">
        <f>O576</f>
        <v>0</v>
      </c>
      <c r="P587" s="257">
        <f t="shared" si="223"/>
        <v>0</v>
      </c>
      <c r="Q587" s="65">
        <f>Q576</f>
        <v>0</v>
      </c>
      <c r="R587" s="65">
        <f>R576</f>
        <v>0</v>
      </c>
      <c r="S587" s="65">
        <f>S576</f>
        <v>0</v>
      </c>
      <c r="T587" s="65">
        <f>T576</f>
        <v>0</v>
      </c>
      <c r="U587" s="257">
        <f t="shared" si="224"/>
        <v>0</v>
      </c>
      <c r="V587" s="65">
        <f t="shared" ref="V587:Y587" si="294">V576</f>
        <v>0</v>
      </c>
      <c r="W587" s="65">
        <f t="shared" si="294"/>
        <v>0</v>
      </c>
      <c r="X587" s="65">
        <f t="shared" si="294"/>
        <v>0</v>
      </c>
      <c r="Y587" s="426">
        <f t="shared" si="294"/>
        <v>0</v>
      </c>
      <c r="Z587" s="430">
        <f t="shared" si="225"/>
        <v>0</v>
      </c>
      <c r="AA587" s="65">
        <f t="shared" ref="AA587:AD587" si="295">AA576</f>
        <v>0</v>
      </c>
      <c r="AB587" s="65">
        <f t="shared" si="295"/>
        <v>0</v>
      </c>
      <c r="AC587" s="65">
        <f t="shared" si="295"/>
        <v>0</v>
      </c>
      <c r="AD587" s="65">
        <f t="shared" si="295"/>
        <v>0</v>
      </c>
      <c r="AE587" s="430">
        <f t="shared" si="226"/>
        <v>0</v>
      </c>
      <c r="AF587" s="65">
        <f t="shared" ref="AF587:AI587" si="296">AF576</f>
        <v>0</v>
      </c>
      <c r="AG587" s="65">
        <f t="shared" si="296"/>
        <v>0</v>
      </c>
      <c r="AH587" s="65">
        <f t="shared" si="296"/>
        <v>0</v>
      </c>
      <c r="AI587" s="65">
        <f t="shared" si="296"/>
        <v>0</v>
      </c>
      <c r="AJ587" s="430">
        <f t="shared" si="221"/>
        <v>0</v>
      </c>
      <c r="AK587" s="65">
        <f t="shared" ref="AK587:AN587" si="297">AK576</f>
        <v>0</v>
      </c>
      <c r="AL587" s="65">
        <f t="shared" si="297"/>
        <v>0</v>
      </c>
      <c r="AM587" s="65">
        <f t="shared" si="297"/>
        <v>0</v>
      </c>
      <c r="AN587" s="65">
        <f t="shared" si="297"/>
        <v>0</v>
      </c>
      <c r="AO587" s="257">
        <f t="shared" si="222"/>
        <v>0</v>
      </c>
      <c r="AP587" s="65">
        <f t="shared" ref="AP587:AS587" si="298">AP576</f>
        <v>0</v>
      </c>
      <c r="AQ587" s="65">
        <f t="shared" si="298"/>
        <v>0</v>
      </c>
      <c r="AR587" s="65">
        <f t="shared" si="298"/>
        <v>0</v>
      </c>
      <c r="AS587" s="65">
        <f t="shared" si="298"/>
        <v>0</v>
      </c>
      <c r="AT587" s="257">
        <f t="shared" si="291"/>
        <v>0</v>
      </c>
      <c r="AU587" s="65">
        <f t="shared" ref="AU587:AX587" si="299">AU576</f>
        <v>0</v>
      </c>
      <c r="AV587" s="65">
        <f t="shared" si="299"/>
        <v>0</v>
      </c>
      <c r="AW587" s="65">
        <f t="shared" si="299"/>
        <v>0</v>
      </c>
      <c r="AX587" s="65">
        <f t="shared" si="299"/>
        <v>0</v>
      </c>
      <c r="AY587" s="257">
        <f t="shared" si="293"/>
        <v>0</v>
      </c>
    </row>
    <row r="588" spans="2:51" s="99" customFormat="1" ht="16.5" customHeight="1" thickBot="1" x14ac:dyDescent="0.3">
      <c r="B588" s="1056">
        <v>1</v>
      </c>
      <c r="C588" s="1057" t="s">
        <v>110</v>
      </c>
      <c r="D588" s="967" t="s">
        <v>108</v>
      </c>
      <c r="E588" s="227" t="s">
        <v>116</v>
      </c>
      <c r="F588" s="695">
        <f t="shared" si="211"/>
        <v>0</v>
      </c>
      <c r="G588" s="643"/>
      <c r="H588" s="90"/>
      <c r="I588" s="90"/>
      <c r="J588" s="90"/>
      <c r="K588" s="66">
        <f t="shared" si="227"/>
        <v>0</v>
      </c>
      <c r="L588" s="220"/>
      <c r="M588" s="220"/>
      <c r="N588" s="220"/>
      <c r="O588" s="220"/>
      <c r="P588" s="257">
        <f t="shared" si="223"/>
        <v>0</v>
      </c>
      <c r="Q588" s="220"/>
      <c r="R588" s="220"/>
      <c r="S588" s="220"/>
      <c r="T588" s="220"/>
      <c r="U588" s="257">
        <f t="shared" si="224"/>
        <v>0</v>
      </c>
      <c r="V588" s="220"/>
      <c r="W588" s="220"/>
      <c r="X588" s="220"/>
      <c r="Y588" s="358"/>
      <c r="Z588" s="430">
        <f t="shared" si="225"/>
        <v>0</v>
      </c>
      <c r="AA588" s="220"/>
      <c r="AB588" s="220"/>
      <c r="AC588" s="220"/>
      <c r="AD588" s="220"/>
      <c r="AE588" s="430">
        <f t="shared" si="226"/>
        <v>0</v>
      </c>
      <c r="AF588" s="220"/>
      <c r="AG588" s="220"/>
      <c r="AH588" s="220"/>
      <c r="AI588" s="220"/>
      <c r="AJ588" s="430">
        <f t="shared" si="221"/>
        <v>0</v>
      </c>
      <c r="AK588" s="120"/>
      <c r="AL588" s="120"/>
      <c r="AM588" s="120"/>
      <c r="AN588" s="120"/>
      <c r="AO588" s="257">
        <f t="shared" si="222"/>
        <v>0</v>
      </c>
      <c r="AP588" s="120"/>
      <c r="AQ588" s="120"/>
      <c r="AR588" s="120"/>
      <c r="AS588" s="120"/>
      <c r="AT588" s="257">
        <f t="shared" si="291"/>
        <v>0</v>
      </c>
      <c r="AU588" s="120"/>
      <c r="AV588" s="120"/>
      <c r="AW588" s="120"/>
      <c r="AX588" s="120"/>
      <c r="AY588" s="257">
        <f t="shared" si="293"/>
        <v>0</v>
      </c>
    </row>
    <row r="589" spans="2:51" s="99" customFormat="1" ht="16.5" customHeight="1" thickBot="1" x14ac:dyDescent="0.3">
      <c r="B589" s="931"/>
      <c r="C589" s="1052"/>
      <c r="D589" s="923"/>
      <c r="E589" s="229" t="s">
        <v>203</v>
      </c>
      <c r="F589" s="695">
        <f t="shared" ref="F589:F652" si="300">K589+P589+U589+Z589+AE589+AJ589+AO589+AT589+AY589</f>
        <v>0</v>
      </c>
      <c r="G589" s="644"/>
      <c r="H589" s="91"/>
      <c r="I589" s="91"/>
      <c r="J589" s="91"/>
      <c r="K589" s="66">
        <f t="shared" si="227"/>
        <v>0</v>
      </c>
      <c r="L589" s="220"/>
      <c r="M589" s="220"/>
      <c r="N589" s="220"/>
      <c r="O589" s="220"/>
      <c r="P589" s="257">
        <f t="shared" si="223"/>
        <v>0</v>
      </c>
      <c r="Q589" s="220"/>
      <c r="R589" s="220"/>
      <c r="S589" s="220"/>
      <c r="T589" s="220"/>
      <c r="U589" s="257">
        <f t="shared" si="224"/>
        <v>0</v>
      </c>
      <c r="V589" s="220"/>
      <c r="W589" s="220"/>
      <c r="X589" s="220"/>
      <c r="Y589" s="358"/>
      <c r="Z589" s="430">
        <f t="shared" si="225"/>
        <v>0</v>
      </c>
      <c r="AA589" s="220"/>
      <c r="AB589" s="220"/>
      <c r="AC589" s="220"/>
      <c r="AD589" s="220"/>
      <c r="AE589" s="430">
        <f t="shared" si="226"/>
        <v>0</v>
      </c>
      <c r="AF589" s="220"/>
      <c r="AG589" s="220"/>
      <c r="AH589" s="220"/>
      <c r="AI589" s="220"/>
      <c r="AJ589" s="430">
        <f t="shared" si="221"/>
        <v>0</v>
      </c>
      <c r="AK589" s="120"/>
      <c r="AL589" s="120"/>
      <c r="AM589" s="120"/>
      <c r="AN589" s="120"/>
      <c r="AO589" s="257">
        <f t="shared" si="222"/>
        <v>0</v>
      </c>
      <c r="AP589" s="120"/>
      <c r="AQ589" s="120"/>
      <c r="AR589" s="120"/>
      <c r="AS589" s="120"/>
      <c r="AT589" s="257">
        <f t="shared" si="291"/>
        <v>0</v>
      </c>
      <c r="AU589" s="120"/>
      <c r="AV589" s="120"/>
      <c r="AW589" s="120"/>
      <c r="AX589" s="120"/>
      <c r="AY589" s="257">
        <f t="shared" si="293"/>
        <v>0</v>
      </c>
    </row>
    <row r="590" spans="2:51" s="194" customFormat="1" ht="16.5" customHeight="1" thickBot="1" x14ac:dyDescent="0.3">
      <c r="B590" s="931"/>
      <c r="C590" s="1052"/>
      <c r="D590" s="923"/>
      <c r="E590" s="200" t="s">
        <v>112</v>
      </c>
      <c r="F590" s="695">
        <f t="shared" si="300"/>
        <v>0</v>
      </c>
      <c r="G590" s="679">
        <v>0</v>
      </c>
      <c r="H590" s="82">
        <v>0</v>
      </c>
      <c r="I590" s="82">
        <v>0</v>
      </c>
      <c r="J590" s="82">
        <v>0</v>
      </c>
      <c r="K590" s="66">
        <f t="shared" si="227"/>
        <v>0</v>
      </c>
      <c r="L590" s="77">
        <v>0</v>
      </c>
      <c r="M590" s="77">
        <v>0</v>
      </c>
      <c r="N590" s="77">
        <v>0</v>
      </c>
      <c r="O590" s="77">
        <v>0</v>
      </c>
      <c r="P590" s="257">
        <f t="shared" si="223"/>
        <v>0</v>
      </c>
      <c r="Q590" s="77">
        <v>0</v>
      </c>
      <c r="R590" s="77">
        <v>0</v>
      </c>
      <c r="S590" s="77">
        <v>0</v>
      </c>
      <c r="T590" s="77">
        <v>0</v>
      </c>
      <c r="U590" s="257">
        <f t="shared" si="224"/>
        <v>0</v>
      </c>
      <c r="V590" s="77">
        <v>0</v>
      </c>
      <c r="W590" s="77">
        <v>0</v>
      </c>
      <c r="X590" s="77">
        <v>0</v>
      </c>
      <c r="Y590" s="422">
        <v>0</v>
      </c>
      <c r="Z590" s="430">
        <f t="shared" si="225"/>
        <v>0</v>
      </c>
      <c r="AA590" s="77">
        <v>0</v>
      </c>
      <c r="AB590" s="77">
        <v>0</v>
      </c>
      <c r="AC590" s="77">
        <v>0</v>
      </c>
      <c r="AD590" s="77">
        <v>0</v>
      </c>
      <c r="AE590" s="430">
        <f t="shared" si="226"/>
        <v>0</v>
      </c>
      <c r="AF590" s="77">
        <v>0</v>
      </c>
      <c r="AG590" s="77">
        <v>0</v>
      </c>
      <c r="AH590" s="77">
        <v>0</v>
      </c>
      <c r="AI590" s="77">
        <v>0</v>
      </c>
      <c r="AJ590" s="430">
        <f t="shared" si="221"/>
        <v>0</v>
      </c>
      <c r="AK590" s="716">
        <v>0</v>
      </c>
      <c r="AL590" s="716">
        <v>0</v>
      </c>
      <c r="AM590" s="716">
        <v>0</v>
      </c>
      <c r="AN590" s="716">
        <v>0</v>
      </c>
      <c r="AO590" s="257">
        <f t="shared" si="222"/>
        <v>0</v>
      </c>
      <c r="AP590" s="75">
        <v>0</v>
      </c>
      <c r="AQ590" s="75">
        <v>0</v>
      </c>
      <c r="AR590" s="75">
        <v>0</v>
      </c>
      <c r="AS590" s="75">
        <v>0</v>
      </c>
      <c r="AT590" s="257">
        <f t="shared" si="291"/>
        <v>0</v>
      </c>
      <c r="AU590" s="716">
        <v>0</v>
      </c>
      <c r="AV590" s="716">
        <v>0</v>
      </c>
      <c r="AW590" s="716">
        <v>0</v>
      </c>
      <c r="AX590" s="716">
        <v>0</v>
      </c>
      <c r="AY590" s="257">
        <f t="shared" si="293"/>
        <v>0</v>
      </c>
    </row>
    <row r="591" spans="2:51" s="194" customFormat="1" ht="16.5" customHeight="1" thickBot="1" x14ac:dyDescent="0.3">
      <c r="B591" s="931"/>
      <c r="C591" s="1052"/>
      <c r="D591" s="923"/>
      <c r="E591" s="612" t="s">
        <v>621</v>
      </c>
      <c r="F591" s="695">
        <f t="shared" si="300"/>
        <v>0</v>
      </c>
      <c r="G591" s="679">
        <v>0</v>
      </c>
      <c r="H591" s="82">
        <v>0</v>
      </c>
      <c r="I591" s="82">
        <v>0</v>
      </c>
      <c r="J591" s="82">
        <v>0</v>
      </c>
      <c r="K591" s="66">
        <f t="shared" si="227"/>
        <v>0</v>
      </c>
      <c r="L591" s="77">
        <v>0</v>
      </c>
      <c r="M591" s="77">
        <v>0</v>
      </c>
      <c r="N591" s="77">
        <v>0</v>
      </c>
      <c r="O591" s="77">
        <v>0</v>
      </c>
      <c r="P591" s="257">
        <f t="shared" si="223"/>
        <v>0</v>
      </c>
      <c r="Q591" s="182">
        <v>0</v>
      </c>
      <c r="R591" s="182">
        <v>0</v>
      </c>
      <c r="S591" s="182">
        <v>0</v>
      </c>
      <c r="T591" s="182">
        <v>0</v>
      </c>
      <c r="U591" s="257">
        <f t="shared" si="224"/>
        <v>0</v>
      </c>
      <c r="V591" s="77">
        <v>0</v>
      </c>
      <c r="W591" s="77">
        <v>0</v>
      </c>
      <c r="X591" s="77">
        <v>0</v>
      </c>
      <c r="Y591" s="422">
        <v>0</v>
      </c>
      <c r="Z591" s="430">
        <f t="shared" si="225"/>
        <v>0</v>
      </c>
      <c r="AA591" s="182">
        <v>0</v>
      </c>
      <c r="AB591" s="182">
        <v>0</v>
      </c>
      <c r="AC591" s="182">
        <v>0</v>
      </c>
      <c r="AD591" s="182">
        <v>0</v>
      </c>
      <c r="AE591" s="430">
        <f t="shared" si="226"/>
        <v>0</v>
      </c>
      <c r="AF591" s="182">
        <v>0</v>
      </c>
      <c r="AG591" s="182">
        <v>0</v>
      </c>
      <c r="AH591" s="182">
        <v>0</v>
      </c>
      <c r="AI591" s="182">
        <v>0</v>
      </c>
      <c r="AJ591" s="430">
        <f t="shared" si="221"/>
        <v>0</v>
      </c>
      <c r="AK591" s="716">
        <v>0</v>
      </c>
      <c r="AL591" s="716">
        <v>0</v>
      </c>
      <c r="AM591" s="716">
        <v>0</v>
      </c>
      <c r="AN591" s="716">
        <v>0</v>
      </c>
      <c r="AO591" s="257">
        <f t="shared" si="222"/>
        <v>0</v>
      </c>
      <c r="AP591" s="75">
        <v>0</v>
      </c>
      <c r="AQ591" s="75">
        <v>0</v>
      </c>
      <c r="AR591" s="75">
        <v>0</v>
      </c>
      <c r="AS591" s="75">
        <v>0</v>
      </c>
      <c r="AT591" s="257">
        <f t="shared" si="291"/>
        <v>0</v>
      </c>
      <c r="AU591" s="716">
        <v>0</v>
      </c>
      <c r="AV591" s="716">
        <v>0</v>
      </c>
      <c r="AW591" s="716">
        <v>0</v>
      </c>
      <c r="AX591" s="716">
        <v>0</v>
      </c>
      <c r="AY591" s="257">
        <f t="shared" si="293"/>
        <v>0</v>
      </c>
    </row>
    <row r="592" spans="2:51" s="194" customFormat="1" ht="21.75" thickBot="1" x14ac:dyDescent="0.3">
      <c r="B592" s="931"/>
      <c r="C592" s="1052"/>
      <c r="D592" s="924"/>
      <c r="E592" s="583" t="s">
        <v>620</v>
      </c>
      <c r="F592" s="695">
        <f t="shared" si="300"/>
        <v>0</v>
      </c>
      <c r="G592" s="679">
        <v>0</v>
      </c>
      <c r="H592" s="82">
        <v>0</v>
      </c>
      <c r="I592" s="82">
        <v>0</v>
      </c>
      <c r="J592" s="82">
        <v>0</v>
      </c>
      <c r="K592" s="66">
        <f t="shared" si="227"/>
        <v>0</v>
      </c>
      <c r="L592" s="77">
        <v>0</v>
      </c>
      <c r="M592" s="77">
        <v>0</v>
      </c>
      <c r="N592" s="77">
        <v>0</v>
      </c>
      <c r="O592" s="77">
        <v>0</v>
      </c>
      <c r="P592" s="257">
        <f t="shared" si="223"/>
        <v>0</v>
      </c>
      <c r="Q592" s="101">
        <v>0</v>
      </c>
      <c r="R592" s="101">
        <v>0</v>
      </c>
      <c r="S592" s="101">
        <v>0</v>
      </c>
      <c r="T592" s="101">
        <v>0</v>
      </c>
      <c r="U592" s="257">
        <f t="shared" si="224"/>
        <v>0</v>
      </c>
      <c r="V592" s="77">
        <v>0</v>
      </c>
      <c r="W592" s="77">
        <v>0</v>
      </c>
      <c r="X592" s="77">
        <v>0</v>
      </c>
      <c r="Y592" s="422">
        <v>0</v>
      </c>
      <c r="Z592" s="430">
        <f t="shared" si="225"/>
        <v>0</v>
      </c>
      <c r="AA592" s="101">
        <v>0</v>
      </c>
      <c r="AB592" s="101">
        <v>0</v>
      </c>
      <c r="AC592" s="101">
        <v>0</v>
      </c>
      <c r="AD592" s="101">
        <v>0</v>
      </c>
      <c r="AE592" s="430">
        <f t="shared" si="226"/>
        <v>0</v>
      </c>
      <c r="AF592" s="101">
        <v>0</v>
      </c>
      <c r="AG592" s="101">
        <v>0</v>
      </c>
      <c r="AH592" s="101">
        <v>0</v>
      </c>
      <c r="AI592" s="101">
        <v>0</v>
      </c>
      <c r="AJ592" s="430">
        <f t="shared" si="221"/>
        <v>0</v>
      </c>
      <c r="AK592" s="716">
        <v>0</v>
      </c>
      <c r="AL592" s="716">
        <v>0</v>
      </c>
      <c r="AM592" s="716">
        <v>0</v>
      </c>
      <c r="AN592" s="716">
        <v>0</v>
      </c>
      <c r="AO592" s="257">
        <f t="shared" si="222"/>
        <v>0</v>
      </c>
      <c r="AP592" s="83">
        <v>0</v>
      </c>
      <c r="AQ592" s="83">
        <v>0</v>
      </c>
      <c r="AR592" s="83">
        <v>0</v>
      </c>
      <c r="AS592" s="83">
        <v>0</v>
      </c>
      <c r="AT592" s="257">
        <f t="shared" si="291"/>
        <v>0</v>
      </c>
      <c r="AU592" s="716">
        <v>0</v>
      </c>
      <c r="AV592" s="716">
        <v>0</v>
      </c>
      <c r="AW592" s="716">
        <v>0</v>
      </c>
      <c r="AX592" s="716">
        <v>0</v>
      </c>
      <c r="AY592" s="257">
        <f t="shared" si="293"/>
        <v>0</v>
      </c>
    </row>
    <row r="593" spans="2:51" s="194" customFormat="1" ht="16.5" customHeight="1" thickBot="1" x14ac:dyDescent="0.3">
      <c r="B593" s="931">
        <v>2</v>
      </c>
      <c r="C593" s="1052"/>
      <c r="D593" s="915" t="s">
        <v>109</v>
      </c>
      <c r="E593" s="227" t="s">
        <v>116</v>
      </c>
      <c r="F593" s="695">
        <f t="shared" si="300"/>
        <v>0</v>
      </c>
      <c r="G593" s="644"/>
      <c r="H593" s="120"/>
      <c r="I593" s="120"/>
      <c r="J593" s="120"/>
      <c r="K593" s="66">
        <f t="shared" si="227"/>
        <v>0</v>
      </c>
      <c r="L593" s="220"/>
      <c r="M593" s="220"/>
      <c r="N593" s="220"/>
      <c r="O593" s="220"/>
      <c r="P593" s="257">
        <f t="shared" si="223"/>
        <v>0</v>
      </c>
      <c r="Q593" s="220"/>
      <c r="R593" s="220"/>
      <c r="S593" s="220"/>
      <c r="T593" s="220"/>
      <c r="U593" s="257">
        <f t="shared" si="224"/>
        <v>0</v>
      </c>
      <c r="V593" s="220"/>
      <c r="W593" s="220"/>
      <c r="X593" s="220"/>
      <c r="Y593" s="358"/>
      <c r="Z593" s="430">
        <f t="shared" si="225"/>
        <v>0</v>
      </c>
      <c r="AA593" s="220"/>
      <c r="AB593" s="220"/>
      <c r="AC593" s="220"/>
      <c r="AD593" s="220"/>
      <c r="AE593" s="430">
        <f t="shared" si="226"/>
        <v>0</v>
      </c>
      <c r="AF593" s="220"/>
      <c r="AG593" s="220"/>
      <c r="AH593" s="220"/>
      <c r="AI593" s="220"/>
      <c r="AJ593" s="430">
        <f t="shared" si="221"/>
        <v>0</v>
      </c>
      <c r="AK593" s="702"/>
      <c r="AL593" s="702"/>
      <c r="AM593" s="702"/>
      <c r="AN593" s="702"/>
      <c r="AO593" s="257">
        <f t="shared" si="222"/>
        <v>0</v>
      </c>
      <c r="AP593" s="702"/>
      <c r="AQ593" s="702"/>
      <c r="AR593" s="702"/>
      <c r="AS593" s="702"/>
      <c r="AT593" s="257">
        <f t="shared" si="291"/>
        <v>0</v>
      </c>
      <c r="AU593" s="702"/>
      <c r="AV593" s="702"/>
      <c r="AW593" s="702"/>
      <c r="AX593" s="702"/>
      <c r="AY593" s="257">
        <f t="shared" si="293"/>
        <v>0</v>
      </c>
    </row>
    <row r="594" spans="2:51" s="194" customFormat="1" ht="16.5" customHeight="1" thickBot="1" x14ac:dyDescent="0.3">
      <c r="B594" s="931"/>
      <c r="C594" s="1052"/>
      <c r="D594" s="923"/>
      <c r="E594" s="229" t="s">
        <v>203</v>
      </c>
      <c r="F594" s="695">
        <f t="shared" si="300"/>
        <v>0</v>
      </c>
      <c r="G594" s="644"/>
      <c r="H594" s="120"/>
      <c r="I594" s="120"/>
      <c r="J594" s="120"/>
      <c r="K594" s="66">
        <f t="shared" si="227"/>
        <v>0</v>
      </c>
      <c r="L594" s="220"/>
      <c r="M594" s="220"/>
      <c r="N594" s="220"/>
      <c r="O594" s="220"/>
      <c r="P594" s="257">
        <f t="shared" si="223"/>
        <v>0</v>
      </c>
      <c r="Q594" s="220"/>
      <c r="R594" s="220"/>
      <c r="S594" s="220"/>
      <c r="T594" s="220"/>
      <c r="U594" s="257">
        <f t="shared" si="224"/>
        <v>0</v>
      </c>
      <c r="V594" s="220"/>
      <c r="W594" s="220"/>
      <c r="X594" s="220"/>
      <c r="Y594" s="358"/>
      <c r="Z594" s="430">
        <f t="shared" si="225"/>
        <v>0</v>
      </c>
      <c r="AA594" s="220"/>
      <c r="AB594" s="220"/>
      <c r="AC594" s="220"/>
      <c r="AD594" s="220"/>
      <c r="AE594" s="430">
        <f t="shared" si="226"/>
        <v>0</v>
      </c>
      <c r="AF594" s="220"/>
      <c r="AG594" s="220"/>
      <c r="AH594" s="220"/>
      <c r="AI594" s="220"/>
      <c r="AJ594" s="430">
        <f t="shared" si="221"/>
        <v>0</v>
      </c>
      <c r="AK594" s="702"/>
      <c r="AL594" s="702"/>
      <c r="AM594" s="702"/>
      <c r="AN594" s="702"/>
      <c r="AO594" s="257">
        <f t="shared" si="222"/>
        <v>0</v>
      </c>
      <c r="AP594" s="702"/>
      <c r="AQ594" s="702"/>
      <c r="AR594" s="702"/>
      <c r="AS594" s="702"/>
      <c r="AT594" s="257">
        <f t="shared" si="291"/>
        <v>0</v>
      </c>
      <c r="AU594" s="702"/>
      <c r="AV594" s="702"/>
      <c r="AW594" s="702"/>
      <c r="AX594" s="702"/>
      <c r="AY594" s="257">
        <f t="shared" si="293"/>
        <v>0</v>
      </c>
    </row>
    <row r="595" spans="2:51" s="194" customFormat="1" ht="16.5" customHeight="1" thickBot="1" x14ac:dyDescent="0.3">
      <c r="B595" s="931"/>
      <c r="C595" s="1052"/>
      <c r="D595" s="923"/>
      <c r="E595" s="200" t="s">
        <v>112</v>
      </c>
      <c r="F595" s="695">
        <f t="shared" si="300"/>
        <v>0</v>
      </c>
      <c r="G595" s="672">
        <v>0</v>
      </c>
      <c r="H595" s="93">
        <v>0</v>
      </c>
      <c r="I595" s="93">
        <v>0</v>
      </c>
      <c r="J595" s="93">
        <v>0</v>
      </c>
      <c r="K595" s="66">
        <f t="shared" si="227"/>
        <v>0</v>
      </c>
      <c r="L595" s="93">
        <v>0</v>
      </c>
      <c r="M595" s="93">
        <v>0</v>
      </c>
      <c r="N595" s="93">
        <v>0</v>
      </c>
      <c r="O595" s="93">
        <v>0</v>
      </c>
      <c r="P595" s="257">
        <f t="shared" si="223"/>
        <v>0</v>
      </c>
      <c r="Q595" s="93">
        <v>0</v>
      </c>
      <c r="R595" s="93">
        <v>0</v>
      </c>
      <c r="S595" s="93">
        <v>0</v>
      </c>
      <c r="T595" s="93">
        <v>0</v>
      </c>
      <c r="U595" s="257">
        <f t="shared" si="224"/>
        <v>0</v>
      </c>
      <c r="V595" s="93">
        <v>0</v>
      </c>
      <c r="W595" s="93">
        <v>0</v>
      </c>
      <c r="X595" s="93">
        <v>0</v>
      </c>
      <c r="Y595" s="415">
        <v>0</v>
      </c>
      <c r="Z595" s="430">
        <f t="shared" si="225"/>
        <v>0</v>
      </c>
      <c r="AA595" s="93">
        <v>0</v>
      </c>
      <c r="AB595" s="93">
        <v>0</v>
      </c>
      <c r="AC595" s="93">
        <v>0</v>
      </c>
      <c r="AD595" s="93">
        <v>0</v>
      </c>
      <c r="AE595" s="430">
        <f t="shared" si="226"/>
        <v>0</v>
      </c>
      <c r="AF595" s="93">
        <v>0</v>
      </c>
      <c r="AG595" s="93">
        <v>0</v>
      </c>
      <c r="AH595" s="93">
        <v>0</v>
      </c>
      <c r="AI595" s="93">
        <v>0</v>
      </c>
      <c r="AJ595" s="430">
        <f t="shared" si="221"/>
        <v>0</v>
      </c>
      <c r="AK595" s="91">
        <v>0</v>
      </c>
      <c r="AL595" s="91">
        <v>0</v>
      </c>
      <c r="AM595" s="91">
        <v>0</v>
      </c>
      <c r="AN595" s="91">
        <v>0</v>
      </c>
      <c r="AO595" s="257">
        <f t="shared" si="222"/>
        <v>0</v>
      </c>
      <c r="AP595" s="91">
        <v>0</v>
      </c>
      <c r="AQ595" s="91">
        <v>0</v>
      </c>
      <c r="AR595" s="91">
        <v>0</v>
      </c>
      <c r="AS595" s="91">
        <v>0</v>
      </c>
      <c r="AT595" s="257">
        <f t="shared" si="291"/>
        <v>0</v>
      </c>
      <c r="AU595" s="91">
        <v>0</v>
      </c>
      <c r="AV595" s="91">
        <v>0</v>
      </c>
      <c r="AW595" s="91">
        <v>0</v>
      </c>
      <c r="AX595" s="91">
        <v>0</v>
      </c>
      <c r="AY595" s="257">
        <f t="shared" si="293"/>
        <v>0</v>
      </c>
    </row>
    <row r="596" spans="2:51" s="194" customFormat="1" ht="16.5" customHeight="1" thickBot="1" x14ac:dyDescent="0.3">
      <c r="B596" s="931"/>
      <c r="C596" s="1052"/>
      <c r="D596" s="923"/>
      <c r="E596" s="612" t="s">
        <v>621</v>
      </c>
      <c r="F596" s="695">
        <f t="shared" si="300"/>
        <v>0</v>
      </c>
      <c r="G596" s="682">
        <v>0</v>
      </c>
      <c r="H596" s="119">
        <v>0</v>
      </c>
      <c r="I596" s="119">
        <v>0</v>
      </c>
      <c r="J596" s="119">
        <v>0</v>
      </c>
      <c r="K596" s="66">
        <f t="shared" si="227"/>
        <v>0</v>
      </c>
      <c r="L596" s="93">
        <v>0</v>
      </c>
      <c r="M596" s="93">
        <v>0</v>
      </c>
      <c r="N596" s="93">
        <v>0</v>
      </c>
      <c r="O596" s="93">
        <v>0</v>
      </c>
      <c r="P596" s="257">
        <f t="shared" si="223"/>
        <v>0</v>
      </c>
      <c r="Q596" s="119">
        <v>0</v>
      </c>
      <c r="R596" s="119">
        <v>0</v>
      </c>
      <c r="S596" s="119">
        <v>0</v>
      </c>
      <c r="T596" s="119">
        <v>0</v>
      </c>
      <c r="U596" s="257">
        <f t="shared" si="224"/>
        <v>0</v>
      </c>
      <c r="V596" s="93">
        <v>0</v>
      </c>
      <c r="W596" s="93">
        <v>0</v>
      </c>
      <c r="X596" s="93">
        <v>0</v>
      </c>
      <c r="Y596" s="415">
        <v>0</v>
      </c>
      <c r="Z596" s="430">
        <f t="shared" si="225"/>
        <v>0</v>
      </c>
      <c r="AA596" s="119">
        <v>0</v>
      </c>
      <c r="AB596" s="119">
        <v>0</v>
      </c>
      <c r="AC596" s="119">
        <v>0</v>
      </c>
      <c r="AD596" s="119">
        <v>0</v>
      </c>
      <c r="AE596" s="430">
        <f t="shared" si="226"/>
        <v>0</v>
      </c>
      <c r="AF596" s="119">
        <v>0</v>
      </c>
      <c r="AG596" s="119">
        <v>0</v>
      </c>
      <c r="AH596" s="119">
        <v>0</v>
      </c>
      <c r="AI596" s="119">
        <v>0</v>
      </c>
      <c r="AJ596" s="430">
        <f t="shared" si="221"/>
        <v>0</v>
      </c>
      <c r="AK596" s="91">
        <v>0</v>
      </c>
      <c r="AL596" s="91">
        <v>0</v>
      </c>
      <c r="AM596" s="91">
        <v>0</v>
      </c>
      <c r="AN596" s="91">
        <v>0</v>
      </c>
      <c r="AO596" s="257">
        <f t="shared" si="222"/>
        <v>0</v>
      </c>
      <c r="AP596" s="91">
        <v>0</v>
      </c>
      <c r="AQ596" s="91">
        <v>0</v>
      </c>
      <c r="AR596" s="91">
        <v>0</v>
      </c>
      <c r="AS596" s="91">
        <v>0</v>
      </c>
      <c r="AT596" s="257">
        <f t="shared" si="291"/>
        <v>0</v>
      </c>
      <c r="AU596" s="91">
        <v>0</v>
      </c>
      <c r="AV596" s="91">
        <v>0</v>
      </c>
      <c r="AW596" s="91">
        <v>0</v>
      </c>
      <c r="AX596" s="91">
        <v>0</v>
      </c>
      <c r="AY596" s="257">
        <f t="shared" si="293"/>
        <v>0</v>
      </c>
    </row>
    <row r="597" spans="2:51" s="194" customFormat="1" ht="21.75" thickBot="1" x14ac:dyDescent="0.3">
      <c r="B597" s="931"/>
      <c r="C597" s="1052"/>
      <c r="D597" s="924"/>
      <c r="E597" s="583" t="s">
        <v>620</v>
      </c>
      <c r="F597" s="695">
        <f t="shared" si="300"/>
        <v>0</v>
      </c>
      <c r="G597" s="682">
        <v>0</v>
      </c>
      <c r="H597" s="119">
        <v>0</v>
      </c>
      <c r="I597" s="119">
        <v>0</v>
      </c>
      <c r="J597" s="119">
        <v>0</v>
      </c>
      <c r="K597" s="66">
        <f t="shared" si="227"/>
        <v>0</v>
      </c>
      <c r="L597" s="93">
        <v>0</v>
      </c>
      <c r="M597" s="93">
        <v>0</v>
      </c>
      <c r="N597" s="93">
        <v>0</v>
      </c>
      <c r="O597" s="93">
        <v>0</v>
      </c>
      <c r="P597" s="257">
        <f t="shared" si="223"/>
        <v>0</v>
      </c>
      <c r="Q597" s="119">
        <v>0</v>
      </c>
      <c r="R597" s="119">
        <v>0</v>
      </c>
      <c r="S597" s="119">
        <v>0</v>
      </c>
      <c r="T597" s="119">
        <v>0</v>
      </c>
      <c r="U597" s="257">
        <f t="shared" si="224"/>
        <v>0</v>
      </c>
      <c r="V597" s="93">
        <v>0</v>
      </c>
      <c r="W597" s="93">
        <v>0</v>
      </c>
      <c r="X597" s="93">
        <v>0</v>
      </c>
      <c r="Y597" s="415">
        <v>0</v>
      </c>
      <c r="Z597" s="430">
        <f t="shared" si="225"/>
        <v>0</v>
      </c>
      <c r="AA597" s="119">
        <v>0</v>
      </c>
      <c r="AB597" s="119">
        <v>0</v>
      </c>
      <c r="AC597" s="119">
        <v>0</v>
      </c>
      <c r="AD597" s="119">
        <v>0</v>
      </c>
      <c r="AE597" s="430">
        <f t="shared" si="226"/>
        <v>0</v>
      </c>
      <c r="AF597" s="119">
        <v>0</v>
      </c>
      <c r="AG597" s="119">
        <v>0</v>
      </c>
      <c r="AH597" s="119">
        <v>0</v>
      </c>
      <c r="AI597" s="119">
        <v>0</v>
      </c>
      <c r="AJ597" s="430">
        <f t="shared" si="221"/>
        <v>0</v>
      </c>
      <c r="AK597" s="91">
        <v>0</v>
      </c>
      <c r="AL597" s="91">
        <v>0</v>
      </c>
      <c r="AM597" s="91">
        <v>0</v>
      </c>
      <c r="AN597" s="91">
        <v>0</v>
      </c>
      <c r="AO597" s="257">
        <f t="shared" si="222"/>
        <v>0</v>
      </c>
      <c r="AP597" s="91">
        <v>0</v>
      </c>
      <c r="AQ597" s="91">
        <v>0</v>
      </c>
      <c r="AR597" s="91">
        <v>0</v>
      </c>
      <c r="AS597" s="91">
        <v>0</v>
      </c>
      <c r="AT597" s="257">
        <f t="shared" si="291"/>
        <v>0</v>
      </c>
      <c r="AU597" s="91">
        <v>0</v>
      </c>
      <c r="AV597" s="91">
        <v>0</v>
      </c>
      <c r="AW597" s="91">
        <v>0</v>
      </c>
      <c r="AX597" s="91">
        <v>0</v>
      </c>
      <c r="AY597" s="257">
        <f t="shared" si="293"/>
        <v>0</v>
      </c>
    </row>
    <row r="598" spans="2:51" s="194" customFormat="1" ht="16.5" customHeight="1" thickBot="1" x14ac:dyDescent="0.3">
      <c r="B598" s="931">
        <v>3</v>
      </c>
      <c r="C598" s="1052"/>
      <c r="D598" s="915" t="s">
        <v>506</v>
      </c>
      <c r="E598" s="199" t="s">
        <v>116</v>
      </c>
      <c r="F598" s="695">
        <f t="shared" si="300"/>
        <v>0</v>
      </c>
      <c r="G598" s="683">
        <v>0</v>
      </c>
      <c r="H598" s="91">
        <v>0</v>
      </c>
      <c r="I598" s="91">
        <v>0</v>
      </c>
      <c r="J598" s="91">
        <v>0</v>
      </c>
      <c r="K598" s="66">
        <f t="shared" si="227"/>
        <v>0</v>
      </c>
      <c r="L598" s="93">
        <v>0</v>
      </c>
      <c r="M598" s="93">
        <v>0</v>
      </c>
      <c r="N598" s="93">
        <v>0</v>
      </c>
      <c r="O598" s="93">
        <v>0</v>
      </c>
      <c r="P598" s="257">
        <f t="shared" si="223"/>
        <v>0</v>
      </c>
      <c r="Q598" s="119">
        <v>0</v>
      </c>
      <c r="R598" s="119">
        <v>0</v>
      </c>
      <c r="S598" s="119">
        <v>0</v>
      </c>
      <c r="T598" s="119">
        <v>0</v>
      </c>
      <c r="U598" s="257">
        <f t="shared" si="224"/>
        <v>0</v>
      </c>
      <c r="V598" s="93">
        <v>0</v>
      </c>
      <c r="W598" s="93">
        <v>0</v>
      </c>
      <c r="X598" s="93">
        <v>0</v>
      </c>
      <c r="Y598" s="415">
        <v>0</v>
      </c>
      <c r="Z598" s="430">
        <f t="shared" si="225"/>
        <v>0</v>
      </c>
      <c r="AA598" s="91">
        <v>0</v>
      </c>
      <c r="AB598" s="91">
        <v>0</v>
      </c>
      <c r="AC598" s="91">
        <v>0</v>
      </c>
      <c r="AD598" s="91">
        <v>0</v>
      </c>
      <c r="AE598" s="430">
        <f t="shared" si="226"/>
        <v>0</v>
      </c>
      <c r="AF598" s="91">
        <v>0</v>
      </c>
      <c r="AG598" s="91">
        <v>0</v>
      </c>
      <c r="AH598" s="91">
        <v>0</v>
      </c>
      <c r="AI598" s="91">
        <v>0</v>
      </c>
      <c r="AJ598" s="430">
        <f t="shared" si="221"/>
        <v>0</v>
      </c>
      <c r="AK598" s="91">
        <v>0</v>
      </c>
      <c r="AL598" s="91">
        <v>0</v>
      </c>
      <c r="AM598" s="91">
        <v>0</v>
      </c>
      <c r="AN598" s="91">
        <v>0</v>
      </c>
      <c r="AO598" s="257">
        <f t="shared" si="222"/>
        <v>0</v>
      </c>
      <c r="AP598" s="91">
        <v>0</v>
      </c>
      <c r="AQ598" s="91">
        <v>0</v>
      </c>
      <c r="AR598" s="91">
        <v>0</v>
      </c>
      <c r="AS598" s="91">
        <v>0</v>
      </c>
      <c r="AT598" s="257">
        <f t="shared" si="291"/>
        <v>0</v>
      </c>
      <c r="AU598" s="91">
        <v>0</v>
      </c>
      <c r="AV598" s="91">
        <v>0</v>
      </c>
      <c r="AW598" s="91">
        <v>0</v>
      </c>
      <c r="AX598" s="91">
        <v>0</v>
      </c>
      <c r="AY598" s="257">
        <f t="shared" si="293"/>
        <v>0</v>
      </c>
    </row>
    <row r="599" spans="2:51" s="194" customFormat="1" ht="16.5" customHeight="1" thickBot="1" x14ac:dyDescent="0.3">
      <c r="B599" s="931"/>
      <c r="C599" s="1052"/>
      <c r="D599" s="923"/>
      <c r="E599" s="585" t="s">
        <v>203</v>
      </c>
      <c r="F599" s="695">
        <f t="shared" si="300"/>
        <v>0</v>
      </c>
      <c r="G599" s="683">
        <v>0</v>
      </c>
      <c r="H599" s="91">
        <v>0</v>
      </c>
      <c r="I599" s="91">
        <v>0</v>
      </c>
      <c r="J599" s="91">
        <v>0</v>
      </c>
      <c r="K599" s="66">
        <f t="shared" si="227"/>
        <v>0</v>
      </c>
      <c r="L599" s="93">
        <v>0</v>
      </c>
      <c r="M599" s="93">
        <v>0</v>
      </c>
      <c r="N599" s="93">
        <v>0</v>
      </c>
      <c r="O599" s="93">
        <v>0</v>
      </c>
      <c r="P599" s="257">
        <f t="shared" si="223"/>
        <v>0</v>
      </c>
      <c r="Q599" s="119">
        <v>0</v>
      </c>
      <c r="R599" s="119">
        <v>0</v>
      </c>
      <c r="S599" s="119">
        <v>0</v>
      </c>
      <c r="T599" s="119">
        <v>0</v>
      </c>
      <c r="U599" s="257">
        <f t="shared" si="224"/>
        <v>0</v>
      </c>
      <c r="V599" s="93">
        <v>0</v>
      </c>
      <c r="W599" s="93">
        <v>0</v>
      </c>
      <c r="X599" s="93">
        <v>0</v>
      </c>
      <c r="Y599" s="415">
        <v>0</v>
      </c>
      <c r="Z599" s="430">
        <f t="shared" si="225"/>
        <v>0</v>
      </c>
      <c r="AA599" s="91">
        <v>0</v>
      </c>
      <c r="AB599" s="91">
        <v>0</v>
      </c>
      <c r="AC599" s="91">
        <v>0</v>
      </c>
      <c r="AD599" s="91">
        <v>0</v>
      </c>
      <c r="AE599" s="430">
        <f t="shared" si="226"/>
        <v>0</v>
      </c>
      <c r="AF599" s="91">
        <v>0</v>
      </c>
      <c r="AG599" s="91">
        <v>0</v>
      </c>
      <c r="AH599" s="91">
        <v>0</v>
      </c>
      <c r="AI599" s="91">
        <v>0</v>
      </c>
      <c r="AJ599" s="430">
        <f t="shared" si="221"/>
        <v>0</v>
      </c>
      <c r="AK599" s="91">
        <v>0</v>
      </c>
      <c r="AL599" s="91">
        <v>0</v>
      </c>
      <c r="AM599" s="91">
        <v>0</v>
      </c>
      <c r="AN599" s="91">
        <v>0</v>
      </c>
      <c r="AO599" s="257">
        <f t="shared" si="222"/>
        <v>0</v>
      </c>
      <c r="AP599" s="91">
        <v>0</v>
      </c>
      <c r="AQ599" s="91">
        <v>0</v>
      </c>
      <c r="AR599" s="91">
        <v>0</v>
      </c>
      <c r="AS599" s="91">
        <v>0</v>
      </c>
      <c r="AT599" s="257">
        <f t="shared" si="291"/>
        <v>0</v>
      </c>
      <c r="AU599" s="91">
        <v>0</v>
      </c>
      <c r="AV599" s="91">
        <v>0</v>
      </c>
      <c r="AW599" s="91">
        <v>0</v>
      </c>
      <c r="AX599" s="91">
        <v>0</v>
      </c>
      <c r="AY599" s="257">
        <f t="shared" si="293"/>
        <v>0</v>
      </c>
    </row>
    <row r="600" spans="2:51" s="194" customFormat="1" ht="16.5" customHeight="1" thickBot="1" x14ac:dyDescent="0.3">
      <c r="B600" s="931"/>
      <c r="C600" s="1052"/>
      <c r="D600" s="923"/>
      <c r="E600" s="585" t="s">
        <v>112</v>
      </c>
      <c r="F600" s="695">
        <f t="shared" si="300"/>
        <v>0</v>
      </c>
      <c r="G600" s="683">
        <v>0</v>
      </c>
      <c r="H600" s="91">
        <v>0</v>
      </c>
      <c r="I600" s="91">
        <v>0</v>
      </c>
      <c r="J600" s="91">
        <v>0</v>
      </c>
      <c r="K600" s="66">
        <f t="shared" si="227"/>
        <v>0</v>
      </c>
      <c r="L600" s="93">
        <v>0</v>
      </c>
      <c r="M600" s="93">
        <v>0</v>
      </c>
      <c r="N600" s="93">
        <v>0</v>
      </c>
      <c r="O600" s="93">
        <v>0</v>
      </c>
      <c r="P600" s="257">
        <f t="shared" si="223"/>
        <v>0</v>
      </c>
      <c r="Q600" s="119">
        <v>0</v>
      </c>
      <c r="R600" s="119">
        <v>0</v>
      </c>
      <c r="S600" s="119">
        <v>0</v>
      </c>
      <c r="T600" s="119">
        <v>0</v>
      </c>
      <c r="U600" s="257">
        <f t="shared" si="224"/>
        <v>0</v>
      </c>
      <c r="V600" s="93">
        <v>0</v>
      </c>
      <c r="W600" s="93">
        <v>0</v>
      </c>
      <c r="X600" s="93">
        <v>0</v>
      </c>
      <c r="Y600" s="415">
        <v>0</v>
      </c>
      <c r="Z600" s="430">
        <f t="shared" si="225"/>
        <v>0</v>
      </c>
      <c r="AA600" s="93">
        <v>0</v>
      </c>
      <c r="AB600" s="93">
        <v>0</v>
      </c>
      <c r="AC600" s="93">
        <v>0</v>
      </c>
      <c r="AD600" s="93">
        <v>0</v>
      </c>
      <c r="AE600" s="430">
        <f t="shared" si="226"/>
        <v>0</v>
      </c>
      <c r="AF600" s="91">
        <v>0</v>
      </c>
      <c r="AG600" s="91">
        <v>0</v>
      </c>
      <c r="AH600" s="91">
        <v>0</v>
      </c>
      <c r="AI600" s="91">
        <v>0</v>
      </c>
      <c r="AJ600" s="430">
        <f t="shared" si="221"/>
        <v>0</v>
      </c>
      <c r="AK600" s="91">
        <v>0</v>
      </c>
      <c r="AL600" s="91">
        <v>0</v>
      </c>
      <c r="AM600" s="91">
        <v>0</v>
      </c>
      <c r="AN600" s="91">
        <v>0</v>
      </c>
      <c r="AO600" s="257">
        <f t="shared" si="222"/>
        <v>0</v>
      </c>
      <c r="AP600" s="91">
        <v>0</v>
      </c>
      <c r="AQ600" s="91">
        <v>0</v>
      </c>
      <c r="AR600" s="91">
        <v>0</v>
      </c>
      <c r="AS600" s="91">
        <v>0</v>
      </c>
      <c r="AT600" s="257">
        <f t="shared" si="291"/>
        <v>0</v>
      </c>
      <c r="AU600" s="91">
        <v>0</v>
      </c>
      <c r="AV600" s="91">
        <v>0</v>
      </c>
      <c r="AW600" s="91">
        <v>0</v>
      </c>
      <c r="AX600" s="91">
        <v>0</v>
      </c>
      <c r="AY600" s="257">
        <f t="shared" si="293"/>
        <v>0</v>
      </c>
    </row>
    <row r="601" spans="2:51" s="194" customFormat="1" ht="16.5" customHeight="1" thickBot="1" x14ac:dyDescent="0.3">
      <c r="B601" s="931"/>
      <c r="C601" s="1052"/>
      <c r="D601" s="923"/>
      <c r="E601" s="612" t="s">
        <v>621</v>
      </c>
      <c r="F601" s="695">
        <f t="shared" si="300"/>
        <v>0</v>
      </c>
      <c r="G601" s="683">
        <v>0</v>
      </c>
      <c r="H601" s="91">
        <v>0</v>
      </c>
      <c r="I601" s="91">
        <v>0</v>
      </c>
      <c r="J601" s="91">
        <v>0</v>
      </c>
      <c r="K601" s="66">
        <f t="shared" si="227"/>
        <v>0</v>
      </c>
      <c r="L601" s="93">
        <v>0</v>
      </c>
      <c r="M601" s="93">
        <v>0</v>
      </c>
      <c r="N601" s="93">
        <v>0</v>
      </c>
      <c r="O601" s="93">
        <v>0</v>
      </c>
      <c r="P601" s="257">
        <f t="shared" si="223"/>
        <v>0</v>
      </c>
      <c r="Q601" s="119">
        <v>0</v>
      </c>
      <c r="R601" s="119">
        <v>0</v>
      </c>
      <c r="S601" s="119">
        <v>0</v>
      </c>
      <c r="T601" s="119">
        <v>0</v>
      </c>
      <c r="U601" s="257">
        <f t="shared" si="224"/>
        <v>0</v>
      </c>
      <c r="V601" s="93">
        <v>0</v>
      </c>
      <c r="W601" s="93">
        <v>0</v>
      </c>
      <c r="X601" s="93">
        <v>0</v>
      </c>
      <c r="Y601" s="415">
        <v>0</v>
      </c>
      <c r="Z601" s="430">
        <f t="shared" si="225"/>
        <v>0</v>
      </c>
      <c r="AA601" s="119">
        <v>0</v>
      </c>
      <c r="AB601" s="119">
        <v>0</v>
      </c>
      <c r="AC601" s="119">
        <v>0</v>
      </c>
      <c r="AD601" s="119">
        <v>0</v>
      </c>
      <c r="AE601" s="430">
        <f t="shared" si="226"/>
        <v>0</v>
      </c>
      <c r="AF601" s="91">
        <v>0</v>
      </c>
      <c r="AG601" s="91">
        <v>0</v>
      </c>
      <c r="AH601" s="91">
        <v>0</v>
      </c>
      <c r="AI601" s="91">
        <v>0</v>
      </c>
      <c r="AJ601" s="430">
        <f t="shared" si="221"/>
        <v>0</v>
      </c>
      <c r="AK601" s="91">
        <v>0</v>
      </c>
      <c r="AL601" s="91">
        <v>0</v>
      </c>
      <c r="AM601" s="91">
        <v>0</v>
      </c>
      <c r="AN601" s="91">
        <v>0</v>
      </c>
      <c r="AO601" s="257">
        <f t="shared" si="222"/>
        <v>0</v>
      </c>
      <c r="AP601" s="91">
        <v>0</v>
      </c>
      <c r="AQ601" s="91">
        <v>0</v>
      </c>
      <c r="AR601" s="91">
        <v>0</v>
      </c>
      <c r="AS601" s="91">
        <v>0</v>
      </c>
      <c r="AT601" s="257">
        <f t="shared" si="291"/>
        <v>0</v>
      </c>
      <c r="AU601" s="91">
        <v>0</v>
      </c>
      <c r="AV601" s="91">
        <v>0</v>
      </c>
      <c r="AW601" s="91">
        <v>0</v>
      </c>
      <c r="AX601" s="91">
        <v>0</v>
      </c>
      <c r="AY601" s="257">
        <f t="shared" si="293"/>
        <v>0</v>
      </c>
    </row>
    <row r="602" spans="2:51" s="194" customFormat="1" ht="21.75" thickBot="1" x14ac:dyDescent="0.3">
      <c r="B602" s="931"/>
      <c r="C602" s="1052"/>
      <c r="D602" s="924"/>
      <c r="E602" s="584" t="s">
        <v>620</v>
      </c>
      <c r="F602" s="695">
        <f t="shared" si="300"/>
        <v>0</v>
      </c>
      <c r="G602" s="649"/>
      <c r="H602" s="197"/>
      <c r="I602" s="197"/>
      <c r="J602" s="197"/>
      <c r="K602" s="66">
        <f t="shared" si="227"/>
        <v>0</v>
      </c>
      <c r="L602" s="220"/>
      <c r="M602" s="220"/>
      <c r="N602" s="220"/>
      <c r="O602" s="220"/>
      <c r="P602" s="257">
        <f t="shared" si="223"/>
        <v>0</v>
      </c>
      <c r="Q602" s="220"/>
      <c r="R602" s="220"/>
      <c r="S602" s="220"/>
      <c r="T602" s="220"/>
      <c r="U602" s="257">
        <f t="shared" si="224"/>
        <v>0</v>
      </c>
      <c r="V602" s="220"/>
      <c r="W602" s="220"/>
      <c r="X602" s="220"/>
      <c r="Y602" s="358"/>
      <c r="Z602" s="430">
        <f t="shared" si="225"/>
        <v>0</v>
      </c>
      <c r="AA602" s="220"/>
      <c r="AB602" s="220"/>
      <c r="AC602" s="220"/>
      <c r="AD602" s="220"/>
      <c r="AE602" s="430">
        <f t="shared" si="226"/>
        <v>0</v>
      </c>
      <c r="AF602" s="220"/>
      <c r="AG602" s="220"/>
      <c r="AH602" s="220"/>
      <c r="AI602" s="220"/>
      <c r="AJ602" s="430">
        <f t="shared" si="221"/>
        <v>0</v>
      </c>
      <c r="AK602" s="702"/>
      <c r="AL602" s="702"/>
      <c r="AM602" s="702"/>
      <c r="AN602" s="702"/>
      <c r="AO602" s="257">
        <f t="shared" si="222"/>
        <v>0</v>
      </c>
      <c r="AP602" s="702"/>
      <c r="AQ602" s="702"/>
      <c r="AR602" s="702"/>
      <c r="AS602" s="702"/>
      <c r="AT602" s="257">
        <f t="shared" si="291"/>
        <v>0</v>
      </c>
      <c r="AU602" s="702"/>
      <c r="AV602" s="702"/>
      <c r="AW602" s="702"/>
      <c r="AX602" s="702"/>
      <c r="AY602" s="257">
        <f t="shared" si="293"/>
        <v>0</v>
      </c>
    </row>
    <row r="603" spans="2:51" s="194" customFormat="1" ht="16.5" customHeight="1" x14ac:dyDescent="0.25">
      <c r="B603" s="931">
        <v>4</v>
      </c>
      <c r="C603" s="1052"/>
      <c r="D603" s="939" t="s">
        <v>498</v>
      </c>
      <c r="E603" s="613" t="s">
        <v>116</v>
      </c>
      <c r="F603" s="695">
        <f t="shared" si="300"/>
        <v>0</v>
      </c>
      <c r="G603" s="684">
        <v>0</v>
      </c>
      <c r="H603" s="81">
        <v>0</v>
      </c>
      <c r="I603" s="81">
        <v>0</v>
      </c>
      <c r="J603" s="81">
        <v>0</v>
      </c>
      <c r="K603" s="66">
        <f t="shared" si="227"/>
        <v>0</v>
      </c>
      <c r="L603" s="81">
        <v>0</v>
      </c>
      <c r="M603" s="81">
        <v>0</v>
      </c>
      <c r="N603" s="81">
        <v>0</v>
      </c>
      <c r="O603" s="81">
        <v>0</v>
      </c>
      <c r="P603" s="257">
        <f t="shared" si="223"/>
        <v>0</v>
      </c>
      <c r="Q603" s="81">
        <v>0</v>
      </c>
      <c r="R603" s="81">
        <v>0</v>
      </c>
      <c r="S603" s="81">
        <v>0</v>
      </c>
      <c r="T603" s="81">
        <v>0</v>
      </c>
      <c r="U603" s="257">
        <f t="shared" si="224"/>
        <v>0</v>
      </c>
      <c r="V603" s="81">
        <v>0</v>
      </c>
      <c r="W603" s="81">
        <v>0</v>
      </c>
      <c r="X603" s="81">
        <v>0</v>
      </c>
      <c r="Y603" s="427">
        <v>0</v>
      </c>
      <c r="Z603" s="430">
        <f t="shared" si="225"/>
        <v>0</v>
      </c>
      <c r="AA603" s="81">
        <v>0</v>
      </c>
      <c r="AB603" s="81">
        <v>0</v>
      </c>
      <c r="AC603" s="81">
        <v>0</v>
      </c>
      <c r="AD603" s="81">
        <v>0</v>
      </c>
      <c r="AE603" s="430">
        <f t="shared" si="226"/>
        <v>0</v>
      </c>
      <c r="AF603" s="81">
        <v>0</v>
      </c>
      <c r="AG603" s="81">
        <v>0</v>
      </c>
      <c r="AH603" s="81">
        <v>0</v>
      </c>
      <c r="AI603" s="81">
        <v>0</v>
      </c>
      <c r="AJ603" s="430">
        <f t="shared" si="221"/>
        <v>0</v>
      </c>
      <c r="AK603" s="81">
        <v>0</v>
      </c>
      <c r="AL603" s="81">
        <v>0</v>
      </c>
      <c r="AM603" s="81">
        <v>0</v>
      </c>
      <c r="AN603" s="81">
        <v>0</v>
      </c>
      <c r="AO603" s="257">
        <f t="shared" si="222"/>
        <v>0</v>
      </c>
      <c r="AP603" s="81">
        <v>0</v>
      </c>
      <c r="AQ603" s="81">
        <v>0</v>
      </c>
      <c r="AR603" s="81">
        <v>0</v>
      </c>
      <c r="AS603" s="81">
        <v>0</v>
      </c>
      <c r="AT603" s="257">
        <f t="shared" si="291"/>
        <v>0</v>
      </c>
      <c r="AU603" s="81">
        <v>0</v>
      </c>
      <c r="AV603" s="81">
        <v>0</v>
      </c>
      <c r="AW603" s="81">
        <v>0</v>
      </c>
      <c r="AX603" s="81">
        <v>0</v>
      </c>
      <c r="AY603" s="257">
        <f t="shared" si="293"/>
        <v>0</v>
      </c>
    </row>
    <row r="604" spans="2:51" s="194" customFormat="1" ht="16.5" customHeight="1" x14ac:dyDescent="0.25">
      <c r="B604" s="931"/>
      <c r="C604" s="1052"/>
      <c r="D604" s="940"/>
      <c r="E604" s="614" t="s">
        <v>203</v>
      </c>
      <c r="F604" s="695">
        <f t="shared" si="300"/>
        <v>0</v>
      </c>
      <c r="G604" s="684">
        <v>0</v>
      </c>
      <c r="H604" s="81">
        <v>0</v>
      </c>
      <c r="I604" s="81">
        <v>0</v>
      </c>
      <c r="J604" s="81">
        <v>0</v>
      </c>
      <c r="K604" s="66">
        <f t="shared" si="227"/>
        <v>0</v>
      </c>
      <c r="L604" s="81">
        <v>0</v>
      </c>
      <c r="M604" s="81">
        <v>0</v>
      </c>
      <c r="N604" s="81">
        <v>0</v>
      </c>
      <c r="O604" s="81">
        <v>0</v>
      </c>
      <c r="P604" s="257">
        <f t="shared" si="223"/>
        <v>0</v>
      </c>
      <c r="Q604" s="81">
        <v>0</v>
      </c>
      <c r="R604" s="81">
        <v>0</v>
      </c>
      <c r="S604" s="81">
        <v>0</v>
      </c>
      <c r="T604" s="81">
        <v>0</v>
      </c>
      <c r="U604" s="257">
        <f t="shared" si="224"/>
        <v>0</v>
      </c>
      <c r="V604" s="81">
        <v>0</v>
      </c>
      <c r="W604" s="81">
        <v>0</v>
      </c>
      <c r="X604" s="81">
        <v>0</v>
      </c>
      <c r="Y604" s="427">
        <v>0</v>
      </c>
      <c r="Z604" s="430">
        <f t="shared" si="225"/>
        <v>0</v>
      </c>
      <c r="AA604" s="81">
        <v>0</v>
      </c>
      <c r="AB604" s="81">
        <v>0</v>
      </c>
      <c r="AC604" s="81">
        <v>0</v>
      </c>
      <c r="AD604" s="81">
        <v>0</v>
      </c>
      <c r="AE604" s="430">
        <f t="shared" si="226"/>
        <v>0</v>
      </c>
      <c r="AF604" s="81">
        <v>0</v>
      </c>
      <c r="AG604" s="81">
        <v>0</v>
      </c>
      <c r="AH604" s="81">
        <v>0</v>
      </c>
      <c r="AI604" s="81">
        <v>0</v>
      </c>
      <c r="AJ604" s="430">
        <f t="shared" si="221"/>
        <v>0</v>
      </c>
      <c r="AK604" s="81">
        <v>0</v>
      </c>
      <c r="AL604" s="81">
        <v>0</v>
      </c>
      <c r="AM604" s="81">
        <v>0</v>
      </c>
      <c r="AN604" s="81">
        <v>0</v>
      </c>
      <c r="AO604" s="257">
        <f t="shared" si="222"/>
        <v>0</v>
      </c>
      <c r="AP604" s="81">
        <v>0</v>
      </c>
      <c r="AQ604" s="81">
        <v>0</v>
      </c>
      <c r="AR604" s="81">
        <v>0</v>
      </c>
      <c r="AS604" s="81">
        <v>0</v>
      </c>
      <c r="AT604" s="257">
        <f t="shared" si="291"/>
        <v>0</v>
      </c>
      <c r="AU604" s="81">
        <v>0</v>
      </c>
      <c r="AV604" s="81">
        <v>0</v>
      </c>
      <c r="AW604" s="81">
        <v>0</v>
      </c>
      <c r="AX604" s="81">
        <v>0</v>
      </c>
      <c r="AY604" s="257">
        <f t="shared" si="293"/>
        <v>0</v>
      </c>
    </row>
    <row r="605" spans="2:51" s="194" customFormat="1" ht="16.5" customHeight="1" thickBot="1" x14ac:dyDescent="0.3">
      <c r="B605" s="931"/>
      <c r="C605" s="1052"/>
      <c r="D605" s="940"/>
      <c r="E605" s="200" t="s">
        <v>112</v>
      </c>
      <c r="F605" s="695">
        <f t="shared" si="300"/>
        <v>0</v>
      </c>
      <c r="G605" s="684">
        <v>0</v>
      </c>
      <c r="H605" s="81">
        <v>0</v>
      </c>
      <c r="I605" s="81">
        <v>0</v>
      </c>
      <c r="J605" s="81">
        <v>0</v>
      </c>
      <c r="K605" s="66">
        <f t="shared" si="227"/>
        <v>0</v>
      </c>
      <c r="L605" s="81">
        <v>0</v>
      </c>
      <c r="M605" s="81">
        <v>0</v>
      </c>
      <c r="N605" s="81">
        <v>0</v>
      </c>
      <c r="O605" s="81">
        <v>0</v>
      </c>
      <c r="P605" s="257">
        <f t="shared" si="223"/>
        <v>0</v>
      </c>
      <c r="Q605" s="81">
        <v>0</v>
      </c>
      <c r="R605" s="81">
        <v>0</v>
      </c>
      <c r="S605" s="81">
        <v>0</v>
      </c>
      <c r="T605" s="81">
        <v>0</v>
      </c>
      <c r="U605" s="257">
        <f t="shared" si="224"/>
        <v>0</v>
      </c>
      <c r="V605" s="82">
        <v>0</v>
      </c>
      <c r="W605" s="82">
        <v>0</v>
      </c>
      <c r="X605" s="82">
        <v>0</v>
      </c>
      <c r="Y605" s="417">
        <v>0</v>
      </c>
      <c r="Z605" s="430">
        <f t="shared" si="225"/>
        <v>0</v>
      </c>
      <c r="AA605" s="81">
        <v>0</v>
      </c>
      <c r="AB605" s="81">
        <v>0</v>
      </c>
      <c r="AC605" s="81">
        <v>0</v>
      </c>
      <c r="AD605" s="81">
        <v>0</v>
      </c>
      <c r="AE605" s="430">
        <f t="shared" si="226"/>
        <v>0</v>
      </c>
      <c r="AF605" s="82">
        <v>0</v>
      </c>
      <c r="AG605" s="82">
        <v>0</v>
      </c>
      <c r="AH605" s="82">
        <v>0</v>
      </c>
      <c r="AI605" s="82">
        <v>0</v>
      </c>
      <c r="AJ605" s="430">
        <f t="shared" si="221"/>
        <v>0</v>
      </c>
      <c r="AK605" s="81">
        <v>0</v>
      </c>
      <c r="AL605" s="81">
        <v>0</v>
      </c>
      <c r="AM605" s="81">
        <v>0</v>
      </c>
      <c r="AN605" s="81">
        <v>0</v>
      </c>
      <c r="AO605" s="257">
        <f t="shared" si="222"/>
        <v>0</v>
      </c>
      <c r="AP605" s="81">
        <v>0</v>
      </c>
      <c r="AQ605" s="81">
        <v>0</v>
      </c>
      <c r="AR605" s="81">
        <v>0</v>
      </c>
      <c r="AS605" s="81">
        <v>0</v>
      </c>
      <c r="AT605" s="257">
        <f t="shared" si="291"/>
        <v>0</v>
      </c>
      <c r="AU605" s="81">
        <v>0</v>
      </c>
      <c r="AV605" s="81">
        <v>0</v>
      </c>
      <c r="AW605" s="81">
        <v>0</v>
      </c>
      <c r="AX605" s="81">
        <v>0</v>
      </c>
      <c r="AY605" s="257">
        <f t="shared" si="293"/>
        <v>0</v>
      </c>
    </row>
    <row r="606" spans="2:51" s="194" customFormat="1" ht="16.5" customHeight="1" thickBot="1" x14ac:dyDescent="0.3">
      <c r="B606" s="931"/>
      <c r="C606" s="1052"/>
      <c r="D606" s="940"/>
      <c r="E606" s="612" t="s">
        <v>621</v>
      </c>
      <c r="F606" s="695">
        <f t="shared" si="300"/>
        <v>2</v>
      </c>
      <c r="G606" s="684">
        <v>0</v>
      </c>
      <c r="H606" s="81">
        <v>0</v>
      </c>
      <c r="I606" s="81">
        <v>0</v>
      </c>
      <c r="J606" s="81">
        <v>0</v>
      </c>
      <c r="K606" s="66">
        <f t="shared" si="227"/>
        <v>0</v>
      </c>
      <c r="L606" s="81">
        <v>0</v>
      </c>
      <c r="M606" s="81">
        <v>0</v>
      </c>
      <c r="N606" s="81">
        <v>0</v>
      </c>
      <c r="O606" s="81">
        <v>0</v>
      </c>
      <c r="P606" s="257">
        <f t="shared" si="223"/>
        <v>0</v>
      </c>
      <c r="Q606" s="81">
        <v>0</v>
      </c>
      <c r="R606" s="81">
        <v>0</v>
      </c>
      <c r="S606" s="81">
        <v>0</v>
      </c>
      <c r="T606" s="81">
        <v>0</v>
      </c>
      <c r="U606" s="257">
        <f t="shared" si="224"/>
        <v>0</v>
      </c>
      <c r="V606" s="132">
        <v>0</v>
      </c>
      <c r="W606" s="132">
        <v>0</v>
      </c>
      <c r="X606" s="132">
        <v>0</v>
      </c>
      <c r="Y606" s="418">
        <v>1</v>
      </c>
      <c r="Z606" s="430">
        <f t="shared" si="225"/>
        <v>1</v>
      </c>
      <c r="AA606" s="81">
        <v>0</v>
      </c>
      <c r="AB606" s="81">
        <v>0</v>
      </c>
      <c r="AC606" s="81">
        <v>0</v>
      </c>
      <c r="AD606" s="81">
        <v>0</v>
      </c>
      <c r="AE606" s="430">
        <f t="shared" si="226"/>
        <v>0</v>
      </c>
      <c r="AF606" s="132">
        <v>0</v>
      </c>
      <c r="AG606" s="132">
        <v>0</v>
      </c>
      <c r="AH606" s="132">
        <v>0</v>
      </c>
      <c r="AI606" s="132">
        <v>0</v>
      </c>
      <c r="AJ606" s="430">
        <f t="shared" si="221"/>
        <v>0</v>
      </c>
      <c r="AK606" s="81">
        <v>0</v>
      </c>
      <c r="AL606" s="81">
        <v>0</v>
      </c>
      <c r="AM606" s="81">
        <v>0</v>
      </c>
      <c r="AN606" s="81">
        <v>0</v>
      </c>
      <c r="AO606" s="257">
        <f t="shared" si="222"/>
        <v>0</v>
      </c>
      <c r="AP606" s="81">
        <v>0</v>
      </c>
      <c r="AQ606" s="81">
        <v>0</v>
      </c>
      <c r="AR606" s="81">
        <v>0</v>
      </c>
      <c r="AS606" s="81">
        <v>1</v>
      </c>
      <c r="AT606" s="257">
        <f t="shared" si="291"/>
        <v>1</v>
      </c>
      <c r="AU606" s="81">
        <v>0</v>
      </c>
      <c r="AV606" s="81">
        <v>0</v>
      </c>
      <c r="AW606" s="81">
        <v>0</v>
      </c>
      <c r="AX606" s="81">
        <v>0</v>
      </c>
      <c r="AY606" s="257">
        <f t="shared" si="293"/>
        <v>0</v>
      </c>
    </row>
    <row r="607" spans="2:51" s="194" customFormat="1" ht="21.75" thickBot="1" x14ac:dyDescent="0.3">
      <c r="B607" s="931"/>
      <c r="C607" s="1052"/>
      <c r="D607" s="941"/>
      <c r="E607" s="583" t="s">
        <v>620</v>
      </c>
      <c r="F607" s="695">
        <f t="shared" si="300"/>
        <v>0</v>
      </c>
      <c r="G607" s="684">
        <v>0</v>
      </c>
      <c r="H607" s="81">
        <v>0</v>
      </c>
      <c r="I607" s="81">
        <v>0</v>
      </c>
      <c r="J607" s="81">
        <v>0</v>
      </c>
      <c r="K607" s="66">
        <f t="shared" si="227"/>
        <v>0</v>
      </c>
      <c r="L607" s="81">
        <v>0</v>
      </c>
      <c r="M607" s="81">
        <v>0</v>
      </c>
      <c r="N607" s="81">
        <v>0</v>
      </c>
      <c r="O607" s="81">
        <v>0</v>
      </c>
      <c r="P607" s="257">
        <f t="shared" si="223"/>
        <v>0</v>
      </c>
      <c r="Q607" s="81">
        <v>0</v>
      </c>
      <c r="R607" s="81">
        <v>0</v>
      </c>
      <c r="S607" s="81">
        <v>0</v>
      </c>
      <c r="T607" s="81">
        <v>0</v>
      </c>
      <c r="U607" s="257">
        <f t="shared" si="224"/>
        <v>0</v>
      </c>
      <c r="V607" s="119">
        <v>0</v>
      </c>
      <c r="W607" s="119">
        <v>0</v>
      </c>
      <c r="X607" s="119">
        <v>0</v>
      </c>
      <c r="Y607" s="401">
        <v>0</v>
      </c>
      <c r="Z607" s="430">
        <f t="shared" si="225"/>
        <v>0</v>
      </c>
      <c r="AA607" s="81">
        <v>0</v>
      </c>
      <c r="AB607" s="81">
        <v>0</v>
      </c>
      <c r="AC607" s="81">
        <v>0</v>
      </c>
      <c r="AD607" s="81">
        <v>0</v>
      </c>
      <c r="AE607" s="430">
        <f t="shared" si="226"/>
        <v>0</v>
      </c>
      <c r="AF607" s="119">
        <v>0</v>
      </c>
      <c r="AG607" s="119">
        <v>0</v>
      </c>
      <c r="AH607" s="119">
        <v>0</v>
      </c>
      <c r="AI607" s="119">
        <v>0</v>
      </c>
      <c r="AJ607" s="430">
        <f t="shared" si="221"/>
        <v>0</v>
      </c>
      <c r="AK607" s="81">
        <v>0</v>
      </c>
      <c r="AL607" s="81">
        <v>0</v>
      </c>
      <c r="AM607" s="81">
        <v>0</v>
      </c>
      <c r="AN607" s="81">
        <v>0</v>
      </c>
      <c r="AO607" s="257">
        <f t="shared" si="222"/>
        <v>0</v>
      </c>
      <c r="AP607" s="91">
        <v>0</v>
      </c>
      <c r="AQ607" s="91">
        <v>0</v>
      </c>
      <c r="AR607" s="91">
        <v>0</v>
      </c>
      <c r="AS607" s="91">
        <v>0</v>
      </c>
      <c r="AT607" s="257">
        <f t="shared" si="291"/>
        <v>0</v>
      </c>
      <c r="AU607" s="81">
        <v>0</v>
      </c>
      <c r="AV607" s="81">
        <v>0</v>
      </c>
      <c r="AW607" s="81">
        <v>0</v>
      </c>
      <c r="AX607" s="81">
        <v>0</v>
      </c>
      <c r="AY607" s="257">
        <f t="shared" si="293"/>
        <v>0</v>
      </c>
    </row>
    <row r="608" spans="2:51" s="194" customFormat="1" ht="16.5" customHeight="1" x14ac:dyDescent="0.25">
      <c r="B608" s="931">
        <v>5</v>
      </c>
      <c r="C608" s="1052"/>
      <c r="D608" s="939" t="s">
        <v>378</v>
      </c>
      <c r="E608" s="199" t="s">
        <v>116</v>
      </c>
      <c r="F608" s="695">
        <f t="shared" si="300"/>
        <v>0</v>
      </c>
      <c r="G608" s="684">
        <v>0</v>
      </c>
      <c r="H608" s="81">
        <v>0</v>
      </c>
      <c r="I608" s="81">
        <v>0</v>
      </c>
      <c r="J608" s="81">
        <v>0</v>
      </c>
      <c r="K608" s="66">
        <f t="shared" si="227"/>
        <v>0</v>
      </c>
      <c r="L608" s="81">
        <v>0</v>
      </c>
      <c r="M608" s="81">
        <v>0</v>
      </c>
      <c r="N608" s="81">
        <v>0</v>
      </c>
      <c r="O608" s="81">
        <v>0</v>
      </c>
      <c r="P608" s="257">
        <f t="shared" si="223"/>
        <v>0</v>
      </c>
      <c r="Q608" s="81">
        <v>0</v>
      </c>
      <c r="R608" s="81">
        <v>0</v>
      </c>
      <c r="S608" s="81">
        <v>0</v>
      </c>
      <c r="T608" s="81">
        <v>0</v>
      </c>
      <c r="U608" s="257">
        <f t="shared" si="224"/>
        <v>0</v>
      </c>
      <c r="V608" s="91">
        <v>0</v>
      </c>
      <c r="W608" s="91">
        <v>0</v>
      </c>
      <c r="X608" s="91">
        <v>0</v>
      </c>
      <c r="Y608" s="425">
        <v>0</v>
      </c>
      <c r="Z608" s="430">
        <f t="shared" si="225"/>
        <v>0</v>
      </c>
      <c r="AA608" s="81">
        <v>0</v>
      </c>
      <c r="AB608" s="81">
        <v>0</v>
      </c>
      <c r="AC608" s="81">
        <v>0</v>
      </c>
      <c r="AD608" s="81">
        <v>0</v>
      </c>
      <c r="AE608" s="430">
        <f t="shared" si="226"/>
        <v>0</v>
      </c>
      <c r="AF608" s="91">
        <v>0</v>
      </c>
      <c r="AG608" s="91">
        <v>0</v>
      </c>
      <c r="AH608" s="91">
        <v>0</v>
      </c>
      <c r="AI608" s="91">
        <v>0</v>
      </c>
      <c r="AJ608" s="430">
        <f t="shared" si="221"/>
        <v>0</v>
      </c>
      <c r="AK608" s="81">
        <v>0</v>
      </c>
      <c r="AL608" s="81">
        <v>0</v>
      </c>
      <c r="AM608" s="81">
        <v>0</v>
      </c>
      <c r="AN608" s="81">
        <v>0</v>
      </c>
      <c r="AO608" s="257">
        <f t="shared" si="222"/>
        <v>0</v>
      </c>
      <c r="AP608" s="91">
        <v>0</v>
      </c>
      <c r="AQ608" s="91">
        <v>0</v>
      </c>
      <c r="AR608" s="91">
        <v>0</v>
      </c>
      <c r="AS608" s="91">
        <v>0</v>
      </c>
      <c r="AT608" s="257">
        <f t="shared" si="291"/>
        <v>0</v>
      </c>
      <c r="AU608" s="81">
        <v>0</v>
      </c>
      <c r="AV608" s="81">
        <v>0</v>
      </c>
      <c r="AW608" s="81">
        <v>0</v>
      </c>
      <c r="AX608" s="81">
        <v>0</v>
      </c>
      <c r="AY608" s="257">
        <f t="shared" si="293"/>
        <v>0</v>
      </c>
    </row>
    <row r="609" spans="2:51" s="194" customFormat="1" ht="16.5" customHeight="1" x14ac:dyDescent="0.25">
      <c r="B609" s="931"/>
      <c r="C609" s="1052"/>
      <c r="D609" s="940"/>
      <c r="E609" s="200" t="s">
        <v>203</v>
      </c>
      <c r="F609" s="695">
        <f t="shared" si="300"/>
        <v>0</v>
      </c>
      <c r="G609" s="684">
        <v>0</v>
      </c>
      <c r="H609" s="81">
        <v>0</v>
      </c>
      <c r="I609" s="81">
        <v>0</v>
      </c>
      <c r="J609" s="81">
        <v>0</v>
      </c>
      <c r="K609" s="66">
        <f t="shared" si="227"/>
        <v>0</v>
      </c>
      <c r="L609" s="81">
        <v>0</v>
      </c>
      <c r="M609" s="81">
        <v>0</v>
      </c>
      <c r="N609" s="81">
        <v>0</v>
      </c>
      <c r="O609" s="81">
        <v>0</v>
      </c>
      <c r="P609" s="257">
        <f t="shared" si="223"/>
        <v>0</v>
      </c>
      <c r="Q609" s="81">
        <v>0</v>
      </c>
      <c r="R609" s="81">
        <v>0</v>
      </c>
      <c r="S609" s="81">
        <v>0</v>
      </c>
      <c r="T609" s="81">
        <v>0</v>
      </c>
      <c r="U609" s="257">
        <f t="shared" si="224"/>
        <v>0</v>
      </c>
      <c r="V609" s="91">
        <v>0</v>
      </c>
      <c r="W609" s="91">
        <v>0</v>
      </c>
      <c r="X609" s="91">
        <v>0</v>
      </c>
      <c r="Y609" s="425">
        <v>0</v>
      </c>
      <c r="Z609" s="430">
        <f t="shared" si="225"/>
        <v>0</v>
      </c>
      <c r="AA609" s="81">
        <v>0</v>
      </c>
      <c r="AB609" s="81">
        <v>0</v>
      </c>
      <c r="AC609" s="81">
        <v>0</v>
      </c>
      <c r="AD609" s="81">
        <v>0</v>
      </c>
      <c r="AE609" s="430">
        <f t="shared" si="226"/>
        <v>0</v>
      </c>
      <c r="AF609" s="91">
        <v>0</v>
      </c>
      <c r="AG609" s="91">
        <v>0</v>
      </c>
      <c r="AH609" s="91">
        <v>0</v>
      </c>
      <c r="AI609" s="91">
        <v>0</v>
      </c>
      <c r="AJ609" s="430">
        <f t="shared" si="221"/>
        <v>0</v>
      </c>
      <c r="AK609" s="81">
        <v>0</v>
      </c>
      <c r="AL609" s="81">
        <v>0</v>
      </c>
      <c r="AM609" s="81">
        <v>0</v>
      </c>
      <c r="AN609" s="81">
        <v>0</v>
      </c>
      <c r="AO609" s="257">
        <f t="shared" si="222"/>
        <v>0</v>
      </c>
      <c r="AP609" s="91">
        <v>0</v>
      </c>
      <c r="AQ609" s="91">
        <v>0</v>
      </c>
      <c r="AR609" s="91">
        <v>0</v>
      </c>
      <c r="AS609" s="91">
        <v>0</v>
      </c>
      <c r="AT609" s="257">
        <f t="shared" si="291"/>
        <v>0</v>
      </c>
      <c r="AU609" s="81">
        <v>0</v>
      </c>
      <c r="AV609" s="81">
        <v>0</v>
      </c>
      <c r="AW609" s="81">
        <v>0</v>
      </c>
      <c r="AX609" s="81">
        <v>0</v>
      </c>
      <c r="AY609" s="257">
        <f t="shared" si="293"/>
        <v>0</v>
      </c>
    </row>
    <row r="610" spans="2:51" s="194" customFormat="1" ht="16.5" customHeight="1" thickBot="1" x14ac:dyDescent="0.3">
      <c r="B610" s="931"/>
      <c r="C610" s="1052"/>
      <c r="D610" s="940"/>
      <c r="E610" s="201" t="s">
        <v>112</v>
      </c>
      <c r="F610" s="695">
        <f t="shared" si="300"/>
        <v>0</v>
      </c>
      <c r="G610" s="684">
        <v>0</v>
      </c>
      <c r="H610" s="81">
        <v>0</v>
      </c>
      <c r="I610" s="81">
        <v>0</v>
      </c>
      <c r="J610" s="81">
        <v>0</v>
      </c>
      <c r="K610" s="66">
        <f t="shared" si="227"/>
        <v>0</v>
      </c>
      <c r="L610" s="81">
        <v>0</v>
      </c>
      <c r="M610" s="81">
        <v>0</v>
      </c>
      <c r="N610" s="81">
        <v>0</v>
      </c>
      <c r="O610" s="81">
        <v>0</v>
      </c>
      <c r="P610" s="257">
        <f t="shared" si="223"/>
        <v>0</v>
      </c>
      <c r="Q610" s="81">
        <v>0</v>
      </c>
      <c r="R610" s="81">
        <v>0</v>
      </c>
      <c r="S610" s="81">
        <v>0</v>
      </c>
      <c r="T610" s="81">
        <v>0</v>
      </c>
      <c r="U610" s="257">
        <f t="shared" si="224"/>
        <v>0</v>
      </c>
      <c r="V610" s="93">
        <v>0</v>
      </c>
      <c r="W610" s="93">
        <v>0</v>
      </c>
      <c r="X610" s="93">
        <v>0</v>
      </c>
      <c r="Y610" s="415">
        <v>0</v>
      </c>
      <c r="Z610" s="430">
        <f t="shared" si="225"/>
        <v>0</v>
      </c>
      <c r="AA610" s="81">
        <v>0</v>
      </c>
      <c r="AB610" s="81">
        <v>0</v>
      </c>
      <c r="AC610" s="81">
        <v>0</v>
      </c>
      <c r="AD610" s="81">
        <v>0</v>
      </c>
      <c r="AE610" s="430">
        <f t="shared" si="226"/>
        <v>0</v>
      </c>
      <c r="AF610" s="93">
        <v>0</v>
      </c>
      <c r="AG610" s="93">
        <v>0</v>
      </c>
      <c r="AH610" s="93">
        <v>0</v>
      </c>
      <c r="AI610" s="93">
        <v>0</v>
      </c>
      <c r="AJ610" s="430">
        <f t="shared" si="221"/>
        <v>0</v>
      </c>
      <c r="AK610" s="81">
        <v>0</v>
      </c>
      <c r="AL610" s="81">
        <v>0</v>
      </c>
      <c r="AM610" s="81">
        <v>0</v>
      </c>
      <c r="AN610" s="81">
        <v>0</v>
      </c>
      <c r="AO610" s="257">
        <f t="shared" si="222"/>
        <v>0</v>
      </c>
      <c r="AP610" s="91">
        <v>0</v>
      </c>
      <c r="AQ610" s="91">
        <v>0</v>
      </c>
      <c r="AR610" s="91">
        <v>0</v>
      </c>
      <c r="AS610" s="91">
        <v>0</v>
      </c>
      <c r="AT610" s="257">
        <f t="shared" si="291"/>
        <v>0</v>
      </c>
      <c r="AU610" s="81">
        <v>0</v>
      </c>
      <c r="AV610" s="81">
        <v>0</v>
      </c>
      <c r="AW610" s="81">
        <v>0</v>
      </c>
      <c r="AX610" s="81">
        <v>0</v>
      </c>
      <c r="AY610" s="257">
        <f t="shared" si="293"/>
        <v>0</v>
      </c>
    </row>
    <row r="611" spans="2:51" s="194" customFormat="1" ht="16.5" customHeight="1" thickBot="1" x14ac:dyDescent="0.3">
      <c r="B611" s="931"/>
      <c r="C611" s="1052"/>
      <c r="D611" s="940"/>
      <c r="E611" s="615" t="s">
        <v>621</v>
      </c>
      <c r="F611" s="695">
        <f t="shared" si="300"/>
        <v>0</v>
      </c>
      <c r="G611" s="684">
        <v>0</v>
      </c>
      <c r="H611" s="81">
        <v>0</v>
      </c>
      <c r="I611" s="81">
        <v>0</v>
      </c>
      <c r="J611" s="81">
        <v>0</v>
      </c>
      <c r="K611" s="66">
        <f t="shared" si="227"/>
        <v>0</v>
      </c>
      <c r="L611" s="81">
        <v>0</v>
      </c>
      <c r="M611" s="81">
        <v>0</v>
      </c>
      <c r="N611" s="81">
        <v>0</v>
      </c>
      <c r="O611" s="81">
        <v>0</v>
      </c>
      <c r="P611" s="257">
        <f t="shared" si="223"/>
        <v>0</v>
      </c>
      <c r="Q611" s="81">
        <v>0</v>
      </c>
      <c r="R611" s="81">
        <v>0</v>
      </c>
      <c r="S611" s="81">
        <v>0</v>
      </c>
      <c r="T611" s="81">
        <v>0</v>
      </c>
      <c r="U611" s="257">
        <f t="shared" si="224"/>
        <v>0</v>
      </c>
      <c r="V611" s="119">
        <v>0</v>
      </c>
      <c r="W611" s="119">
        <v>0</v>
      </c>
      <c r="X611" s="119">
        <v>0</v>
      </c>
      <c r="Y611" s="401">
        <v>0</v>
      </c>
      <c r="Z611" s="430">
        <f t="shared" si="225"/>
        <v>0</v>
      </c>
      <c r="AA611" s="81">
        <v>0</v>
      </c>
      <c r="AB611" s="81">
        <v>0</v>
      </c>
      <c r="AC611" s="81">
        <v>0</v>
      </c>
      <c r="AD611" s="81">
        <v>0</v>
      </c>
      <c r="AE611" s="430">
        <f t="shared" si="226"/>
        <v>0</v>
      </c>
      <c r="AF611" s="119">
        <v>0</v>
      </c>
      <c r="AG611" s="119">
        <v>0</v>
      </c>
      <c r="AH611" s="119">
        <v>0</v>
      </c>
      <c r="AI611" s="119">
        <v>0</v>
      </c>
      <c r="AJ611" s="430">
        <f t="shared" si="221"/>
        <v>0</v>
      </c>
      <c r="AK611" s="81">
        <v>0</v>
      </c>
      <c r="AL611" s="81">
        <v>0</v>
      </c>
      <c r="AM611" s="81">
        <v>0</v>
      </c>
      <c r="AN611" s="81">
        <v>0</v>
      </c>
      <c r="AO611" s="257">
        <f t="shared" si="222"/>
        <v>0</v>
      </c>
      <c r="AP611" s="91">
        <v>0</v>
      </c>
      <c r="AQ611" s="91">
        <v>0</v>
      </c>
      <c r="AR611" s="91">
        <v>0</v>
      </c>
      <c r="AS611" s="91">
        <v>0</v>
      </c>
      <c r="AT611" s="257">
        <f t="shared" si="291"/>
        <v>0</v>
      </c>
      <c r="AU611" s="81">
        <v>0</v>
      </c>
      <c r="AV611" s="81">
        <v>0</v>
      </c>
      <c r="AW611" s="81">
        <v>0</v>
      </c>
      <c r="AX611" s="81">
        <v>0</v>
      </c>
      <c r="AY611" s="257">
        <f t="shared" si="293"/>
        <v>0</v>
      </c>
    </row>
    <row r="612" spans="2:51" s="194" customFormat="1" ht="21.75" thickBot="1" x14ac:dyDescent="0.3">
      <c r="B612" s="931"/>
      <c r="C612" s="1052"/>
      <c r="D612" s="941"/>
      <c r="E612" s="616" t="s">
        <v>620</v>
      </c>
      <c r="F612" s="695">
        <f t="shared" si="300"/>
        <v>0</v>
      </c>
      <c r="G612" s="684">
        <v>0</v>
      </c>
      <c r="H612" s="81">
        <v>0</v>
      </c>
      <c r="I612" s="81">
        <v>0</v>
      </c>
      <c r="J612" s="81">
        <v>0</v>
      </c>
      <c r="K612" s="66">
        <f t="shared" si="227"/>
        <v>0</v>
      </c>
      <c r="L612" s="81">
        <v>0</v>
      </c>
      <c r="M612" s="81">
        <v>0</v>
      </c>
      <c r="N612" s="81">
        <v>0</v>
      </c>
      <c r="O612" s="81">
        <v>0</v>
      </c>
      <c r="P612" s="257">
        <f t="shared" si="223"/>
        <v>0</v>
      </c>
      <c r="Q612" s="81">
        <v>0</v>
      </c>
      <c r="R612" s="81">
        <v>0</v>
      </c>
      <c r="S612" s="81">
        <v>0</v>
      </c>
      <c r="T612" s="81">
        <v>0</v>
      </c>
      <c r="U612" s="257">
        <f t="shared" si="224"/>
        <v>0</v>
      </c>
      <c r="V612" s="119">
        <v>0</v>
      </c>
      <c r="W612" s="119">
        <v>0</v>
      </c>
      <c r="X612" s="119">
        <v>0</v>
      </c>
      <c r="Y612" s="401">
        <v>0</v>
      </c>
      <c r="Z612" s="430">
        <f t="shared" si="225"/>
        <v>0</v>
      </c>
      <c r="AA612" s="81">
        <v>0</v>
      </c>
      <c r="AB612" s="81">
        <v>0</v>
      </c>
      <c r="AC612" s="81">
        <v>0</v>
      </c>
      <c r="AD612" s="81">
        <v>0</v>
      </c>
      <c r="AE612" s="430">
        <f t="shared" si="226"/>
        <v>0</v>
      </c>
      <c r="AF612" s="119">
        <v>0</v>
      </c>
      <c r="AG612" s="119">
        <v>0</v>
      </c>
      <c r="AH612" s="119">
        <v>0</v>
      </c>
      <c r="AI612" s="119">
        <v>0</v>
      </c>
      <c r="AJ612" s="430">
        <f t="shared" si="221"/>
        <v>0</v>
      </c>
      <c r="AK612" s="81">
        <v>0</v>
      </c>
      <c r="AL612" s="81">
        <v>0</v>
      </c>
      <c r="AM612" s="81">
        <v>0</v>
      </c>
      <c r="AN612" s="81">
        <v>0</v>
      </c>
      <c r="AO612" s="257">
        <f t="shared" si="222"/>
        <v>0</v>
      </c>
      <c r="AP612" s="91">
        <v>0</v>
      </c>
      <c r="AQ612" s="91">
        <v>0</v>
      </c>
      <c r="AR612" s="91">
        <v>0</v>
      </c>
      <c r="AS612" s="91">
        <v>0</v>
      </c>
      <c r="AT612" s="257">
        <f t="shared" si="291"/>
        <v>0</v>
      </c>
      <c r="AU612" s="81">
        <v>0</v>
      </c>
      <c r="AV612" s="81">
        <v>0</v>
      </c>
      <c r="AW612" s="81">
        <v>0</v>
      </c>
      <c r="AX612" s="81">
        <v>0</v>
      </c>
      <c r="AY612" s="257">
        <f t="shared" si="293"/>
        <v>0</v>
      </c>
    </row>
    <row r="613" spans="2:51" s="194" customFormat="1" ht="16.5" customHeight="1" x14ac:dyDescent="0.25">
      <c r="B613" s="931">
        <v>6</v>
      </c>
      <c r="C613" s="1052"/>
      <c r="D613" s="939" t="s">
        <v>379</v>
      </c>
      <c r="E613" s="199" t="s">
        <v>116</v>
      </c>
      <c r="F613" s="695">
        <f t="shared" si="300"/>
        <v>0</v>
      </c>
      <c r="G613" s="684">
        <v>0</v>
      </c>
      <c r="H613" s="81">
        <v>0</v>
      </c>
      <c r="I613" s="81">
        <v>0</v>
      </c>
      <c r="J613" s="81">
        <v>0</v>
      </c>
      <c r="K613" s="66">
        <f t="shared" si="227"/>
        <v>0</v>
      </c>
      <c r="L613" s="81">
        <v>0</v>
      </c>
      <c r="M613" s="81">
        <v>0</v>
      </c>
      <c r="N613" s="81">
        <v>0</v>
      </c>
      <c r="O613" s="81">
        <v>0</v>
      </c>
      <c r="P613" s="257">
        <f t="shared" si="223"/>
        <v>0</v>
      </c>
      <c r="Q613" s="81">
        <v>0</v>
      </c>
      <c r="R613" s="81">
        <v>0</v>
      </c>
      <c r="S613" s="81">
        <v>0</v>
      </c>
      <c r="T613" s="81">
        <v>0</v>
      </c>
      <c r="U613" s="257">
        <f t="shared" si="224"/>
        <v>0</v>
      </c>
      <c r="V613" s="91">
        <v>0</v>
      </c>
      <c r="W613" s="91">
        <v>0</v>
      </c>
      <c r="X613" s="91">
        <v>0</v>
      </c>
      <c r="Y613" s="425">
        <v>0</v>
      </c>
      <c r="Z613" s="430">
        <f t="shared" si="225"/>
        <v>0</v>
      </c>
      <c r="AA613" s="81">
        <v>0</v>
      </c>
      <c r="AB613" s="81">
        <v>0</v>
      </c>
      <c r="AC613" s="81">
        <v>0</v>
      </c>
      <c r="AD613" s="81">
        <v>0</v>
      </c>
      <c r="AE613" s="430">
        <f t="shared" si="226"/>
        <v>0</v>
      </c>
      <c r="AF613" s="91">
        <v>0</v>
      </c>
      <c r="AG613" s="91">
        <v>0</v>
      </c>
      <c r="AH613" s="91">
        <v>0</v>
      </c>
      <c r="AI613" s="91">
        <v>0</v>
      </c>
      <c r="AJ613" s="430">
        <f t="shared" si="221"/>
        <v>0</v>
      </c>
      <c r="AK613" s="81">
        <v>0</v>
      </c>
      <c r="AL613" s="81">
        <v>0</v>
      </c>
      <c r="AM613" s="81">
        <v>0</v>
      </c>
      <c r="AN613" s="81">
        <v>0</v>
      </c>
      <c r="AO613" s="257">
        <f t="shared" si="222"/>
        <v>0</v>
      </c>
      <c r="AP613" s="91">
        <v>0</v>
      </c>
      <c r="AQ613" s="91">
        <v>0</v>
      </c>
      <c r="AR613" s="91">
        <v>0</v>
      </c>
      <c r="AS613" s="91">
        <v>0</v>
      </c>
      <c r="AT613" s="257">
        <f t="shared" si="291"/>
        <v>0</v>
      </c>
      <c r="AU613" s="81">
        <v>0</v>
      </c>
      <c r="AV613" s="81">
        <v>0</v>
      </c>
      <c r="AW613" s="81">
        <v>0</v>
      </c>
      <c r="AX613" s="81">
        <v>0</v>
      </c>
      <c r="AY613" s="257">
        <f t="shared" si="293"/>
        <v>0</v>
      </c>
    </row>
    <row r="614" spans="2:51" s="194" customFormat="1" ht="16.5" customHeight="1" x14ac:dyDescent="0.25">
      <c r="B614" s="931"/>
      <c r="C614" s="1052"/>
      <c r="D614" s="940"/>
      <c r="E614" s="585" t="s">
        <v>203</v>
      </c>
      <c r="F614" s="695">
        <f t="shared" si="300"/>
        <v>0</v>
      </c>
      <c r="G614" s="684">
        <v>0</v>
      </c>
      <c r="H614" s="81">
        <v>0</v>
      </c>
      <c r="I614" s="81">
        <v>0</v>
      </c>
      <c r="J614" s="81">
        <v>0</v>
      </c>
      <c r="K614" s="66">
        <f t="shared" si="227"/>
        <v>0</v>
      </c>
      <c r="L614" s="81">
        <v>0</v>
      </c>
      <c r="M614" s="81">
        <v>0</v>
      </c>
      <c r="N614" s="81">
        <v>0</v>
      </c>
      <c r="O614" s="81">
        <v>0</v>
      </c>
      <c r="P614" s="257">
        <f t="shared" si="223"/>
        <v>0</v>
      </c>
      <c r="Q614" s="81">
        <v>0</v>
      </c>
      <c r="R614" s="81">
        <v>0</v>
      </c>
      <c r="S614" s="81">
        <v>0</v>
      </c>
      <c r="T614" s="81">
        <v>0</v>
      </c>
      <c r="U614" s="257">
        <f t="shared" si="224"/>
        <v>0</v>
      </c>
      <c r="V614" s="91">
        <v>0</v>
      </c>
      <c r="W614" s="91">
        <v>0</v>
      </c>
      <c r="X614" s="91">
        <v>0</v>
      </c>
      <c r="Y614" s="425">
        <v>0</v>
      </c>
      <c r="Z614" s="430">
        <f t="shared" si="225"/>
        <v>0</v>
      </c>
      <c r="AA614" s="81">
        <v>0</v>
      </c>
      <c r="AB614" s="81">
        <v>0</v>
      </c>
      <c r="AC614" s="81">
        <v>0</v>
      </c>
      <c r="AD614" s="81">
        <v>0</v>
      </c>
      <c r="AE614" s="430">
        <f t="shared" si="226"/>
        <v>0</v>
      </c>
      <c r="AF614" s="91">
        <v>0</v>
      </c>
      <c r="AG614" s="91">
        <v>0</v>
      </c>
      <c r="AH614" s="91">
        <v>0</v>
      </c>
      <c r="AI614" s="91">
        <v>0</v>
      </c>
      <c r="AJ614" s="430">
        <f t="shared" si="221"/>
        <v>0</v>
      </c>
      <c r="AK614" s="81">
        <v>0</v>
      </c>
      <c r="AL614" s="81">
        <v>0</v>
      </c>
      <c r="AM614" s="81">
        <v>0</v>
      </c>
      <c r="AN614" s="81">
        <v>0</v>
      </c>
      <c r="AO614" s="257">
        <f t="shared" si="222"/>
        <v>0</v>
      </c>
      <c r="AP614" s="91">
        <v>0</v>
      </c>
      <c r="AQ614" s="91">
        <v>0</v>
      </c>
      <c r="AR614" s="91">
        <v>0</v>
      </c>
      <c r="AS614" s="91">
        <v>0</v>
      </c>
      <c r="AT614" s="257">
        <f t="shared" si="291"/>
        <v>0</v>
      </c>
      <c r="AU614" s="81">
        <v>0</v>
      </c>
      <c r="AV614" s="81">
        <v>0</v>
      </c>
      <c r="AW614" s="81">
        <v>0</v>
      </c>
      <c r="AX614" s="81">
        <v>0</v>
      </c>
      <c r="AY614" s="257">
        <f t="shared" si="293"/>
        <v>0</v>
      </c>
    </row>
    <row r="615" spans="2:51" s="194" customFormat="1" ht="16.5" customHeight="1" thickBot="1" x14ac:dyDescent="0.3">
      <c r="B615" s="931"/>
      <c r="C615" s="1052"/>
      <c r="D615" s="940"/>
      <c r="E615" s="585" t="s">
        <v>112</v>
      </c>
      <c r="F615" s="695">
        <f t="shared" si="300"/>
        <v>0</v>
      </c>
      <c r="G615" s="684">
        <v>0</v>
      </c>
      <c r="H615" s="81">
        <v>0</v>
      </c>
      <c r="I615" s="81">
        <v>0</v>
      </c>
      <c r="J615" s="81">
        <v>0</v>
      </c>
      <c r="K615" s="66">
        <f t="shared" si="227"/>
        <v>0</v>
      </c>
      <c r="L615" s="81">
        <v>0</v>
      </c>
      <c r="M615" s="81">
        <v>0</v>
      </c>
      <c r="N615" s="81">
        <v>0</v>
      </c>
      <c r="O615" s="81">
        <v>0</v>
      </c>
      <c r="P615" s="257">
        <f t="shared" si="223"/>
        <v>0</v>
      </c>
      <c r="Q615" s="81">
        <v>0</v>
      </c>
      <c r="R615" s="81">
        <v>0</v>
      </c>
      <c r="S615" s="81">
        <v>0</v>
      </c>
      <c r="T615" s="81">
        <v>0</v>
      </c>
      <c r="U615" s="257">
        <f t="shared" si="224"/>
        <v>0</v>
      </c>
      <c r="V615" s="93">
        <v>0</v>
      </c>
      <c r="W615" s="93">
        <v>0</v>
      </c>
      <c r="X615" s="93">
        <v>0</v>
      </c>
      <c r="Y615" s="415">
        <v>0</v>
      </c>
      <c r="Z615" s="430">
        <f t="shared" si="225"/>
        <v>0</v>
      </c>
      <c r="AA615" s="81">
        <v>0</v>
      </c>
      <c r="AB615" s="81">
        <v>0</v>
      </c>
      <c r="AC615" s="81">
        <v>0</v>
      </c>
      <c r="AD615" s="81">
        <v>0</v>
      </c>
      <c r="AE615" s="430">
        <f t="shared" si="226"/>
        <v>0</v>
      </c>
      <c r="AF615" s="91">
        <v>0</v>
      </c>
      <c r="AG615" s="91">
        <v>0</v>
      </c>
      <c r="AH615" s="91">
        <v>0</v>
      </c>
      <c r="AI615" s="91">
        <v>0</v>
      </c>
      <c r="AJ615" s="430">
        <f t="shared" si="221"/>
        <v>0</v>
      </c>
      <c r="AK615" s="81">
        <v>0</v>
      </c>
      <c r="AL615" s="81">
        <v>0</v>
      </c>
      <c r="AM615" s="81">
        <v>0</v>
      </c>
      <c r="AN615" s="81">
        <v>0</v>
      </c>
      <c r="AO615" s="257">
        <f t="shared" si="222"/>
        <v>0</v>
      </c>
      <c r="AP615" s="91">
        <v>0</v>
      </c>
      <c r="AQ615" s="91">
        <v>0</v>
      </c>
      <c r="AR615" s="91">
        <v>0</v>
      </c>
      <c r="AS615" s="91">
        <v>0</v>
      </c>
      <c r="AT615" s="257">
        <f t="shared" si="291"/>
        <v>0</v>
      </c>
      <c r="AU615" s="81">
        <v>0</v>
      </c>
      <c r="AV615" s="81">
        <v>0</v>
      </c>
      <c r="AW615" s="81">
        <v>0</v>
      </c>
      <c r="AX615" s="81">
        <v>0</v>
      </c>
      <c r="AY615" s="257">
        <f t="shared" si="293"/>
        <v>0</v>
      </c>
    </row>
    <row r="616" spans="2:51" s="194" customFormat="1" ht="16.5" customHeight="1" thickBot="1" x14ac:dyDescent="0.3">
      <c r="B616" s="931"/>
      <c r="C616" s="1052"/>
      <c r="D616" s="940"/>
      <c r="E616" s="612" t="s">
        <v>621</v>
      </c>
      <c r="F616" s="695">
        <f t="shared" si="300"/>
        <v>0</v>
      </c>
      <c r="G616" s="684">
        <v>0</v>
      </c>
      <c r="H616" s="81">
        <v>0</v>
      </c>
      <c r="I616" s="81">
        <v>0</v>
      </c>
      <c r="J616" s="81">
        <v>0</v>
      </c>
      <c r="K616" s="66">
        <f t="shared" si="227"/>
        <v>0</v>
      </c>
      <c r="L616" s="81">
        <v>0</v>
      </c>
      <c r="M616" s="81">
        <v>0</v>
      </c>
      <c r="N616" s="81">
        <v>0</v>
      </c>
      <c r="O616" s="81">
        <v>0</v>
      </c>
      <c r="P616" s="257">
        <f t="shared" si="223"/>
        <v>0</v>
      </c>
      <c r="Q616" s="81">
        <v>0</v>
      </c>
      <c r="R616" s="81">
        <v>0</v>
      </c>
      <c r="S616" s="81">
        <v>0</v>
      </c>
      <c r="T616" s="81">
        <v>0</v>
      </c>
      <c r="U616" s="257">
        <f t="shared" si="224"/>
        <v>0</v>
      </c>
      <c r="V616" s="119">
        <v>0</v>
      </c>
      <c r="W616" s="119">
        <v>0</v>
      </c>
      <c r="X616" s="119">
        <v>0</v>
      </c>
      <c r="Y616" s="401">
        <v>0</v>
      </c>
      <c r="Z616" s="430">
        <f t="shared" si="225"/>
        <v>0</v>
      </c>
      <c r="AA616" s="81">
        <v>0</v>
      </c>
      <c r="AB616" s="81">
        <v>0</v>
      </c>
      <c r="AC616" s="81">
        <v>0</v>
      </c>
      <c r="AD616" s="81">
        <v>0</v>
      </c>
      <c r="AE616" s="430">
        <f t="shared" si="226"/>
        <v>0</v>
      </c>
      <c r="AF616" s="91">
        <v>0</v>
      </c>
      <c r="AG616" s="91">
        <v>0</v>
      </c>
      <c r="AH616" s="91">
        <v>0</v>
      </c>
      <c r="AI616" s="91">
        <v>0</v>
      </c>
      <c r="AJ616" s="430">
        <f t="shared" si="221"/>
        <v>0</v>
      </c>
      <c r="AK616" s="81">
        <v>0</v>
      </c>
      <c r="AL616" s="81">
        <v>0</v>
      </c>
      <c r="AM616" s="81">
        <v>0</v>
      </c>
      <c r="AN616" s="81">
        <v>0</v>
      </c>
      <c r="AO616" s="257">
        <f t="shared" si="222"/>
        <v>0</v>
      </c>
      <c r="AP616" s="91">
        <v>0</v>
      </c>
      <c r="AQ616" s="91">
        <v>0</v>
      </c>
      <c r="AR616" s="91">
        <v>0</v>
      </c>
      <c r="AS616" s="91">
        <v>0</v>
      </c>
      <c r="AT616" s="257">
        <f t="shared" si="291"/>
        <v>0</v>
      </c>
      <c r="AU616" s="81">
        <v>0</v>
      </c>
      <c r="AV616" s="81">
        <v>0</v>
      </c>
      <c r="AW616" s="81">
        <v>0</v>
      </c>
      <c r="AX616" s="81">
        <v>0</v>
      </c>
      <c r="AY616" s="257">
        <f t="shared" si="293"/>
        <v>0</v>
      </c>
    </row>
    <row r="617" spans="2:51" s="194" customFormat="1" ht="21.75" thickBot="1" x14ac:dyDescent="0.3">
      <c r="B617" s="931"/>
      <c r="C617" s="1052"/>
      <c r="D617" s="941"/>
      <c r="E617" s="617" t="s">
        <v>620</v>
      </c>
      <c r="F617" s="695">
        <f t="shared" si="300"/>
        <v>0</v>
      </c>
      <c r="G617" s="684">
        <v>0</v>
      </c>
      <c r="H617" s="81">
        <v>0</v>
      </c>
      <c r="I617" s="81">
        <v>0</v>
      </c>
      <c r="J617" s="81">
        <v>0</v>
      </c>
      <c r="K617" s="66">
        <f t="shared" si="227"/>
        <v>0</v>
      </c>
      <c r="L617" s="81">
        <v>0</v>
      </c>
      <c r="M617" s="81">
        <v>0</v>
      </c>
      <c r="N617" s="81">
        <v>0</v>
      </c>
      <c r="O617" s="81">
        <v>0</v>
      </c>
      <c r="P617" s="257">
        <f t="shared" si="223"/>
        <v>0</v>
      </c>
      <c r="Q617" s="81">
        <v>0</v>
      </c>
      <c r="R617" s="81">
        <v>0</v>
      </c>
      <c r="S617" s="81">
        <v>0</v>
      </c>
      <c r="T617" s="81">
        <v>0</v>
      </c>
      <c r="U617" s="257">
        <f t="shared" si="224"/>
        <v>0</v>
      </c>
      <c r="V617" s="119">
        <v>0</v>
      </c>
      <c r="W617" s="119">
        <v>0</v>
      </c>
      <c r="X617" s="119">
        <v>0</v>
      </c>
      <c r="Y617" s="401">
        <v>0</v>
      </c>
      <c r="Z617" s="430">
        <f t="shared" si="225"/>
        <v>0</v>
      </c>
      <c r="AA617" s="81">
        <v>0</v>
      </c>
      <c r="AB617" s="81">
        <v>0</v>
      </c>
      <c r="AC617" s="81">
        <v>0</v>
      </c>
      <c r="AD617" s="81">
        <v>0</v>
      </c>
      <c r="AE617" s="430">
        <f t="shared" si="226"/>
        <v>0</v>
      </c>
      <c r="AF617" s="91">
        <v>0</v>
      </c>
      <c r="AG617" s="91">
        <v>0</v>
      </c>
      <c r="AH617" s="91">
        <v>0</v>
      </c>
      <c r="AI617" s="91">
        <v>0</v>
      </c>
      <c r="AJ617" s="430">
        <f t="shared" ref="AJ617:AJ682" si="301">AF617+AG617+AH617+AI617</f>
        <v>0</v>
      </c>
      <c r="AK617" s="81">
        <v>0</v>
      </c>
      <c r="AL617" s="81">
        <v>0</v>
      </c>
      <c r="AM617" s="81">
        <v>0</v>
      </c>
      <c r="AN617" s="81">
        <v>0</v>
      </c>
      <c r="AO617" s="257">
        <f t="shared" ref="AO617:AO682" si="302">AK617+AL617+AM617+AN617</f>
        <v>0</v>
      </c>
      <c r="AP617" s="91">
        <v>0</v>
      </c>
      <c r="AQ617" s="91">
        <v>0</v>
      </c>
      <c r="AR617" s="91">
        <v>0</v>
      </c>
      <c r="AS617" s="91">
        <v>0</v>
      </c>
      <c r="AT617" s="257">
        <f t="shared" si="291"/>
        <v>0</v>
      </c>
      <c r="AU617" s="81">
        <v>0</v>
      </c>
      <c r="AV617" s="81">
        <v>0</v>
      </c>
      <c r="AW617" s="81">
        <v>0</v>
      </c>
      <c r="AX617" s="81">
        <v>0</v>
      </c>
      <c r="AY617" s="257">
        <f t="shared" si="293"/>
        <v>0</v>
      </c>
    </row>
    <row r="618" spans="2:51" s="218" customFormat="1" ht="29.25" customHeight="1" x14ac:dyDescent="0.25">
      <c r="B618" s="581"/>
      <c r="C618" s="1052"/>
      <c r="D618" s="927" t="s">
        <v>814</v>
      </c>
      <c r="E618" s="76" t="s">
        <v>112</v>
      </c>
      <c r="F618" s="695">
        <f t="shared" si="300"/>
        <v>0</v>
      </c>
      <c r="G618" s="684"/>
      <c r="H618" s="81"/>
      <c r="I618" s="81"/>
      <c r="J618" s="81"/>
      <c r="K618" s="66"/>
      <c r="L618" s="81"/>
      <c r="M618" s="81"/>
      <c r="N618" s="81"/>
      <c r="O618" s="81"/>
      <c r="P618" s="257"/>
      <c r="Q618" s="81"/>
      <c r="R618" s="81"/>
      <c r="S618" s="81"/>
      <c r="T618" s="81"/>
      <c r="U618" s="257"/>
      <c r="V618" s="94"/>
      <c r="W618" s="94"/>
      <c r="X618" s="94"/>
      <c r="Y618" s="420"/>
      <c r="Z618" s="430"/>
      <c r="AA618" s="81"/>
      <c r="AB618" s="81"/>
      <c r="AC618" s="81"/>
      <c r="AD618" s="81"/>
      <c r="AE618" s="430"/>
      <c r="AF618" s="91"/>
      <c r="AG618" s="91"/>
      <c r="AH618" s="91"/>
      <c r="AI618" s="91"/>
      <c r="AJ618" s="430"/>
      <c r="AK618" s="81">
        <v>0</v>
      </c>
      <c r="AL618" s="81">
        <v>0</v>
      </c>
      <c r="AM618" s="81">
        <v>0</v>
      </c>
      <c r="AN618" s="81">
        <v>0</v>
      </c>
      <c r="AO618" s="257"/>
      <c r="AP618" s="91">
        <v>0</v>
      </c>
      <c r="AQ618" s="91">
        <v>0</v>
      </c>
      <c r="AR618" s="91">
        <v>0</v>
      </c>
      <c r="AS618" s="91">
        <v>0</v>
      </c>
      <c r="AT618" s="257">
        <f t="shared" si="291"/>
        <v>0</v>
      </c>
      <c r="AU618" s="81">
        <v>0</v>
      </c>
      <c r="AV618" s="81">
        <v>0</v>
      </c>
      <c r="AW618" s="81">
        <v>0</v>
      </c>
      <c r="AX618" s="81">
        <v>0</v>
      </c>
      <c r="AY618" s="257">
        <f t="shared" si="293"/>
        <v>0</v>
      </c>
    </row>
    <row r="619" spans="2:51" s="218" customFormat="1" ht="29.25" customHeight="1" thickBot="1" x14ac:dyDescent="0.3">
      <c r="B619" s="581"/>
      <c r="C619" s="1052"/>
      <c r="D619" s="928"/>
      <c r="E619" s="718" t="s">
        <v>621</v>
      </c>
      <c r="F619" s="695">
        <f t="shared" si="300"/>
        <v>0</v>
      </c>
      <c r="G619" s="684"/>
      <c r="H619" s="81"/>
      <c r="I619" s="81"/>
      <c r="J619" s="81"/>
      <c r="K619" s="66"/>
      <c r="L619" s="81"/>
      <c r="M619" s="81"/>
      <c r="N619" s="81"/>
      <c r="O619" s="81"/>
      <c r="P619" s="257"/>
      <c r="Q619" s="81"/>
      <c r="R619" s="81"/>
      <c r="S619" s="81"/>
      <c r="T619" s="81"/>
      <c r="U619" s="257"/>
      <c r="V619" s="94"/>
      <c r="W619" s="94"/>
      <c r="X619" s="94"/>
      <c r="Y619" s="420"/>
      <c r="Z619" s="430"/>
      <c r="AA619" s="81"/>
      <c r="AB619" s="81"/>
      <c r="AC619" s="81"/>
      <c r="AD619" s="81"/>
      <c r="AE619" s="430"/>
      <c r="AF619" s="91"/>
      <c r="AG619" s="91"/>
      <c r="AH619" s="91"/>
      <c r="AI619" s="91"/>
      <c r="AJ619" s="430"/>
      <c r="AK619" s="81">
        <v>0</v>
      </c>
      <c r="AL619" s="81">
        <v>0</v>
      </c>
      <c r="AM619" s="81">
        <v>0</v>
      </c>
      <c r="AN619" s="81">
        <v>0</v>
      </c>
      <c r="AO619" s="257"/>
      <c r="AP619" s="91">
        <v>0</v>
      </c>
      <c r="AQ619" s="91">
        <v>0</v>
      </c>
      <c r="AR619" s="91">
        <v>0</v>
      </c>
      <c r="AS619" s="91">
        <v>0</v>
      </c>
      <c r="AT619" s="257">
        <f t="shared" si="291"/>
        <v>0</v>
      </c>
      <c r="AU619" s="81">
        <v>0</v>
      </c>
      <c r="AV619" s="81">
        <v>0</v>
      </c>
      <c r="AW619" s="81">
        <v>0</v>
      </c>
      <c r="AX619" s="81">
        <v>0</v>
      </c>
      <c r="AY619" s="257">
        <f t="shared" si="293"/>
        <v>0</v>
      </c>
    </row>
    <row r="620" spans="2:51" s="21" customFormat="1" ht="16.5" customHeight="1" x14ac:dyDescent="0.25">
      <c r="B620" s="20"/>
      <c r="C620" s="1052"/>
      <c r="D620" s="937" t="s">
        <v>190</v>
      </c>
      <c r="E620" s="938"/>
      <c r="F620" s="695">
        <f t="shared" si="300"/>
        <v>0</v>
      </c>
      <c r="G620" s="657">
        <f t="shared" ref="G620:J624" si="303">G588+G593+G598+G603+G608+G613</f>
        <v>0</v>
      </c>
      <c r="H620" s="65">
        <f t="shared" si="303"/>
        <v>0</v>
      </c>
      <c r="I620" s="65">
        <f t="shared" si="303"/>
        <v>0</v>
      </c>
      <c r="J620" s="65">
        <f t="shared" si="303"/>
        <v>0</v>
      </c>
      <c r="K620" s="66">
        <f t="shared" si="227"/>
        <v>0</v>
      </c>
      <c r="L620" s="65">
        <f t="shared" ref="L620:O624" si="304">L588+L593+L598+L603+L608+L613</f>
        <v>0</v>
      </c>
      <c r="M620" s="65">
        <f t="shared" si="304"/>
        <v>0</v>
      </c>
      <c r="N620" s="65">
        <f t="shared" si="304"/>
        <v>0</v>
      </c>
      <c r="O620" s="65">
        <f t="shared" si="304"/>
        <v>0</v>
      </c>
      <c r="P620" s="257">
        <f t="shared" si="223"/>
        <v>0</v>
      </c>
      <c r="Q620" s="65">
        <f t="shared" ref="Q620:T624" si="305">Q588+Q593+Q598+Q603+Q608+Q613</f>
        <v>0</v>
      </c>
      <c r="R620" s="65">
        <f t="shared" si="305"/>
        <v>0</v>
      </c>
      <c r="S620" s="65">
        <f t="shared" si="305"/>
        <v>0</v>
      </c>
      <c r="T620" s="65">
        <f t="shared" si="305"/>
        <v>0</v>
      </c>
      <c r="U620" s="257">
        <f t="shared" si="224"/>
        <v>0</v>
      </c>
      <c r="V620" s="65">
        <v>0</v>
      </c>
      <c r="W620" s="65">
        <f t="shared" ref="W620:Y624" si="306">W588+W593+W598+W603+W608+W613</f>
        <v>0</v>
      </c>
      <c r="X620" s="65">
        <f t="shared" si="306"/>
        <v>0</v>
      </c>
      <c r="Y620" s="426">
        <f t="shared" si="306"/>
        <v>0</v>
      </c>
      <c r="Z620" s="430">
        <f t="shared" si="225"/>
        <v>0</v>
      </c>
      <c r="AA620" s="65">
        <f t="shared" ref="AA620:AD624" si="307">AA588+AA593+AA598+AA603+AA608+AA613</f>
        <v>0</v>
      </c>
      <c r="AB620" s="65">
        <f t="shared" si="307"/>
        <v>0</v>
      </c>
      <c r="AC620" s="65">
        <f t="shared" si="307"/>
        <v>0</v>
      </c>
      <c r="AD620" s="65">
        <f t="shared" si="307"/>
        <v>0</v>
      </c>
      <c r="AE620" s="430">
        <f t="shared" si="226"/>
        <v>0</v>
      </c>
      <c r="AF620" s="65">
        <f t="shared" ref="AF620:AI624" si="308">AF588+AF593+AF598+AF603+AF608+AF613</f>
        <v>0</v>
      </c>
      <c r="AG620" s="65">
        <f t="shared" si="308"/>
        <v>0</v>
      </c>
      <c r="AH620" s="65">
        <f t="shared" si="308"/>
        <v>0</v>
      </c>
      <c r="AI620" s="65">
        <f t="shared" si="308"/>
        <v>0</v>
      </c>
      <c r="AJ620" s="430">
        <f t="shared" si="301"/>
        <v>0</v>
      </c>
      <c r="AK620" s="65">
        <f t="shared" ref="AK620:AN621" si="309">AK588+AK593+AK598+AK603+AK608+AK613</f>
        <v>0</v>
      </c>
      <c r="AL620" s="65">
        <f t="shared" si="309"/>
        <v>0</v>
      </c>
      <c r="AM620" s="65">
        <f t="shared" si="309"/>
        <v>0</v>
      </c>
      <c r="AN620" s="65">
        <f t="shared" si="309"/>
        <v>0</v>
      </c>
      <c r="AO620" s="257">
        <f t="shared" si="302"/>
        <v>0</v>
      </c>
      <c r="AP620" s="65">
        <f t="shared" ref="AP620:AS621" si="310">AP588+AP593+AP598+AP603+AP608+AP613</f>
        <v>0</v>
      </c>
      <c r="AQ620" s="65">
        <f t="shared" si="310"/>
        <v>0</v>
      </c>
      <c r="AR620" s="65">
        <f t="shared" si="310"/>
        <v>0</v>
      </c>
      <c r="AS620" s="65">
        <f t="shared" si="310"/>
        <v>0</v>
      </c>
      <c r="AT620" s="257">
        <f t="shared" si="291"/>
        <v>0</v>
      </c>
      <c r="AU620" s="65">
        <f t="shared" ref="AU620:AX621" si="311">AU588+AU593+AU598+AU603+AU608+AU613</f>
        <v>0</v>
      </c>
      <c r="AV620" s="65">
        <f t="shared" si="311"/>
        <v>0</v>
      </c>
      <c r="AW620" s="65">
        <f t="shared" si="311"/>
        <v>0</v>
      </c>
      <c r="AX620" s="65">
        <f t="shared" si="311"/>
        <v>0</v>
      </c>
      <c r="AY620" s="257">
        <f t="shared" si="293"/>
        <v>0</v>
      </c>
    </row>
    <row r="621" spans="2:51" s="21" customFormat="1" ht="16.5" customHeight="1" x14ac:dyDescent="0.25">
      <c r="B621" s="20"/>
      <c r="C621" s="1052"/>
      <c r="D621" s="935" t="s">
        <v>191</v>
      </c>
      <c r="E621" s="936"/>
      <c r="F621" s="695">
        <f t="shared" si="300"/>
        <v>0</v>
      </c>
      <c r="G621" s="657">
        <f t="shared" si="303"/>
        <v>0</v>
      </c>
      <c r="H621" s="65">
        <f t="shared" si="303"/>
        <v>0</v>
      </c>
      <c r="I621" s="65">
        <f t="shared" si="303"/>
        <v>0</v>
      </c>
      <c r="J621" s="65">
        <f t="shared" si="303"/>
        <v>0</v>
      </c>
      <c r="K621" s="66">
        <f t="shared" si="227"/>
        <v>0</v>
      </c>
      <c r="L621" s="65">
        <f t="shared" si="304"/>
        <v>0</v>
      </c>
      <c r="M621" s="65">
        <f t="shared" si="304"/>
        <v>0</v>
      </c>
      <c r="N621" s="65">
        <f t="shared" si="304"/>
        <v>0</v>
      </c>
      <c r="O621" s="65">
        <f t="shared" si="304"/>
        <v>0</v>
      </c>
      <c r="P621" s="257">
        <f t="shared" si="223"/>
        <v>0</v>
      </c>
      <c r="Q621" s="65">
        <f t="shared" si="305"/>
        <v>0</v>
      </c>
      <c r="R621" s="65">
        <f t="shared" si="305"/>
        <v>0</v>
      </c>
      <c r="S621" s="65">
        <f t="shared" si="305"/>
        <v>0</v>
      </c>
      <c r="T621" s="65">
        <f t="shared" si="305"/>
        <v>0</v>
      </c>
      <c r="U621" s="257">
        <f t="shared" si="224"/>
        <v>0</v>
      </c>
      <c r="V621" s="65">
        <f>V589+V594+V599+V604+V609+V614</f>
        <v>0</v>
      </c>
      <c r="W621" s="65">
        <f t="shared" si="306"/>
        <v>0</v>
      </c>
      <c r="X621" s="65">
        <f t="shared" si="306"/>
        <v>0</v>
      </c>
      <c r="Y621" s="426">
        <f t="shared" si="306"/>
        <v>0</v>
      </c>
      <c r="Z621" s="430">
        <f t="shared" ref="Z621:Z684" si="312">V621+W621+X621+Y621</f>
        <v>0</v>
      </c>
      <c r="AA621" s="65">
        <f t="shared" si="307"/>
        <v>0</v>
      </c>
      <c r="AB621" s="65">
        <f t="shared" si="307"/>
        <v>0</v>
      </c>
      <c r="AC621" s="65">
        <f t="shared" si="307"/>
        <v>0</v>
      </c>
      <c r="AD621" s="65">
        <f t="shared" si="307"/>
        <v>0</v>
      </c>
      <c r="AE621" s="430">
        <f t="shared" ref="AE621:AE684" si="313">AA621+AB621+AC621+AD621</f>
        <v>0</v>
      </c>
      <c r="AF621" s="65">
        <f t="shared" si="308"/>
        <v>0</v>
      </c>
      <c r="AG621" s="65">
        <f t="shared" si="308"/>
        <v>0</v>
      </c>
      <c r="AH621" s="65">
        <f t="shared" si="308"/>
        <v>0</v>
      </c>
      <c r="AI621" s="65">
        <f t="shared" si="308"/>
        <v>0</v>
      </c>
      <c r="AJ621" s="430">
        <f t="shared" si="301"/>
        <v>0</v>
      </c>
      <c r="AK621" s="65">
        <f t="shared" si="309"/>
        <v>0</v>
      </c>
      <c r="AL621" s="65">
        <f t="shared" si="309"/>
        <v>0</v>
      </c>
      <c r="AM621" s="65">
        <f t="shared" si="309"/>
        <v>0</v>
      </c>
      <c r="AN621" s="65">
        <f t="shared" si="309"/>
        <v>0</v>
      </c>
      <c r="AO621" s="257">
        <f t="shared" si="302"/>
        <v>0</v>
      </c>
      <c r="AP621" s="65">
        <f t="shared" si="310"/>
        <v>0</v>
      </c>
      <c r="AQ621" s="65">
        <f t="shared" si="310"/>
        <v>0</v>
      </c>
      <c r="AR621" s="65">
        <f t="shared" si="310"/>
        <v>0</v>
      </c>
      <c r="AS621" s="65">
        <f t="shared" si="310"/>
        <v>0</v>
      </c>
      <c r="AT621" s="257">
        <f t="shared" si="291"/>
        <v>0</v>
      </c>
      <c r="AU621" s="65">
        <f t="shared" si="311"/>
        <v>0</v>
      </c>
      <c r="AV621" s="65">
        <f t="shared" si="311"/>
        <v>0</v>
      </c>
      <c r="AW621" s="65">
        <f t="shared" si="311"/>
        <v>0</v>
      </c>
      <c r="AX621" s="65">
        <f t="shared" si="311"/>
        <v>0</v>
      </c>
      <c r="AY621" s="257">
        <f t="shared" si="293"/>
        <v>0</v>
      </c>
    </row>
    <row r="622" spans="2:51" s="21" customFormat="1" ht="16.5" customHeight="1" thickBot="1" x14ac:dyDescent="0.3">
      <c r="B622" s="20"/>
      <c r="C622" s="1052"/>
      <c r="D622" s="193" t="s">
        <v>192</v>
      </c>
      <c r="E622" s="618"/>
      <c r="F622" s="695">
        <f t="shared" si="300"/>
        <v>0</v>
      </c>
      <c r="G622" s="657">
        <f t="shared" si="303"/>
        <v>0</v>
      </c>
      <c r="H622" s="65">
        <f t="shared" si="303"/>
        <v>0</v>
      </c>
      <c r="I622" s="65">
        <f t="shared" si="303"/>
        <v>0</v>
      </c>
      <c r="J622" s="65">
        <f t="shared" si="303"/>
        <v>0</v>
      </c>
      <c r="K622" s="66">
        <f t="shared" si="227"/>
        <v>0</v>
      </c>
      <c r="L622" s="65">
        <f t="shared" si="304"/>
        <v>0</v>
      </c>
      <c r="M622" s="65">
        <f t="shared" si="304"/>
        <v>0</v>
      </c>
      <c r="N622" s="65">
        <f t="shared" si="304"/>
        <v>0</v>
      </c>
      <c r="O622" s="65">
        <f t="shared" si="304"/>
        <v>0</v>
      </c>
      <c r="P622" s="257">
        <f t="shared" si="223"/>
        <v>0</v>
      </c>
      <c r="Q622" s="65">
        <f t="shared" si="305"/>
        <v>0</v>
      </c>
      <c r="R622" s="65">
        <f t="shared" si="305"/>
        <v>0</v>
      </c>
      <c r="S622" s="65">
        <f t="shared" si="305"/>
        <v>0</v>
      </c>
      <c r="T622" s="65">
        <f t="shared" si="305"/>
        <v>0</v>
      </c>
      <c r="U622" s="257">
        <f t="shared" si="224"/>
        <v>0</v>
      </c>
      <c r="V622" s="65">
        <f>V590+V595+V600+V605+V610+V615</f>
        <v>0</v>
      </c>
      <c r="W622" s="65">
        <f t="shared" si="306"/>
        <v>0</v>
      </c>
      <c r="X622" s="65">
        <f t="shared" si="306"/>
        <v>0</v>
      </c>
      <c r="Y622" s="426">
        <f t="shared" si="306"/>
        <v>0</v>
      </c>
      <c r="Z622" s="430">
        <f t="shared" si="312"/>
        <v>0</v>
      </c>
      <c r="AA622" s="65">
        <f t="shared" si="307"/>
        <v>0</v>
      </c>
      <c r="AB622" s="65">
        <f t="shared" si="307"/>
        <v>0</v>
      </c>
      <c r="AC622" s="65">
        <f t="shared" si="307"/>
        <v>0</v>
      </c>
      <c r="AD622" s="65">
        <f t="shared" si="307"/>
        <v>0</v>
      </c>
      <c r="AE622" s="430">
        <f t="shared" si="313"/>
        <v>0</v>
      </c>
      <c r="AF622" s="65">
        <f t="shared" si="308"/>
        <v>0</v>
      </c>
      <c r="AG622" s="65">
        <f t="shared" si="308"/>
        <v>0</v>
      </c>
      <c r="AH622" s="65">
        <f t="shared" si="308"/>
        <v>0</v>
      </c>
      <c r="AI622" s="65">
        <f t="shared" si="308"/>
        <v>0</v>
      </c>
      <c r="AJ622" s="430">
        <f t="shared" si="301"/>
        <v>0</v>
      </c>
      <c r="AK622" s="65">
        <f t="shared" ref="AK622:AN623" si="314">AK590+AK595+AK600+AK605+AK610+AK615+AK618</f>
        <v>0</v>
      </c>
      <c r="AL622" s="65">
        <f t="shared" si="314"/>
        <v>0</v>
      </c>
      <c r="AM622" s="65">
        <f t="shared" si="314"/>
        <v>0</v>
      </c>
      <c r="AN622" s="65">
        <f t="shared" si="314"/>
        <v>0</v>
      </c>
      <c r="AO622" s="257">
        <f t="shared" si="302"/>
        <v>0</v>
      </c>
      <c r="AP622" s="65">
        <f t="shared" ref="AP622:AS623" si="315">AP590+AP595+AP600+AP605+AP610+AP615+AP618</f>
        <v>0</v>
      </c>
      <c r="AQ622" s="65">
        <f t="shared" si="315"/>
        <v>0</v>
      </c>
      <c r="AR622" s="65">
        <f t="shared" si="315"/>
        <v>0</v>
      </c>
      <c r="AS622" s="65">
        <f t="shared" si="315"/>
        <v>0</v>
      </c>
      <c r="AT622" s="257">
        <f t="shared" si="291"/>
        <v>0</v>
      </c>
      <c r="AU622" s="65">
        <f t="shared" ref="AU622:AX623" si="316">AU590+AU595+AU600+AU605+AU610+AU615+AU618</f>
        <v>0</v>
      </c>
      <c r="AV622" s="65">
        <f t="shared" si="316"/>
        <v>0</v>
      </c>
      <c r="AW622" s="65">
        <f t="shared" si="316"/>
        <v>0</v>
      </c>
      <c r="AX622" s="65">
        <f t="shared" si="316"/>
        <v>0</v>
      </c>
      <c r="AY622" s="257">
        <f t="shared" si="293"/>
        <v>0</v>
      </c>
    </row>
    <row r="623" spans="2:51" s="21" customFormat="1" ht="16.5" customHeight="1" thickBot="1" x14ac:dyDescent="0.3">
      <c r="B623" s="20"/>
      <c r="C623" s="1052"/>
      <c r="D623" s="919" t="s">
        <v>484</v>
      </c>
      <c r="E623" s="920"/>
      <c r="F623" s="695">
        <f t="shared" si="300"/>
        <v>2</v>
      </c>
      <c r="G623" s="657">
        <f t="shared" si="303"/>
        <v>0</v>
      </c>
      <c r="H623" s="65">
        <f t="shared" si="303"/>
        <v>0</v>
      </c>
      <c r="I623" s="65">
        <f t="shared" si="303"/>
        <v>0</v>
      </c>
      <c r="J623" s="65">
        <f t="shared" si="303"/>
        <v>0</v>
      </c>
      <c r="K623" s="66">
        <f t="shared" si="227"/>
        <v>0</v>
      </c>
      <c r="L623" s="65">
        <f t="shared" si="304"/>
        <v>0</v>
      </c>
      <c r="M623" s="65">
        <f t="shared" si="304"/>
        <v>0</v>
      </c>
      <c r="N623" s="65">
        <f t="shared" si="304"/>
        <v>0</v>
      </c>
      <c r="O623" s="65">
        <f t="shared" si="304"/>
        <v>0</v>
      </c>
      <c r="P623" s="257">
        <f t="shared" si="223"/>
        <v>0</v>
      </c>
      <c r="Q623" s="65">
        <f t="shared" si="305"/>
        <v>0</v>
      </c>
      <c r="R623" s="65">
        <f t="shared" si="305"/>
        <v>0</v>
      </c>
      <c r="S623" s="65">
        <f t="shared" si="305"/>
        <v>0</v>
      </c>
      <c r="T623" s="65">
        <f t="shared" si="305"/>
        <v>0</v>
      </c>
      <c r="U623" s="257">
        <f t="shared" si="224"/>
        <v>0</v>
      </c>
      <c r="V623" s="65">
        <f>V591+V596+V601+V606+V611+V616</f>
        <v>0</v>
      </c>
      <c r="W623" s="65">
        <f t="shared" si="306"/>
        <v>0</v>
      </c>
      <c r="X623" s="65">
        <f t="shared" si="306"/>
        <v>0</v>
      </c>
      <c r="Y623" s="426">
        <f t="shared" si="306"/>
        <v>1</v>
      </c>
      <c r="Z623" s="430">
        <f t="shared" si="312"/>
        <v>1</v>
      </c>
      <c r="AA623" s="65">
        <f t="shared" si="307"/>
        <v>0</v>
      </c>
      <c r="AB623" s="65">
        <f t="shared" si="307"/>
        <v>0</v>
      </c>
      <c r="AC623" s="65">
        <f t="shared" si="307"/>
        <v>0</v>
      </c>
      <c r="AD623" s="65">
        <f t="shared" si="307"/>
        <v>0</v>
      </c>
      <c r="AE623" s="430">
        <f t="shared" si="313"/>
        <v>0</v>
      </c>
      <c r="AF623" s="65">
        <f t="shared" si="308"/>
        <v>0</v>
      </c>
      <c r="AG623" s="65">
        <f t="shared" si="308"/>
        <v>0</v>
      </c>
      <c r="AH623" s="65">
        <f t="shared" si="308"/>
        <v>0</v>
      </c>
      <c r="AI623" s="65">
        <f t="shared" si="308"/>
        <v>0</v>
      </c>
      <c r="AJ623" s="430">
        <f t="shared" si="301"/>
        <v>0</v>
      </c>
      <c r="AK623" s="65">
        <f t="shared" si="314"/>
        <v>0</v>
      </c>
      <c r="AL623" s="65">
        <f t="shared" si="314"/>
        <v>0</v>
      </c>
      <c r="AM623" s="65">
        <f t="shared" si="314"/>
        <v>0</v>
      </c>
      <c r="AN623" s="65">
        <f t="shared" si="314"/>
        <v>0</v>
      </c>
      <c r="AO623" s="257">
        <f t="shared" si="302"/>
        <v>0</v>
      </c>
      <c r="AP623" s="65">
        <f t="shared" si="315"/>
        <v>0</v>
      </c>
      <c r="AQ623" s="65">
        <f t="shared" si="315"/>
        <v>0</v>
      </c>
      <c r="AR623" s="65">
        <f t="shared" si="315"/>
        <v>0</v>
      </c>
      <c r="AS623" s="65">
        <f t="shared" si="315"/>
        <v>1</v>
      </c>
      <c r="AT623" s="257">
        <f t="shared" si="291"/>
        <v>1</v>
      </c>
      <c r="AU623" s="65">
        <f t="shared" si="316"/>
        <v>0</v>
      </c>
      <c r="AV623" s="65">
        <f t="shared" si="316"/>
        <v>0</v>
      </c>
      <c r="AW623" s="65">
        <f t="shared" si="316"/>
        <v>0</v>
      </c>
      <c r="AX623" s="65">
        <f t="shared" si="316"/>
        <v>0</v>
      </c>
      <c r="AY623" s="257">
        <f t="shared" si="293"/>
        <v>0</v>
      </c>
    </row>
    <row r="624" spans="2:51" s="21" customFormat="1" ht="16.5" customHeight="1" thickBot="1" x14ac:dyDescent="0.3">
      <c r="B624" s="129"/>
      <c r="C624" s="1053"/>
      <c r="D624" s="919" t="s">
        <v>644</v>
      </c>
      <c r="E624" s="920"/>
      <c r="F624" s="695">
        <f t="shared" si="300"/>
        <v>0</v>
      </c>
      <c r="G624" s="657">
        <f t="shared" si="303"/>
        <v>0</v>
      </c>
      <c r="H624" s="65">
        <f t="shared" si="303"/>
        <v>0</v>
      </c>
      <c r="I624" s="65">
        <f t="shared" si="303"/>
        <v>0</v>
      </c>
      <c r="J624" s="65">
        <f t="shared" si="303"/>
        <v>0</v>
      </c>
      <c r="K624" s="66">
        <f t="shared" si="227"/>
        <v>0</v>
      </c>
      <c r="L624" s="65">
        <f t="shared" si="304"/>
        <v>0</v>
      </c>
      <c r="M624" s="65">
        <f t="shared" si="304"/>
        <v>0</v>
      </c>
      <c r="N624" s="65">
        <f t="shared" si="304"/>
        <v>0</v>
      </c>
      <c r="O624" s="65">
        <f t="shared" si="304"/>
        <v>0</v>
      </c>
      <c r="P624" s="257">
        <f t="shared" si="223"/>
        <v>0</v>
      </c>
      <c r="Q624" s="65">
        <f t="shared" si="305"/>
        <v>0</v>
      </c>
      <c r="R624" s="65">
        <f t="shared" si="305"/>
        <v>0</v>
      </c>
      <c r="S624" s="65">
        <f t="shared" si="305"/>
        <v>0</v>
      </c>
      <c r="T624" s="65">
        <f t="shared" si="305"/>
        <v>0</v>
      </c>
      <c r="U624" s="257">
        <f t="shared" si="224"/>
        <v>0</v>
      </c>
      <c r="V624" s="65">
        <f>V592+V597+V602+V607+V612+V617</f>
        <v>0</v>
      </c>
      <c r="W624" s="65">
        <f t="shared" si="306"/>
        <v>0</v>
      </c>
      <c r="X624" s="65">
        <f t="shared" si="306"/>
        <v>0</v>
      </c>
      <c r="Y624" s="426">
        <f t="shared" si="306"/>
        <v>0</v>
      </c>
      <c r="Z624" s="430">
        <f t="shared" si="312"/>
        <v>0</v>
      </c>
      <c r="AA624" s="65">
        <f t="shared" si="307"/>
        <v>0</v>
      </c>
      <c r="AB624" s="65">
        <f t="shared" si="307"/>
        <v>0</v>
      </c>
      <c r="AC624" s="65">
        <f t="shared" si="307"/>
        <v>0</v>
      </c>
      <c r="AD624" s="65">
        <f t="shared" si="307"/>
        <v>0</v>
      </c>
      <c r="AE624" s="430">
        <f t="shared" si="313"/>
        <v>0</v>
      </c>
      <c r="AF624" s="65">
        <f t="shared" si="308"/>
        <v>0</v>
      </c>
      <c r="AG624" s="65">
        <f t="shared" si="308"/>
        <v>0</v>
      </c>
      <c r="AH624" s="65">
        <f t="shared" si="308"/>
        <v>0</v>
      </c>
      <c r="AI624" s="65">
        <f t="shared" si="308"/>
        <v>0</v>
      </c>
      <c r="AJ624" s="430">
        <f t="shared" si="301"/>
        <v>0</v>
      </c>
      <c r="AK624" s="65">
        <f t="shared" ref="AK624:AN624" si="317">AK592+AK597+AK602+AK607+AK612+AK617</f>
        <v>0</v>
      </c>
      <c r="AL624" s="65">
        <f t="shared" si="317"/>
        <v>0</v>
      </c>
      <c r="AM624" s="65">
        <f t="shared" si="317"/>
        <v>0</v>
      </c>
      <c r="AN624" s="65">
        <f t="shared" si="317"/>
        <v>0</v>
      </c>
      <c r="AO624" s="257">
        <f t="shared" si="302"/>
        <v>0</v>
      </c>
      <c r="AP624" s="65">
        <f t="shared" ref="AP624:AS624" si="318">AP592+AP597+AP602+AP607+AP612+AP617</f>
        <v>0</v>
      </c>
      <c r="AQ624" s="65">
        <f t="shared" si="318"/>
        <v>0</v>
      </c>
      <c r="AR624" s="65">
        <f t="shared" si="318"/>
        <v>0</v>
      </c>
      <c r="AS624" s="65">
        <f t="shared" si="318"/>
        <v>0</v>
      </c>
      <c r="AT624" s="257">
        <f t="shared" si="291"/>
        <v>0</v>
      </c>
      <c r="AU624" s="65">
        <f t="shared" ref="AU624:AX624" si="319">AU592+AU597+AU602+AU607+AU612+AU617</f>
        <v>0</v>
      </c>
      <c r="AV624" s="65">
        <f t="shared" si="319"/>
        <v>0</v>
      </c>
      <c r="AW624" s="65">
        <f t="shared" si="319"/>
        <v>0</v>
      </c>
      <c r="AX624" s="65">
        <f t="shared" si="319"/>
        <v>0</v>
      </c>
      <c r="AY624" s="257">
        <f t="shared" si="293"/>
        <v>0</v>
      </c>
    </row>
    <row r="625" spans="2:51" s="99" customFormat="1" ht="23.25" customHeight="1" thickBot="1" x14ac:dyDescent="0.3">
      <c r="B625" s="1065">
        <v>1</v>
      </c>
      <c r="C625" s="1019" t="s">
        <v>85</v>
      </c>
      <c r="D625" s="915" t="s">
        <v>578</v>
      </c>
      <c r="E625" s="609" t="s">
        <v>116</v>
      </c>
      <c r="F625" s="695">
        <f t="shared" si="300"/>
        <v>0</v>
      </c>
      <c r="G625" s="643"/>
      <c r="H625" s="116"/>
      <c r="I625" s="116"/>
      <c r="J625" s="116"/>
      <c r="K625" s="66">
        <f t="shared" si="227"/>
        <v>0</v>
      </c>
      <c r="L625" s="220"/>
      <c r="M625" s="220"/>
      <c r="N625" s="220"/>
      <c r="O625" s="220"/>
      <c r="P625" s="257">
        <f t="shared" si="223"/>
        <v>0</v>
      </c>
      <c r="Q625" s="220"/>
      <c r="R625" s="220"/>
      <c r="S625" s="220"/>
      <c r="T625" s="220"/>
      <c r="U625" s="257">
        <f t="shared" si="224"/>
        <v>0</v>
      </c>
      <c r="V625" s="220"/>
      <c r="W625" s="220"/>
      <c r="X625" s="220"/>
      <c r="Y625" s="358"/>
      <c r="Z625" s="430">
        <f t="shared" si="312"/>
        <v>0</v>
      </c>
      <c r="AA625" s="220"/>
      <c r="AB625" s="220"/>
      <c r="AC625" s="220"/>
      <c r="AD625" s="220"/>
      <c r="AE625" s="430">
        <f t="shared" si="313"/>
        <v>0</v>
      </c>
      <c r="AF625" s="220"/>
      <c r="AG625" s="220"/>
      <c r="AH625" s="220"/>
      <c r="AI625" s="220"/>
      <c r="AJ625" s="430">
        <f t="shared" si="301"/>
        <v>0</v>
      </c>
      <c r="AK625" s="120"/>
      <c r="AL625" s="120"/>
      <c r="AM625" s="120"/>
      <c r="AN625" s="120"/>
      <c r="AO625" s="257">
        <f t="shared" si="302"/>
        <v>0</v>
      </c>
      <c r="AP625" s="120"/>
      <c r="AQ625" s="120"/>
      <c r="AR625" s="120"/>
      <c r="AS625" s="120"/>
      <c r="AT625" s="257">
        <f t="shared" si="291"/>
        <v>0</v>
      </c>
      <c r="AU625" s="120"/>
      <c r="AV625" s="120"/>
      <c r="AW625" s="120"/>
      <c r="AX625" s="120"/>
      <c r="AY625" s="257">
        <f t="shared" si="293"/>
        <v>0</v>
      </c>
    </row>
    <row r="626" spans="2:51" s="99" customFormat="1" ht="23.25" customHeight="1" thickBot="1" x14ac:dyDescent="0.3">
      <c r="B626" s="1059"/>
      <c r="C626" s="1073"/>
      <c r="D626" s="923"/>
      <c r="E626" s="229" t="s">
        <v>203</v>
      </c>
      <c r="F626" s="695">
        <f t="shared" si="300"/>
        <v>0</v>
      </c>
      <c r="G626" s="644"/>
      <c r="H626" s="120"/>
      <c r="I626" s="120"/>
      <c r="J626" s="120"/>
      <c r="K626" s="66">
        <f t="shared" si="227"/>
        <v>0</v>
      </c>
      <c r="L626" s="220"/>
      <c r="M626" s="220"/>
      <c r="N626" s="220"/>
      <c r="O626" s="220"/>
      <c r="P626" s="257">
        <f t="shared" ref="P626:P689" si="320">L626+M626+N626+O626</f>
        <v>0</v>
      </c>
      <c r="Q626" s="220"/>
      <c r="R626" s="220"/>
      <c r="S626" s="220"/>
      <c r="T626" s="220"/>
      <c r="U626" s="257">
        <f t="shared" ref="U626:U689" si="321">Q626+R626+S626+T626</f>
        <v>0</v>
      </c>
      <c r="V626" s="220"/>
      <c r="W626" s="220"/>
      <c r="X626" s="220"/>
      <c r="Y626" s="358"/>
      <c r="Z626" s="430">
        <f t="shared" si="312"/>
        <v>0</v>
      </c>
      <c r="AA626" s="220"/>
      <c r="AB626" s="220"/>
      <c r="AC626" s="220"/>
      <c r="AD626" s="220"/>
      <c r="AE626" s="430">
        <f t="shared" si="313"/>
        <v>0</v>
      </c>
      <c r="AF626" s="220"/>
      <c r="AG626" s="220"/>
      <c r="AH626" s="220"/>
      <c r="AI626" s="220"/>
      <c r="AJ626" s="430">
        <f t="shared" si="301"/>
        <v>0</v>
      </c>
      <c r="AK626" s="120"/>
      <c r="AL626" s="120"/>
      <c r="AM626" s="120"/>
      <c r="AN626" s="120"/>
      <c r="AO626" s="257">
        <f t="shared" si="302"/>
        <v>0</v>
      </c>
      <c r="AP626" s="120"/>
      <c r="AQ626" s="120"/>
      <c r="AR626" s="120"/>
      <c r="AS626" s="120"/>
      <c r="AT626" s="257">
        <f t="shared" si="291"/>
        <v>0</v>
      </c>
      <c r="AU626" s="120"/>
      <c r="AV626" s="120"/>
      <c r="AW626" s="120"/>
      <c r="AX626" s="120"/>
      <c r="AY626" s="257">
        <f t="shared" si="293"/>
        <v>0</v>
      </c>
    </row>
    <row r="627" spans="2:51" s="218" customFormat="1" ht="23.25" customHeight="1" thickBot="1" x14ac:dyDescent="0.3">
      <c r="B627" s="1059"/>
      <c r="C627" s="1073"/>
      <c r="D627" s="923"/>
      <c r="E627" s="200" t="s">
        <v>112</v>
      </c>
      <c r="F627" s="695">
        <f t="shared" si="300"/>
        <v>0</v>
      </c>
      <c r="G627" s="672">
        <v>0</v>
      </c>
      <c r="H627" s="93">
        <v>0</v>
      </c>
      <c r="I627" s="93">
        <v>0</v>
      </c>
      <c r="J627" s="93">
        <v>0</v>
      </c>
      <c r="K627" s="66">
        <f t="shared" ref="K627:K690" si="322">G627+H627+I627+J627</f>
        <v>0</v>
      </c>
      <c r="L627" s="93">
        <v>0</v>
      </c>
      <c r="M627" s="93">
        <v>0</v>
      </c>
      <c r="N627" s="93">
        <v>0</v>
      </c>
      <c r="O627" s="93">
        <v>0</v>
      </c>
      <c r="P627" s="257">
        <f t="shared" si="320"/>
        <v>0</v>
      </c>
      <c r="Q627" s="93">
        <v>0</v>
      </c>
      <c r="R627" s="93">
        <v>0</v>
      </c>
      <c r="S627" s="93">
        <v>0</v>
      </c>
      <c r="T627" s="93">
        <v>0</v>
      </c>
      <c r="U627" s="257">
        <f t="shared" si="321"/>
        <v>0</v>
      </c>
      <c r="V627" s="93">
        <v>0</v>
      </c>
      <c r="W627" s="93">
        <v>0</v>
      </c>
      <c r="X627" s="93">
        <v>0</v>
      </c>
      <c r="Y627" s="415">
        <v>0</v>
      </c>
      <c r="Z627" s="430">
        <f t="shared" si="312"/>
        <v>0</v>
      </c>
      <c r="AA627" s="93">
        <v>0</v>
      </c>
      <c r="AB627" s="93">
        <v>0</v>
      </c>
      <c r="AC627" s="93">
        <v>0</v>
      </c>
      <c r="AD627" s="93">
        <v>0</v>
      </c>
      <c r="AE627" s="430">
        <f t="shared" si="313"/>
        <v>0</v>
      </c>
      <c r="AF627" s="93">
        <v>0</v>
      </c>
      <c r="AG627" s="93">
        <v>0</v>
      </c>
      <c r="AH627" s="93">
        <v>0</v>
      </c>
      <c r="AI627" s="93">
        <v>0</v>
      </c>
      <c r="AJ627" s="430">
        <f t="shared" si="301"/>
        <v>0</v>
      </c>
      <c r="AK627" s="91">
        <v>0</v>
      </c>
      <c r="AL627" s="91">
        <v>0</v>
      </c>
      <c r="AM627" s="91">
        <v>0</v>
      </c>
      <c r="AN627" s="91">
        <v>0</v>
      </c>
      <c r="AO627" s="257">
        <f t="shared" si="302"/>
        <v>0</v>
      </c>
      <c r="AP627" s="91">
        <v>0</v>
      </c>
      <c r="AQ627" s="91">
        <v>0</v>
      </c>
      <c r="AR627" s="91">
        <v>0</v>
      </c>
      <c r="AS627" s="91">
        <v>0</v>
      </c>
      <c r="AT627" s="257">
        <f t="shared" si="291"/>
        <v>0</v>
      </c>
      <c r="AU627" s="91">
        <v>0</v>
      </c>
      <c r="AV627" s="91">
        <v>0</v>
      </c>
      <c r="AW627" s="91">
        <v>0</v>
      </c>
      <c r="AX627" s="91">
        <v>0</v>
      </c>
      <c r="AY627" s="257">
        <f t="shared" si="293"/>
        <v>0</v>
      </c>
    </row>
    <row r="628" spans="2:51" s="218" customFormat="1" ht="23.25" customHeight="1" thickBot="1" x14ac:dyDescent="0.3">
      <c r="B628" s="1059"/>
      <c r="C628" s="1073"/>
      <c r="D628" s="923"/>
      <c r="E628" s="619" t="s">
        <v>621</v>
      </c>
      <c r="F628" s="695">
        <f t="shared" si="300"/>
        <v>0</v>
      </c>
      <c r="G628" s="682">
        <v>0</v>
      </c>
      <c r="H628" s="119">
        <v>0</v>
      </c>
      <c r="I628" s="119">
        <v>0</v>
      </c>
      <c r="J628" s="119">
        <v>0</v>
      </c>
      <c r="K628" s="66">
        <f t="shared" si="322"/>
        <v>0</v>
      </c>
      <c r="L628" s="119">
        <v>0</v>
      </c>
      <c r="M628" s="119">
        <v>0</v>
      </c>
      <c r="N628" s="119">
        <v>0</v>
      </c>
      <c r="O628" s="119">
        <v>0</v>
      </c>
      <c r="P628" s="257">
        <f t="shared" si="320"/>
        <v>0</v>
      </c>
      <c r="Q628" s="93">
        <v>0</v>
      </c>
      <c r="R628" s="93">
        <v>0</v>
      </c>
      <c r="S628" s="93">
        <v>0</v>
      </c>
      <c r="T628" s="93">
        <v>0</v>
      </c>
      <c r="U628" s="257">
        <f t="shared" si="321"/>
        <v>0</v>
      </c>
      <c r="V628" s="93">
        <v>0</v>
      </c>
      <c r="W628" s="93">
        <v>0</v>
      </c>
      <c r="X628" s="93">
        <v>0</v>
      </c>
      <c r="Y628" s="415">
        <v>0</v>
      </c>
      <c r="Z628" s="430">
        <f t="shared" si="312"/>
        <v>0</v>
      </c>
      <c r="AA628" s="119">
        <v>0</v>
      </c>
      <c r="AB628" s="119">
        <v>0</v>
      </c>
      <c r="AC628" s="119">
        <v>0</v>
      </c>
      <c r="AD628" s="119">
        <v>0</v>
      </c>
      <c r="AE628" s="430">
        <f t="shared" si="313"/>
        <v>0</v>
      </c>
      <c r="AF628" s="119">
        <v>0</v>
      </c>
      <c r="AG628" s="119">
        <v>0</v>
      </c>
      <c r="AH628" s="119">
        <v>0</v>
      </c>
      <c r="AI628" s="119">
        <v>0</v>
      </c>
      <c r="AJ628" s="430">
        <f t="shared" si="301"/>
        <v>0</v>
      </c>
      <c r="AK628" s="91">
        <v>0</v>
      </c>
      <c r="AL628" s="91">
        <v>0</v>
      </c>
      <c r="AM628" s="91">
        <v>0</v>
      </c>
      <c r="AN628" s="91">
        <v>0</v>
      </c>
      <c r="AO628" s="257">
        <f t="shared" si="302"/>
        <v>0</v>
      </c>
      <c r="AP628" s="91">
        <v>0</v>
      </c>
      <c r="AQ628" s="91">
        <v>0</v>
      </c>
      <c r="AR628" s="91">
        <v>0</v>
      </c>
      <c r="AS628" s="91">
        <v>0</v>
      </c>
      <c r="AT628" s="257">
        <f t="shared" si="291"/>
        <v>0</v>
      </c>
      <c r="AU628" s="91">
        <v>0</v>
      </c>
      <c r="AV628" s="91">
        <v>0</v>
      </c>
      <c r="AW628" s="91">
        <v>0</v>
      </c>
      <c r="AX628" s="91">
        <v>0</v>
      </c>
      <c r="AY628" s="257">
        <f t="shared" si="293"/>
        <v>0</v>
      </c>
    </row>
    <row r="629" spans="2:51" s="218" customFormat="1" ht="23.25" customHeight="1" thickBot="1" x14ac:dyDescent="0.3">
      <c r="B629" s="1056"/>
      <c r="C629" s="1073"/>
      <c r="D629" s="924"/>
      <c r="E629" s="616" t="s">
        <v>620</v>
      </c>
      <c r="F629" s="695">
        <f t="shared" si="300"/>
        <v>0</v>
      </c>
      <c r="G629" s="682">
        <v>0</v>
      </c>
      <c r="H629" s="119">
        <v>0</v>
      </c>
      <c r="I629" s="119">
        <v>0</v>
      </c>
      <c r="J629" s="119">
        <v>0</v>
      </c>
      <c r="K629" s="66">
        <f t="shared" si="322"/>
        <v>0</v>
      </c>
      <c r="L629" s="119">
        <v>0</v>
      </c>
      <c r="M629" s="119">
        <v>0</v>
      </c>
      <c r="N629" s="119">
        <v>0</v>
      </c>
      <c r="O629" s="119">
        <v>0</v>
      </c>
      <c r="P629" s="257">
        <f t="shared" si="320"/>
        <v>0</v>
      </c>
      <c r="Q629" s="93">
        <v>0</v>
      </c>
      <c r="R629" s="93">
        <v>0</v>
      </c>
      <c r="S629" s="93">
        <v>0</v>
      </c>
      <c r="T629" s="93">
        <v>0</v>
      </c>
      <c r="U629" s="257">
        <f t="shared" si="321"/>
        <v>0</v>
      </c>
      <c r="V629" s="119">
        <v>0</v>
      </c>
      <c r="W629" s="119">
        <v>0</v>
      </c>
      <c r="X629" s="119">
        <v>0</v>
      </c>
      <c r="Y629" s="401">
        <v>0</v>
      </c>
      <c r="Z629" s="430">
        <f t="shared" si="312"/>
        <v>0</v>
      </c>
      <c r="AA629" s="119">
        <v>0</v>
      </c>
      <c r="AB629" s="119">
        <v>0</v>
      </c>
      <c r="AC629" s="119">
        <v>0</v>
      </c>
      <c r="AD629" s="119">
        <v>0</v>
      </c>
      <c r="AE629" s="430">
        <f t="shared" si="313"/>
        <v>0</v>
      </c>
      <c r="AF629" s="119">
        <v>0</v>
      </c>
      <c r="AG629" s="119">
        <v>0</v>
      </c>
      <c r="AH629" s="119">
        <v>0</v>
      </c>
      <c r="AI629" s="119">
        <v>0</v>
      </c>
      <c r="AJ629" s="430">
        <f t="shared" si="301"/>
        <v>0</v>
      </c>
      <c r="AK629" s="91">
        <v>0</v>
      </c>
      <c r="AL629" s="91">
        <v>0</v>
      </c>
      <c r="AM629" s="91">
        <v>0</v>
      </c>
      <c r="AN629" s="91">
        <v>0</v>
      </c>
      <c r="AO629" s="257">
        <f t="shared" si="302"/>
        <v>0</v>
      </c>
      <c r="AP629" s="91">
        <v>0</v>
      </c>
      <c r="AQ629" s="91">
        <v>0</v>
      </c>
      <c r="AR629" s="91">
        <v>0</v>
      </c>
      <c r="AS629" s="91">
        <v>0</v>
      </c>
      <c r="AT629" s="257">
        <f t="shared" si="291"/>
        <v>0</v>
      </c>
      <c r="AU629" s="91">
        <v>0</v>
      </c>
      <c r="AV629" s="91">
        <v>0</v>
      </c>
      <c r="AW629" s="91">
        <v>0</v>
      </c>
      <c r="AX629" s="91">
        <v>0</v>
      </c>
      <c r="AY629" s="257">
        <f t="shared" si="293"/>
        <v>0</v>
      </c>
    </row>
    <row r="630" spans="2:51" s="99" customFormat="1" ht="16.5" customHeight="1" thickBot="1" x14ac:dyDescent="0.3">
      <c r="B630" s="1058">
        <v>2</v>
      </c>
      <c r="C630" s="1073"/>
      <c r="D630" s="915" t="s">
        <v>239</v>
      </c>
      <c r="E630" s="227" t="s">
        <v>116</v>
      </c>
      <c r="F630" s="695">
        <f t="shared" si="300"/>
        <v>0</v>
      </c>
      <c r="G630" s="643"/>
      <c r="H630" s="116"/>
      <c r="I630" s="116"/>
      <c r="J630" s="116"/>
      <c r="K630" s="66">
        <f t="shared" si="322"/>
        <v>0</v>
      </c>
      <c r="L630" s="220"/>
      <c r="M630" s="220"/>
      <c r="N630" s="220"/>
      <c r="O630" s="220"/>
      <c r="P630" s="257">
        <f t="shared" si="320"/>
        <v>0</v>
      </c>
      <c r="Q630" s="220"/>
      <c r="R630" s="220"/>
      <c r="S630" s="220"/>
      <c r="T630" s="220"/>
      <c r="U630" s="257">
        <f t="shared" si="321"/>
        <v>0</v>
      </c>
      <c r="V630" s="220"/>
      <c r="W630" s="220"/>
      <c r="X630" s="220"/>
      <c r="Y630" s="358"/>
      <c r="Z630" s="430">
        <f t="shared" si="312"/>
        <v>0</v>
      </c>
      <c r="AA630" s="220"/>
      <c r="AB630" s="220"/>
      <c r="AC630" s="220"/>
      <c r="AD630" s="220"/>
      <c r="AE630" s="430">
        <f t="shared" si="313"/>
        <v>0</v>
      </c>
      <c r="AF630" s="220"/>
      <c r="AG630" s="220"/>
      <c r="AH630" s="220"/>
      <c r="AI630" s="220"/>
      <c r="AJ630" s="430">
        <f t="shared" si="301"/>
        <v>0</v>
      </c>
      <c r="AK630" s="120"/>
      <c r="AL630" s="120"/>
      <c r="AM630" s="120"/>
      <c r="AN630" s="120"/>
      <c r="AO630" s="257">
        <f t="shared" si="302"/>
        <v>0</v>
      </c>
      <c r="AP630" s="120"/>
      <c r="AQ630" s="120"/>
      <c r="AR630" s="120"/>
      <c r="AS630" s="120"/>
      <c r="AT630" s="257">
        <f t="shared" si="291"/>
        <v>0</v>
      </c>
      <c r="AU630" s="120"/>
      <c r="AV630" s="120"/>
      <c r="AW630" s="120"/>
      <c r="AX630" s="120"/>
      <c r="AY630" s="257">
        <f t="shared" si="293"/>
        <v>0</v>
      </c>
    </row>
    <row r="631" spans="2:51" s="99" customFormat="1" ht="16.5" customHeight="1" thickBot="1" x14ac:dyDescent="0.3">
      <c r="B631" s="1059"/>
      <c r="C631" s="1073"/>
      <c r="D631" s="923"/>
      <c r="E631" s="229" t="s">
        <v>203</v>
      </c>
      <c r="F631" s="695">
        <f t="shared" si="300"/>
        <v>0</v>
      </c>
      <c r="G631" s="644"/>
      <c r="H631" s="120"/>
      <c r="I631" s="120"/>
      <c r="J631" s="120"/>
      <c r="K631" s="66">
        <f t="shared" si="322"/>
        <v>0</v>
      </c>
      <c r="L631" s="220"/>
      <c r="M631" s="220"/>
      <c r="N631" s="220"/>
      <c r="O631" s="220"/>
      <c r="P631" s="257">
        <f t="shared" si="320"/>
        <v>0</v>
      </c>
      <c r="Q631" s="220"/>
      <c r="R631" s="220"/>
      <c r="S631" s="220"/>
      <c r="T631" s="220"/>
      <c r="U631" s="257">
        <f t="shared" si="321"/>
        <v>0</v>
      </c>
      <c r="V631" s="220"/>
      <c r="W631" s="220"/>
      <c r="X631" s="220"/>
      <c r="Y631" s="358"/>
      <c r="Z631" s="430">
        <f t="shared" si="312"/>
        <v>0</v>
      </c>
      <c r="AA631" s="220"/>
      <c r="AB631" s="220"/>
      <c r="AC631" s="220"/>
      <c r="AD631" s="220"/>
      <c r="AE631" s="430">
        <f t="shared" si="313"/>
        <v>0</v>
      </c>
      <c r="AF631" s="220"/>
      <c r="AG631" s="220"/>
      <c r="AH631" s="220"/>
      <c r="AI631" s="220"/>
      <c r="AJ631" s="430">
        <f t="shared" si="301"/>
        <v>0</v>
      </c>
      <c r="AK631" s="120"/>
      <c r="AL631" s="120"/>
      <c r="AM631" s="120"/>
      <c r="AN631" s="120"/>
      <c r="AO631" s="257">
        <f t="shared" si="302"/>
        <v>0</v>
      </c>
      <c r="AP631" s="120"/>
      <c r="AQ631" s="120"/>
      <c r="AR631" s="120"/>
      <c r="AS631" s="120"/>
      <c r="AT631" s="257">
        <f t="shared" si="291"/>
        <v>0</v>
      </c>
      <c r="AU631" s="120"/>
      <c r="AV631" s="120"/>
      <c r="AW631" s="120"/>
      <c r="AX631" s="120"/>
      <c r="AY631" s="257">
        <f t="shared" si="293"/>
        <v>0</v>
      </c>
    </row>
    <row r="632" spans="2:51" s="218" customFormat="1" ht="16.5" customHeight="1" thickBot="1" x14ac:dyDescent="0.3">
      <c r="B632" s="1059"/>
      <c r="C632" s="1073"/>
      <c r="D632" s="923"/>
      <c r="E632" s="200" t="s">
        <v>112</v>
      </c>
      <c r="F632" s="695">
        <f t="shared" si="300"/>
        <v>0</v>
      </c>
      <c r="G632" s="672">
        <v>0</v>
      </c>
      <c r="H632" s="93">
        <v>0</v>
      </c>
      <c r="I632" s="93">
        <v>0</v>
      </c>
      <c r="J632" s="93">
        <v>0</v>
      </c>
      <c r="K632" s="66">
        <f t="shared" si="322"/>
        <v>0</v>
      </c>
      <c r="L632" s="93">
        <v>0</v>
      </c>
      <c r="M632" s="93">
        <v>0</v>
      </c>
      <c r="N632" s="93">
        <v>0</v>
      </c>
      <c r="O632" s="93">
        <v>0</v>
      </c>
      <c r="P632" s="257">
        <f t="shared" si="320"/>
        <v>0</v>
      </c>
      <c r="Q632" s="93">
        <v>0</v>
      </c>
      <c r="R632" s="93">
        <v>0</v>
      </c>
      <c r="S632" s="93">
        <v>0</v>
      </c>
      <c r="T632" s="93">
        <v>0</v>
      </c>
      <c r="U632" s="257">
        <f t="shared" si="321"/>
        <v>0</v>
      </c>
      <c r="V632" s="93">
        <v>0</v>
      </c>
      <c r="W632" s="93">
        <v>0</v>
      </c>
      <c r="X632" s="93">
        <v>0</v>
      </c>
      <c r="Y632" s="415">
        <v>0</v>
      </c>
      <c r="Z632" s="430">
        <f t="shared" si="312"/>
        <v>0</v>
      </c>
      <c r="AA632" s="93">
        <v>0</v>
      </c>
      <c r="AB632" s="93">
        <v>0</v>
      </c>
      <c r="AC632" s="93">
        <v>0</v>
      </c>
      <c r="AD632" s="93">
        <v>0</v>
      </c>
      <c r="AE632" s="430">
        <f t="shared" si="313"/>
        <v>0</v>
      </c>
      <c r="AF632" s="93">
        <v>0</v>
      </c>
      <c r="AG632" s="93">
        <v>0</v>
      </c>
      <c r="AH632" s="93">
        <v>0</v>
      </c>
      <c r="AI632" s="93">
        <v>0</v>
      </c>
      <c r="AJ632" s="430">
        <f t="shared" si="301"/>
        <v>0</v>
      </c>
      <c r="AK632" s="91">
        <v>0</v>
      </c>
      <c r="AL632" s="91">
        <v>0</v>
      </c>
      <c r="AM632" s="91">
        <v>0</v>
      </c>
      <c r="AN632" s="91">
        <v>0</v>
      </c>
      <c r="AO632" s="257">
        <f t="shared" si="302"/>
        <v>0</v>
      </c>
      <c r="AP632" s="91">
        <v>0</v>
      </c>
      <c r="AQ632" s="91">
        <v>0</v>
      </c>
      <c r="AR632" s="91">
        <v>0</v>
      </c>
      <c r="AS632" s="91">
        <v>0</v>
      </c>
      <c r="AT632" s="257">
        <f t="shared" si="291"/>
        <v>0</v>
      </c>
      <c r="AU632" s="91">
        <v>0</v>
      </c>
      <c r="AV632" s="91">
        <v>0</v>
      </c>
      <c r="AW632" s="91">
        <v>0</v>
      </c>
      <c r="AX632" s="91">
        <v>0</v>
      </c>
      <c r="AY632" s="257">
        <f t="shared" si="293"/>
        <v>0</v>
      </c>
    </row>
    <row r="633" spans="2:51" s="218" customFormat="1" ht="16.5" customHeight="1" thickBot="1" x14ac:dyDescent="0.3">
      <c r="B633" s="1059"/>
      <c r="C633" s="1073"/>
      <c r="D633" s="923"/>
      <c r="E633" s="619" t="s">
        <v>621</v>
      </c>
      <c r="F633" s="695">
        <f t="shared" si="300"/>
        <v>0</v>
      </c>
      <c r="G633" s="682">
        <v>0</v>
      </c>
      <c r="H633" s="119">
        <v>0</v>
      </c>
      <c r="I633" s="119">
        <v>0</v>
      </c>
      <c r="J633" s="119">
        <v>0</v>
      </c>
      <c r="K633" s="66">
        <f t="shared" si="322"/>
        <v>0</v>
      </c>
      <c r="L633" s="119">
        <v>0</v>
      </c>
      <c r="M633" s="119">
        <v>0</v>
      </c>
      <c r="N633" s="119">
        <v>0</v>
      </c>
      <c r="O633" s="119">
        <v>0</v>
      </c>
      <c r="P633" s="257">
        <f t="shared" si="320"/>
        <v>0</v>
      </c>
      <c r="Q633" s="119">
        <v>0</v>
      </c>
      <c r="R633" s="119">
        <v>0</v>
      </c>
      <c r="S633" s="119">
        <v>0</v>
      </c>
      <c r="T633" s="119">
        <v>0</v>
      </c>
      <c r="U633" s="257">
        <f t="shared" si="321"/>
        <v>0</v>
      </c>
      <c r="V633" s="119">
        <v>0</v>
      </c>
      <c r="W633" s="119">
        <v>0</v>
      </c>
      <c r="X633" s="119">
        <v>0</v>
      </c>
      <c r="Y633" s="401">
        <v>0</v>
      </c>
      <c r="Z633" s="430">
        <f t="shared" si="312"/>
        <v>0</v>
      </c>
      <c r="AA633" s="93">
        <v>0</v>
      </c>
      <c r="AB633" s="93">
        <v>0</v>
      </c>
      <c r="AC633" s="93">
        <v>0</v>
      </c>
      <c r="AD633" s="93">
        <v>0</v>
      </c>
      <c r="AE633" s="430">
        <f t="shared" si="313"/>
        <v>0</v>
      </c>
      <c r="AF633" s="93">
        <v>0</v>
      </c>
      <c r="AG633" s="93">
        <v>0</v>
      </c>
      <c r="AH633" s="93">
        <v>0</v>
      </c>
      <c r="AI633" s="93">
        <v>0</v>
      </c>
      <c r="AJ633" s="430">
        <f t="shared" si="301"/>
        <v>0</v>
      </c>
      <c r="AK633" s="91">
        <v>0</v>
      </c>
      <c r="AL633" s="91">
        <v>0</v>
      </c>
      <c r="AM633" s="91">
        <v>0</v>
      </c>
      <c r="AN633" s="91">
        <v>0</v>
      </c>
      <c r="AO633" s="257">
        <f t="shared" si="302"/>
        <v>0</v>
      </c>
      <c r="AP633" s="91">
        <v>0</v>
      </c>
      <c r="AQ633" s="91">
        <v>0</v>
      </c>
      <c r="AR633" s="91">
        <v>0</v>
      </c>
      <c r="AS633" s="91">
        <v>0</v>
      </c>
      <c r="AT633" s="257">
        <f t="shared" si="291"/>
        <v>0</v>
      </c>
      <c r="AU633" s="91">
        <v>0</v>
      </c>
      <c r="AV633" s="91">
        <v>0</v>
      </c>
      <c r="AW633" s="91">
        <v>0</v>
      </c>
      <c r="AX633" s="91">
        <v>0</v>
      </c>
      <c r="AY633" s="257">
        <f t="shared" si="293"/>
        <v>0</v>
      </c>
    </row>
    <row r="634" spans="2:51" s="218" customFormat="1" ht="21.75" thickBot="1" x14ac:dyDescent="0.3">
      <c r="B634" s="1056"/>
      <c r="C634" s="1073"/>
      <c r="D634" s="924"/>
      <c r="E634" s="616" t="s">
        <v>620</v>
      </c>
      <c r="F634" s="695">
        <f t="shared" si="300"/>
        <v>0</v>
      </c>
      <c r="G634" s="682">
        <v>0</v>
      </c>
      <c r="H634" s="119">
        <v>0</v>
      </c>
      <c r="I634" s="119">
        <v>0</v>
      </c>
      <c r="J634" s="119">
        <v>0</v>
      </c>
      <c r="K634" s="66">
        <f t="shared" si="322"/>
        <v>0</v>
      </c>
      <c r="L634" s="119">
        <v>0</v>
      </c>
      <c r="M634" s="119">
        <v>0</v>
      </c>
      <c r="N634" s="119">
        <v>0</v>
      </c>
      <c r="O634" s="119">
        <v>0</v>
      </c>
      <c r="P634" s="257">
        <f t="shared" si="320"/>
        <v>0</v>
      </c>
      <c r="Q634" s="119">
        <v>0</v>
      </c>
      <c r="R634" s="119">
        <v>0</v>
      </c>
      <c r="S634" s="119">
        <v>0</v>
      </c>
      <c r="T634" s="119">
        <v>0</v>
      </c>
      <c r="U634" s="257">
        <f t="shared" si="321"/>
        <v>0</v>
      </c>
      <c r="V634" s="119">
        <v>0</v>
      </c>
      <c r="W634" s="119">
        <v>0</v>
      </c>
      <c r="X634" s="119">
        <v>0</v>
      </c>
      <c r="Y634" s="401">
        <v>0</v>
      </c>
      <c r="Z634" s="430">
        <f t="shared" si="312"/>
        <v>0</v>
      </c>
      <c r="AA634" s="93">
        <v>0</v>
      </c>
      <c r="AB634" s="93">
        <v>0</v>
      </c>
      <c r="AC634" s="93">
        <v>0</v>
      </c>
      <c r="AD634" s="93">
        <v>0</v>
      </c>
      <c r="AE634" s="430">
        <f t="shared" si="313"/>
        <v>0</v>
      </c>
      <c r="AF634" s="93">
        <v>0</v>
      </c>
      <c r="AG634" s="93">
        <v>0</v>
      </c>
      <c r="AH634" s="93">
        <v>0</v>
      </c>
      <c r="AI634" s="93">
        <v>0</v>
      </c>
      <c r="AJ634" s="430">
        <f t="shared" si="301"/>
        <v>0</v>
      </c>
      <c r="AK634" s="91">
        <v>0</v>
      </c>
      <c r="AL634" s="91">
        <v>0</v>
      </c>
      <c r="AM634" s="91">
        <v>0</v>
      </c>
      <c r="AN634" s="91">
        <v>0</v>
      </c>
      <c r="AO634" s="257">
        <f t="shared" si="302"/>
        <v>0</v>
      </c>
      <c r="AP634" s="91">
        <v>0</v>
      </c>
      <c r="AQ634" s="91">
        <v>0</v>
      </c>
      <c r="AR634" s="91">
        <v>0</v>
      </c>
      <c r="AS634" s="91">
        <v>0</v>
      </c>
      <c r="AT634" s="257">
        <f t="shared" si="291"/>
        <v>0</v>
      </c>
      <c r="AU634" s="91">
        <v>0</v>
      </c>
      <c r="AV634" s="91">
        <v>0</v>
      </c>
      <c r="AW634" s="91">
        <v>0</v>
      </c>
      <c r="AX634" s="91">
        <v>0</v>
      </c>
      <c r="AY634" s="257">
        <f t="shared" si="293"/>
        <v>0</v>
      </c>
    </row>
    <row r="635" spans="2:51" s="218" customFormat="1" ht="16.5" customHeight="1" thickBot="1" x14ac:dyDescent="0.3">
      <c r="B635" s="1058">
        <v>3</v>
      </c>
      <c r="C635" s="1073"/>
      <c r="D635" s="915" t="s">
        <v>240</v>
      </c>
      <c r="E635" s="595" t="s">
        <v>116</v>
      </c>
      <c r="F635" s="695">
        <f t="shared" si="300"/>
        <v>0</v>
      </c>
      <c r="G635" s="678">
        <v>0</v>
      </c>
      <c r="H635" s="94">
        <v>0</v>
      </c>
      <c r="I635" s="94">
        <v>0</v>
      </c>
      <c r="J635" s="94">
        <v>0</v>
      </c>
      <c r="K635" s="66">
        <f t="shared" si="322"/>
        <v>0</v>
      </c>
      <c r="L635" s="94">
        <v>0</v>
      </c>
      <c r="M635" s="94">
        <v>0</v>
      </c>
      <c r="N635" s="94">
        <v>0</v>
      </c>
      <c r="O635" s="94">
        <v>0</v>
      </c>
      <c r="P635" s="257">
        <f t="shared" si="320"/>
        <v>0</v>
      </c>
      <c r="Q635" s="119">
        <v>0</v>
      </c>
      <c r="R635" s="119">
        <v>0</v>
      </c>
      <c r="S635" s="119">
        <v>0</v>
      </c>
      <c r="T635" s="119">
        <v>0</v>
      </c>
      <c r="U635" s="257">
        <f t="shared" si="321"/>
        <v>0</v>
      </c>
      <c r="V635" s="94">
        <v>0</v>
      </c>
      <c r="W635" s="94">
        <v>0</v>
      </c>
      <c r="X635" s="94">
        <v>0</v>
      </c>
      <c r="Y635" s="420">
        <v>0</v>
      </c>
      <c r="Z635" s="430">
        <f t="shared" si="312"/>
        <v>0</v>
      </c>
      <c r="AA635" s="93">
        <v>0</v>
      </c>
      <c r="AB635" s="93">
        <v>0</v>
      </c>
      <c r="AC635" s="93">
        <v>0</v>
      </c>
      <c r="AD635" s="93">
        <v>0</v>
      </c>
      <c r="AE635" s="430">
        <f t="shared" si="313"/>
        <v>0</v>
      </c>
      <c r="AF635" s="93">
        <v>0</v>
      </c>
      <c r="AG635" s="93">
        <v>0</v>
      </c>
      <c r="AH635" s="93">
        <v>0</v>
      </c>
      <c r="AI635" s="93">
        <v>0</v>
      </c>
      <c r="AJ635" s="430">
        <f t="shared" si="301"/>
        <v>0</v>
      </c>
      <c r="AK635" s="91">
        <v>0</v>
      </c>
      <c r="AL635" s="91">
        <v>0</v>
      </c>
      <c r="AM635" s="91">
        <v>0</v>
      </c>
      <c r="AN635" s="91">
        <v>0</v>
      </c>
      <c r="AO635" s="257">
        <f t="shared" si="302"/>
        <v>0</v>
      </c>
      <c r="AP635" s="91">
        <v>0</v>
      </c>
      <c r="AQ635" s="91">
        <v>0</v>
      </c>
      <c r="AR635" s="91">
        <v>0</v>
      </c>
      <c r="AS635" s="91">
        <v>0</v>
      </c>
      <c r="AT635" s="257">
        <f t="shared" si="291"/>
        <v>0</v>
      </c>
      <c r="AU635" s="91">
        <v>0</v>
      </c>
      <c r="AV635" s="91">
        <v>0</v>
      </c>
      <c r="AW635" s="91">
        <v>0</v>
      </c>
      <c r="AX635" s="91">
        <v>0</v>
      </c>
      <c r="AY635" s="257">
        <f t="shared" si="293"/>
        <v>0</v>
      </c>
    </row>
    <row r="636" spans="2:51" s="218" customFormat="1" ht="16.5" customHeight="1" thickBot="1" x14ac:dyDescent="0.3">
      <c r="B636" s="1059"/>
      <c r="C636" s="1073"/>
      <c r="D636" s="923"/>
      <c r="E636" s="585" t="s">
        <v>203</v>
      </c>
      <c r="F636" s="695">
        <f t="shared" si="300"/>
        <v>0</v>
      </c>
      <c r="G636" s="685">
        <v>0</v>
      </c>
      <c r="H636" s="92">
        <v>0</v>
      </c>
      <c r="I636" s="92">
        <v>0</v>
      </c>
      <c r="J636" s="92">
        <v>0</v>
      </c>
      <c r="K636" s="66">
        <f t="shared" si="322"/>
        <v>0</v>
      </c>
      <c r="L636" s="92">
        <v>0</v>
      </c>
      <c r="M636" s="92">
        <v>0</v>
      </c>
      <c r="N636" s="92">
        <v>0</v>
      </c>
      <c r="O636" s="92">
        <v>0</v>
      </c>
      <c r="P636" s="257">
        <f t="shared" si="320"/>
        <v>0</v>
      </c>
      <c r="Q636" s="119">
        <v>0</v>
      </c>
      <c r="R636" s="119">
        <v>0</v>
      </c>
      <c r="S636" s="119">
        <v>0</v>
      </c>
      <c r="T636" s="119">
        <v>0</v>
      </c>
      <c r="U636" s="257">
        <f t="shared" si="321"/>
        <v>0</v>
      </c>
      <c r="V636" s="92">
        <v>0</v>
      </c>
      <c r="W636" s="92">
        <v>0</v>
      </c>
      <c r="X636" s="92">
        <v>0</v>
      </c>
      <c r="Y636" s="421">
        <v>0</v>
      </c>
      <c r="Z636" s="430">
        <f t="shared" si="312"/>
        <v>0</v>
      </c>
      <c r="AA636" s="93">
        <v>0</v>
      </c>
      <c r="AB636" s="93">
        <v>0</v>
      </c>
      <c r="AC636" s="93">
        <v>0</v>
      </c>
      <c r="AD636" s="93">
        <v>0</v>
      </c>
      <c r="AE636" s="430">
        <f t="shared" si="313"/>
        <v>0</v>
      </c>
      <c r="AF636" s="93">
        <v>0</v>
      </c>
      <c r="AG636" s="93">
        <v>0</v>
      </c>
      <c r="AH636" s="93">
        <v>0</v>
      </c>
      <c r="AI636" s="93">
        <v>0</v>
      </c>
      <c r="AJ636" s="430">
        <f t="shared" si="301"/>
        <v>0</v>
      </c>
      <c r="AK636" s="91">
        <v>0</v>
      </c>
      <c r="AL636" s="91">
        <v>0</v>
      </c>
      <c r="AM636" s="91">
        <v>0</v>
      </c>
      <c r="AN636" s="91">
        <v>0</v>
      </c>
      <c r="AO636" s="257">
        <f t="shared" si="302"/>
        <v>0</v>
      </c>
      <c r="AP636" s="91">
        <v>0</v>
      </c>
      <c r="AQ636" s="91">
        <v>0</v>
      </c>
      <c r="AR636" s="91">
        <v>0</v>
      </c>
      <c r="AS636" s="91">
        <v>0</v>
      </c>
      <c r="AT636" s="257">
        <f t="shared" si="291"/>
        <v>0</v>
      </c>
      <c r="AU636" s="91">
        <v>0</v>
      </c>
      <c r="AV636" s="91">
        <v>0</v>
      </c>
      <c r="AW636" s="91">
        <v>0</v>
      </c>
      <c r="AX636" s="91">
        <v>0</v>
      </c>
      <c r="AY636" s="257">
        <f t="shared" si="293"/>
        <v>0</v>
      </c>
    </row>
    <row r="637" spans="2:51" s="218" customFormat="1" ht="16.5" customHeight="1" thickBot="1" x14ac:dyDescent="0.3">
      <c r="B637" s="1059"/>
      <c r="C637" s="1073"/>
      <c r="D637" s="923"/>
      <c r="E637" s="585" t="s">
        <v>112</v>
      </c>
      <c r="F637" s="695">
        <f t="shared" si="300"/>
        <v>0</v>
      </c>
      <c r="G637" s="672">
        <v>0</v>
      </c>
      <c r="H637" s="93">
        <v>0</v>
      </c>
      <c r="I637" s="93">
        <v>0</v>
      </c>
      <c r="J637" s="93">
        <v>0</v>
      </c>
      <c r="K637" s="66">
        <f t="shared" si="322"/>
        <v>0</v>
      </c>
      <c r="L637" s="92">
        <v>0</v>
      </c>
      <c r="M637" s="92">
        <v>0</v>
      </c>
      <c r="N637" s="92">
        <v>0</v>
      </c>
      <c r="O637" s="92">
        <v>0</v>
      </c>
      <c r="P637" s="257">
        <f t="shared" si="320"/>
        <v>0</v>
      </c>
      <c r="Q637" s="119">
        <v>0</v>
      </c>
      <c r="R637" s="119">
        <v>0</v>
      </c>
      <c r="S637" s="119">
        <v>0</v>
      </c>
      <c r="T637" s="119">
        <v>0</v>
      </c>
      <c r="U637" s="257">
        <f t="shared" si="321"/>
        <v>0</v>
      </c>
      <c r="V637" s="93">
        <v>0</v>
      </c>
      <c r="W637" s="93">
        <v>0</v>
      </c>
      <c r="X637" s="93">
        <v>0</v>
      </c>
      <c r="Y637" s="415">
        <v>0</v>
      </c>
      <c r="Z637" s="430">
        <f t="shared" si="312"/>
        <v>0</v>
      </c>
      <c r="AA637" s="93">
        <v>0</v>
      </c>
      <c r="AB637" s="93">
        <v>0</v>
      </c>
      <c r="AC637" s="93">
        <v>0</v>
      </c>
      <c r="AD637" s="93">
        <v>0</v>
      </c>
      <c r="AE637" s="430">
        <f t="shared" si="313"/>
        <v>0</v>
      </c>
      <c r="AF637" s="93">
        <v>0</v>
      </c>
      <c r="AG637" s="93">
        <v>0</v>
      </c>
      <c r="AH637" s="93">
        <v>0</v>
      </c>
      <c r="AI637" s="93">
        <v>0</v>
      </c>
      <c r="AJ637" s="430">
        <f t="shared" si="301"/>
        <v>0</v>
      </c>
      <c r="AK637" s="91">
        <v>0</v>
      </c>
      <c r="AL637" s="91">
        <v>0</v>
      </c>
      <c r="AM637" s="91">
        <v>0</v>
      </c>
      <c r="AN637" s="91">
        <v>0</v>
      </c>
      <c r="AO637" s="257">
        <f t="shared" si="302"/>
        <v>0</v>
      </c>
      <c r="AP637" s="91">
        <v>0</v>
      </c>
      <c r="AQ637" s="91">
        <v>0</v>
      </c>
      <c r="AR637" s="91">
        <v>0</v>
      </c>
      <c r="AS637" s="91">
        <v>0</v>
      </c>
      <c r="AT637" s="257">
        <f t="shared" si="291"/>
        <v>0</v>
      </c>
      <c r="AU637" s="91">
        <v>0</v>
      </c>
      <c r="AV637" s="91">
        <v>0</v>
      </c>
      <c r="AW637" s="91">
        <v>0</v>
      </c>
      <c r="AX637" s="91">
        <v>0</v>
      </c>
      <c r="AY637" s="257">
        <f t="shared" si="293"/>
        <v>0</v>
      </c>
    </row>
    <row r="638" spans="2:51" s="218" customFormat="1" ht="16.5" customHeight="1" thickBot="1" x14ac:dyDescent="0.3">
      <c r="B638" s="1059"/>
      <c r="C638" s="1073"/>
      <c r="D638" s="923"/>
      <c r="E638" s="612" t="s">
        <v>621</v>
      </c>
      <c r="F638" s="695">
        <f t="shared" si="300"/>
        <v>0</v>
      </c>
      <c r="G638" s="682">
        <v>0</v>
      </c>
      <c r="H638" s="119">
        <v>0</v>
      </c>
      <c r="I638" s="119">
        <v>0</v>
      </c>
      <c r="J638" s="119">
        <v>0</v>
      </c>
      <c r="K638" s="66">
        <f t="shared" si="322"/>
        <v>0</v>
      </c>
      <c r="L638" s="92">
        <v>0</v>
      </c>
      <c r="M638" s="92">
        <v>0</v>
      </c>
      <c r="N638" s="92">
        <v>0</v>
      </c>
      <c r="O638" s="92">
        <v>0</v>
      </c>
      <c r="P638" s="257">
        <f t="shared" si="320"/>
        <v>0</v>
      </c>
      <c r="Q638" s="119">
        <v>0</v>
      </c>
      <c r="R638" s="119">
        <v>0</v>
      </c>
      <c r="S638" s="119">
        <v>0</v>
      </c>
      <c r="T638" s="119">
        <v>0</v>
      </c>
      <c r="U638" s="257">
        <f t="shared" si="321"/>
        <v>0</v>
      </c>
      <c r="V638" s="119">
        <v>0</v>
      </c>
      <c r="W638" s="119">
        <v>0</v>
      </c>
      <c r="X638" s="119">
        <v>0</v>
      </c>
      <c r="Y638" s="401">
        <v>0</v>
      </c>
      <c r="Z638" s="430">
        <f t="shared" si="312"/>
        <v>0</v>
      </c>
      <c r="AA638" s="93">
        <v>0</v>
      </c>
      <c r="AB638" s="93">
        <v>0</v>
      </c>
      <c r="AC638" s="93">
        <v>0</v>
      </c>
      <c r="AD638" s="93">
        <v>0</v>
      </c>
      <c r="AE638" s="430">
        <f t="shared" si="313"/>
        <v>0</v>
      </c>
      <c r="AF638" s="93">
        <v>0</v>
      </c>
      <c r="AG638" s="93">
        <v>0</v>
      </c>
      <c r="AH638" s="93">
        <v>0</v>
      </c>
      <c r="AI638" s="93">
        <v>0</v>
      </c>
      <c r="AJ638" s="430">
        <f t="shared" si="301"/>
        <v>0</v>
      </c>
      <c r="AK638" s="91">
        <v>0</v>
      </c>
      <c r="AL638" s="91">
        <v>0</v>
      </c>
      <c r="AM638" s="91">
        <v>0</v>
      </c>
      <c r="AN638" s="91">
        <v>0</v>
      </c>
      <c r="AO638" s="257">
        <f t="shared" si="302"/>
        <v>0</v>
      </c>
      <c r="AP638" s="91">
        <v>0</v>
      </c>
      <c r="AQ638" s="91">
        <v>0</v>
      </c>
      <c r="AR638" s="91">
        <v>0</v>
      </c>
      <c r="AS638" s="91">
        <v>0</v>
      </c>
      <c r="AT638" s="257">
        <f t="shared" si="291"/>
        <v>0</v>
      </c>
      <c r="AU638" s="91">
        <v>0</v>
      </c>
      <c r="AV638" s="91">
        <v>0</v>
      </c>
      <c r="AW638" s="91">
        <v>0</v>
      </c>
      <c r="AX638" s="91">
        <v>0</v>
      </c>
      <c r="AY638" s="257">
        <f t="shared" si="293"/>
        <v>0</v>
      </c>
    </row>
    <row r="639" spans="2:51" s="218" customFormat="1" ht="27" customHeight="1" thickBot="1" x14ac:dyDescent="0.3">
      <c r="B639" s="1056"/>
      <c r="C639" s="1073"/>
      <c r="D639" s="924"/>
      <c r="E639" s="616" t="s">
        <v>620</v>
      </c>
      <c r="F639" s="695">
        <f t="shared" si="300"/>
        <v>0</v>
      </c>
      <c r="G639" s="682">
        <v>0</v>
      </c>
      <c r="H639" s="119">
        <v>0</v>
      </c>
      <c r="I639" s="119">
        <v>0</v>
      </c>
      <c r="J639" s="119">
        <v>0</v>
      </c>
      <c r="K639" s="66">
        <f t="shared" si="322"/>
        <v>0</v>
      </c>
      <c r="L639" s="92">
        <v>0</v>
      </c>
      <c r="M639" s="92">
        <v>0</v>
      </c>
      <c r="N639" s="92">
        <v>0</v>
      </c>
      <c r="O639" s="92">
        <v>0</v>
      </c>
      <c r="P639" s="257">
        <f t="shared" si="320"/>
        <v>0</v>
      </c>
      <c r="Q639" s="119">
        <v>0</v>
      </c>
      <c r="R639" s="119">
        <v>0</v>
      </c>
      <c r="S639" s="119">
        <v>0</v>
      </c>
      <c r="T639" s="119">
        <v>0</v>
      </c>
      <c r="U639" s="257">
        <f t="shared" si="321"/>
        <v>0</v>
      </c>
      <c r="V639" s="119">
        <v>0</v>
      </c>
      <c r="W639" s="119">
        <v>0</v>
      </c>
      <c r="X639" s="119">
        <v>0</v>
      </c>
      <c r="Y639" s="401">
        <v>0</v>
      </c>
      <c r="Z639" s="430">
        <f t="shared" si="312"/>
        <v>0</v>
      </c>
      <c r="AA639" s="93">
        <v>0</v>
      </c>
      <c r="AB639" s="93">
        <v>0</v>
      </c>
      <c r="AC639" s="93">
        <v>0</v>
      </c>
      <c r="AD639" s="93">
        <v>0</v>
      </c>
      <c r="AE639" s="430">
        <f t="shared" si="313"/>
        <v>0</v>
      </c>
      <c r="AF639" s="93">
        <v>0</v>
      </c>
      <c r="AG639" s="93">
        <v>0</v>
      </c>
      <c r="AH639" s="93">
        <v>0</v>
      </c>
      <c r="AI639" s="93">
        <v>0</v>
      </c>
      <c r="AJ639" s="430">
        <f t="shared" si="301"/>
        <v>0</v>
      </c>
      <c r="AK639" s="91">
        <v>0</v>
      </c>
      <c r="AL639" s="91">
        <v>0</v>
      </c>
      <c r="AM639" s="91">
        <v>0</v>
      </c>
      <c r="AN639" s="91">
        <v>0</v>
      </c>
      <c r="AO639" s="257">
        <f t="shared" si="302"/>
        <v>0</v>
      </c>
      <c r="AP639" s="91">
        <v>0</v>
      </c>
      <c r="AQ639" s="91">
        <v>0</v>
      </c>
      <c r="AR639" s="91">
        <v>0</v>
      </c>
      <c r="AS639" s="91">
        <v>0</v>
      </c>
      <c r="AT639" s="257">
        <f t="shared" si="291"/>
        <v>0</v>
      </c>
      <c r="AU639" s="91">
        <v>0</v>
      </c>
      <c r="AV639" s="91">
        <v>0</v>
      </c>
      <c r="AW639" s="91">
        <v>0</v>
      </c>
      <c r="AX639" s="91">
        <v>0</v>
      </c>
      <c r="AY639" s="257">
        <f t="shared" si="293"/>
        <v>0</v>
      </c>
    </row>
    <row r="640" spans="2:51" s="218" customFormat="1" ht="21.75" customHeight="1" thickBot="1" x14ac:dyDescent="0.3">
      <c r="B640" s="1058">
        <v>4</v>
      </c>
      <c r="C640" s="1073"/>
      <c r="D640" s="915" t="s">
        <v>241</v>
      </c>
      <c r="E640" s="595" t="s">
        <v>116</v>
      </c>
      <c r="F640" s="695">
        <f t="shared" si="300"/>
        <v>0</v>
      </c>
      <c r="G640" s="678">
        <v>0</v>
      </c>
      <c r="H640" s="94">
        <v>0</v>
      </c>
      <c r="I640" s="94">
        <v>0</v>
      </c>
      <c r="J640" s="94">
        <v>0</v>
      </c>
      <c r="K640" s="66">
        <f t="shared" si="322"/>
        <v>0</v>
      </c>
      <c r="L640" s="92">
        <v>0</v>
      </c>
      <c r="M640" s="92">
        <v>0</v>
      </c>
      <c r="N640" s="92">
        <v>0</v>
      </c>
      <c r="O640" s="92">
        <v>0</v>
      </c>
      <c r="P640" s="257">
        <f t="shared" si="320"/>
        <v>0</v>
      </c>
      <c r="Q640" s="119">
        <v>0</v>
      </c>
      <c r="R640" s="119">
        <v>0</v>
      </c>
      <c r="S640" s="119">
        <v>0</v>
      </c>
      <c r="T640" s="119">
        <v>0</v>
      </c>
      <c r="U640" s="257">
        <f t="shared" si="321"/>
        <v>0</v>
      </c>
      <c r="V640" s="119">
        <v>0</v>
      </c>
      <c r="W640" s="119">
        <v>0</v>
      </c>
      <c r="X640" s="119">
        <v>0</v>
      </c>
      <c r="Y640" s="401">
        <v>0</v>
      </c>
      <c r="Z640" s="430">
        <f t="shared" si="312"/>
        <v>0</v>
      </c>
      <c r="AA640" s="93">
        <v>0</v>
      </c>
      <c r="AB640" s="93">
        <v>0</v>
      </c>
      <c r="AC640" s="93">
        <v>0</v>
      </c>
      <c r="AD640" s="93">
        <v>0</v>
      </c>
      <c r="AE640" s="430">
        <f t="shared" si="313"/>
        <v>0</v>
      </c>
      <c r="AF640" s="93">
        <v>0</v>
      </c>
      <c r="AG640" s="93">
        <v>0</v>
      </c>
      <c r="AH640" s="93">
        <v>0</v>
      </c>
      <c r="AI640" s="93">
        <v>0</v>
      </c>
      <c r="AJ640" s="430">
        <f t="shared" si="301"/>
        <v>0</v>
      </c>
      <c r="AK640" s="91">
        <v>0</v>
      </c>
      <c r="AL640" s="91">
        <v>0</v>
      </c>
      <c r="AM640" s="91">
        <v>0</v>
      </c>
      <c r="AN640" s="91">
        <v>0</v>
      </c>
      <c r="AO640" s="257">
        <f t="shared" si="302"/>
        <v>0</v>
      </c>
      <c r="AP640" s="91">
        <v>0</v>
      </c>
      <c r="AQ640" s="91">
        <v>0</v>
      </c>
      <c r="AR640" s="91">
        <v>0</v>
      </c>
      <c r="AS640" s="91">
        <v>0</v>
      </c>
      <c r="AT640" s="257">
        <f t="shared" si="291"/>
        <v>0</v>
      </c>
      <c r="AU640" s="91">
        <v>0</v>
      </c>
      <c r="AV640" s="91">
        <v>0</v>
      </c>
      <c r="AW640" s="91">
        <v>0</v>
      </c>
      <c r="AX640" s="91">
        <v>0</v>
      </c>
      <c r="AY640" s="257">
        <f t="shared" si="293"/>
        <v>0</v>
      </c>
    </row>
    <row r="641" spans="2:51" s="218" customFormat="1" ht="21.75" customHeight="1" thickBot="1" x14ac:dyDescent="0.3">
      <c r="B641" s="1059"/>
      <c r="C641" s="1073"/>
      <c r="D641" s="923"/>
      <c r="E641" s="200" t="s">
        <v>203</v>
      </c>
      <c r="F641" s="695">
        <f t="shared" si="300"/>
        <v>0</v>
      </c>
      <c r="G641" s="685">
        <v>0</v>
      </c>
      <c r="H641" s="92">
        <v>0</v>
      </c>
      <c r="I641" s="92">
        <v>0</v>
      </c>
      <c r="J641" s="92">
        <v>0</v>
      </c>
      <c r="K641" s="66">
        <f t="shared" si="322"/>
        <v>0</v>
      </c>
      <c r="L641" s="92">
        <v>0</v>
      </c>
      <c r="M641" s="92">
        <v>0</v>
      </c>
      <c r="N641" s="92">
        <v>0</v>
      </c>
      <c r="O641" s="92">
        <v>0</v>
      </c>
      <c r="P641" s="257">
        <f t="shared" si="320"/>
        <v>0</v>
      </c>
      <c r="Q641" s="119">
        <v>0</v>
      </c>
      <c r="R641" s="119">
        <v>0</v>
      </c>
      <c r="S641" s="119">
        <v>0</v>
      </c>
      <c r="T641" s="119">
        <v>0</v>
      </c>
      <c r="U641" s="257">
        <f t="shared" si="321"/>
        <v>0</v>
      </c>
      <c r="V641" s="119">
        <v>0</v>
      </c>
      <c r="W641" s="119">
        <v>0</v>
      </c>
      <c r="X641" s="119">
        <v>0</v>
      </c>
      <c r="Y641" s="401">
        <v>0</v>
      </c>
      <c r="Z641" s="430">
        <f t="shared" si="312"/>
        <v>0</v>
      </c>
      <c r="AA641" s="93">
        <v>0</v>
      </c>
      <c r="AB641" s="93">
        <v>0</v>
      </c>
      <c r="AC641" s="93">
        <v>0</v>
      </c>
      <c r="AD641" s="93">
        <v>0</v>
      </c>
      <c r="AE641" s="430">
        <f t="shared" si="313"/>
        <v>0</v>
      </c>
      <c r="AF641" s="93">
        <v>0</v>
      </c>
      <c r="AG641" s="93">
        <v>0</v>
      </c>
      <c r="AH641" s="93">
        <v>0</v>
      </c>
      <c r="AI641" s="93">
        <v>0</v>
      </c>
      <c r="AJ641" s="430">
        <f t="shared" si="301"/>
        <v>0</v>
      </c>
      <c r="AK641" s="91">
        <v>0</v>
      </c>
      <c r="AL641" s="91">
        <v>0</v>
      </c>
      <c r="AM641" s="91">
        <v>0</v>
      </c>
      <c r="AN641" s="91">
        <v>0</v>
      </c>
      <c r="AO641" s="257">
        <f t="shared" si="302"/>
        <v>0</v>
      </c>
      <c r="AP641" s="91">
        <v>0</v>
      </c>
      <c r="AQ641" s="91">
        <v>0</v>
      </c>
      <c r="AR641" s="91">
        <v>0</v>
      </c>
      <c r="AS641" s="91">
        <v>0</v>
      </c>
      <c r="AT641" s="257">
        <f t="shared" si="291"/>
        <v>0</v>
      </c>
      <c r="AU641" s="91">
        <v>0</v>
      </c>
      <c r="AV641" s="91">
        <v>0</v>
      </c>
      <c r="AW641" s="91">
        <v>0</v>
      </c>
      <c r="AX641" s="91">
        <v>0</v>
      </c>
      <c r="AY641" s="257">
        <f t="shared" si="293"/>
        <v>0</v>
      </c>
    </row>
    <row r="642" spans="2:51" s="218" customFormat="1" ht="21.75" customHeight="1" thickBot="1" x14ac:dyDescent="0.3">
      <c r="B642" s="1059"/>
      <c r="C642" s="1073"/>
      <c r="D642" s="923"/>
      <c r="E642" s="200" t="s">
        <v>112</v>
      </c>
      <c r="F642" s="695">
        <f t="shared" si="300"/>
        <v>0</v>
      </c>
      <c r="G642" s="672">
        <v>0</v>
      </c>
      <c r="H642" s="93">
        <v>0</v>
      </c>
      <c r="I642" s="93">
        <v>0</v>
      </c>
      <c r="J642" s="93">
        <v>0</v>
      </c>
      <c r="K642" s="66">
        <f t="shared" si="322"/>
        <v>0</v>
      </c>
      <c r="L642" s="92">
        <v>0</v>
      </c>
      <c r="M642" s="92">
        <v>0</v>
      </c>
      <c r="N642" s="92">
        <v>0</v>
      </c>
      <c r="O642" s="92">
        <v>0</v>
      </c>
      <c r="P642" s="257">
        <f t="shared" si="320"/>
        <v>0</v>
      </c>
      <c r="Q642" s="119">
        <v>0</v>
      </c>
      <c r="R642" s="119">
        <v>0</v>
      </c>
      <c r="S642" s="119">
        <v>0</v>
      </c>
      <c r="T642" s="119">
        <v>0</v>
      </c>
      <c r="U642" s="257">
        <f t="shared" si="321"/>
        <v>0</v>
      </c>
      <c r="V642" s="119">
        <v>0</v>
      </c>
      <c r="W642" s="119">
        <v>0</v>
      </c>
      <c r="X642" s="119">
        <v>0</v>
      </c>
      <c r="Y642" s="401">
        <v>0</v>
      </c>
      <c r="Z642" s="430">
        <f t="shared" si="312"/>
        <v>0</v>
      </c>
      <c r="AA642" s="93">
        <v>0</v>
      </c>
      <c r="AB642" s="93">
        <v>0</v>
      </c>
      <c r="AC642" s="93">
        <v>0</v>
      </c>
      <c r="AD642" s="93">
        <v>0</v>
      </c>
      <c r="AE642" s="430">
        <f t="shared" si="313"/>
        <v>0</v>
      </c>
      <c r="AF642" s="93">
        <v>0</v>
      </c>
      <c r="AG642" s="93">
        <v>0</v>
      </c>
      <c r="AH642" s="93">
        <v>0</v>
      </c>
      <c r="AI642" s="93">
        <v>0</v>
      </c>
      <c r="AJ642" s="430">
        <f t="shared" si="301"/>
        <v>0</v>
      </c>
      <c r="AK642" s="91">
        <v>0</v>
      </c>
      <c r="AL642" s="91">
        <v>0</v>
      </c>
      <c r="AM642" s="91">
        <v>0</v>
      </c>
      <c r="AN642" s="91">
        <v>0</v>
      </c>
      <c r="AO642" s="257">
        <f t="shared" si="302"/>
        <v>0</v>
      </c>
      <c r="AP642" s="91">
        <v>0</v>
      </c>
      <c r="AQ642" s="91">
        <v>0</v>
      </c>
      <c r="AR642" s="91">
        <v>0</v>
      </c>
      <c r="AS642" s="91">
        <v>0</v>
      </c>
      <c r="AT642" s="257">
        <f t="shared" si="291"/>
        <v>0</v>
      </c>
      <c r="AU642" s="91">
        <v>0</v>
      </c>
      <c r="AV642" s="91">
        <v>0</v>
      </c>
      <c r="AW642" s="91">
        <v>0</v>
      </c>
      <c r="AX642" s="91">
        <v>0</v>
      </c>
      <c r="AY642" s="257">
        <f t="shared" si="293"/>
        <v>0</v>
      </c>
    </row>
    <row r="643" spans="2:51" s="218" customFormat="1" ht="21.75" customHeight="1" thickBot="1" x14ac:dyDescent="0.3">
      <c r="B643" s="1059"/>
      <c r="C643" s="1073"/>
      <c r="D643" s="923"/>
      <c r="E643" s="612" t="s">
        <v>621</v>
      </c>
      <c r="F643" s="695">
        <f t="shared" si="300"/>
        <v>0</v>
      </c>
      <c r="G643" s="682">
        <v>0</v>
      </c>
      <c r="H643" s="119">
        <v>0</v>
      </c>
      <c r="I643" s="119">
        <v>0</v>
      </c>
      <c r="J643" s="119">
        <v>0</v>
      </c>
      <c r="K643" s="66">
        <f t="shared" si="322"/>
        <v>0</v>
      </c>
      <c r="L643" s="92">
        <v>0</v>
      </c>
      <c r="M643" s="92">
        <v>0</v>
      </c>
      <c r="N643" s="92">
        <v>0</v>
      </c>
      <c r="O643" s="92">
        <v>0</v>
      </c>
      <c r="P643" s="257">
        <f t="shared" si="320"/>
        <v>0</v>
      </c>
      <c r="Q643" s="119">
        <v>0</v>
      </c>
      <c r="R643" s="119">
        <v>0</v>
      </c>
      <c r="S643" s="119">
        <v>0</v>
      </c>
      <c r="T643" s="119">
        <v>0</v>
      </c>
      <c r="U643" s="257">
        <f t="shared" si="321"/>
        <v>0</v>
      </c>
      <c r="V643" s="119">
        <v>0</v>
      </c>
      <c r="W643" s="119">
        <v>0</v>
      </c>
      <c r="X643" s="119">
        <v>0</v>
      </c>
      <c r="Y643" s="401">
        <v>0</v>
      </c>
      <c r="Z643" s="430">
        <f t="shared" si="312"/>
        <v>0</v>
      </c>
      <c r="AA643" s="93">
        <v>0</v>
      </c>
      <c r="AB643" s="93">
        <v>0</v>
      </c>
      <c r="AC643" s="93">
        <v>0</v>
      </c>
      <c r="AD643" s="93">
        <v>0</v>
      </c>
      <c r="AE643" s="430">
        <f t="shared" si="313"/>
        <v>0</v>
      </c>
      <c r="AF643" s="93">
        <v>0</v>
      </c>
      <c r="AG643" s="93">
        <v>0</v>
      </c>
      <c r="AH643" s="93">
        <v>0</v>
      </c>
      <c r="AI643" s="93">
        <v>0</v>
      </c>
      <c r="AJ643" s="430">
        <f t="shared" si="301"/>
        <v>0</v>
      </c>
      <c r="AK643" s="91">
        <v>0</v>
      </c>
      <c r="AL643" s="91">
        <v>0</v>
      </c>
      <c r="AM643" s="91">
        <v>0</v>
      </c>
      <c r="AN643" s="91">
        <v>0</v>
      </c>
      <c r="AO643" s="257">
        <f t="shared" si="302"/>
        <v>0</v>
      </c>
      <c r="AP643" s="91">
        <v>0</v>
      </c>
      <c r="AQ643" s="91">
        <v>0</v>
      </c>
      <c r="AR643" s="91">
        <v>0</v>
      </c>
      <c r="AS643" s="91">
        <v>0</v>
      </c>
      <c r="AT643" s="257">
        <f t="shared" si="291"/>
        <v>0</v>
      </c>
      <c r="AU643" s="91">
        <v>0</v>
      </c>
      <c r="AV643" s="91">
        <v>0</v>
      </c>
      <c r="AW643" s="91">
        <v>0</v>
      </c>
      <c r="AX643" s="91">
        <v>0</v>
      </c>
      <c r="AY643" s="257">
        <f t="shared" si="293"/>
        <v>0</v>
      </c>
    </row>
    <row r="644" spans="2:51" s="218" customFormat="1" ht="21.75" customHeight="1" thickBot="1" x14ac:dyDescent="0.3">
      <c r="B644" s="1056"/>
      <c r="C644" s="1073"/>
      <c r="D644" s="924"/>
      <c r="E644" s="616" t="s">
        <v>620</v>
      </c>
      <c r="F644" s="695">
        <f t="shared" si="300"/>
        <v>0</v>
      </c>
      <c r="G644" s="682">
        <v>0</v>
      </c>
      <c r="H644" s="119">
        <v>0</v>
      </c>
      <c r="I644" s="119">
        <v>0</v>
      </c>
      <c r="J644" s="119">
        <v>0</v>
      </c>
      <c r="K644" s="66">
        <f t="shared" si="322"/>
        <v>0</v>
      </c>
      <c r="L644" s="92">
        <v>0</v>
      </c>
      <c r="M644" s="92">
        <v>0</v>
      </c>
      <c r="N644" s="92">
        <v>0</v>
      </c>
      <c r="O644" s="92">
        <v>0</v>
      </c>
      <c r="P644" s="257">
        <f t="shared" si="320"/>
        <v>0</v>
      </c>
      <c r="Q644" s="119">
        <v>0</v>
      </c>
      <c r="R644" s="119">
        <v>0</v>
      </c>
      <c r="S644" s="119">
        <v>0</v>
      </c>
      <c r="T644" s="119">
        <v>0</v>
      </c>
      <c r="U644" s="257">
        <f t="shared" si="321"/>
        <v>0</v>
      </c>
      <c r="V644" s="119">
        <v>0</v>
      </c>
      <c r="W644" s="119">
        <v>0</v>
      </c>
      <c r="X644" s="119">
        <v>0</v>
      </c>
      <c r="Y644" s="401">
        <v>0</v>
      </c>
      <c r="Z644" s="430">
        <f t="shared" si="312"/>
        <v>0</v>
      </c>
      <c r="AA644" s="93">
        <v>0</v>
      </c>
      <c r="AB644" s="93">
        <v>0</v>
      </c>
      <c r="AC644" s="93">
        <v>0</v>
      </c>
      <c r="AD644" s="93">
        <v>0</v>
      </c>
      <c r="AE644" s="430">
        <f t="shared" si="313"/>
        <v>0</v>
      </c>
      <c r="AF644" s="93">
        <v>0</v>
      </c>
      <c r="AG644" s="93">
        <v>0</v>
      </c>
      <c r="AH644" s="93">
        <v>0</v>
      </c>
      <c r="AI644" s="93">
        <v>0</v>
      </c>
      <c r="AJ644" s="430">
        <f t="shared" si="301"/>
        <v>0</v>
      </c>
      <c r="AK644" s="91">
        <v>0</v>
      </c>
      <c r="AL644" s="91">
        <v>0</v>
      </c>
      <c r="AM644" s="91">
        <v>0</v>
      </c>
      <c r="AN644" s="91">
        <v>0</v>
      </c>
      <c r="AO644" s="257">
        <f t="shared" si="302"/>
        <v>0</v>
      </c>
      <c r="AP644" s="91">
        <v>0</v>
      </c>
      <c r="AQ644" s="91">
        <v>0</v>
      </c>
      <c r="AR644" s="91">
        <v>0</v>
      </c>
      <c r="AS644" s="91">
        <v>0</v>
      </c>
      <c r="AT644" s="257">
        <f t="shared" si="291"/>
        <v>0</v>
      </c>
      <c r="AU644" s="91">
        <v>0</v>
      </c>
      <c r="AV644" s="91">
        <v>0</v>
      </c>
      <c r="AW644" s="91">
        <v>0</v>
      </c>
      <c r="AX644" s="91">
        <v>0</v>
      </c>
      <c r="AY644" s="257">
        <f t="shared" si="293"/>
        <v>0</v>
      </c>
    </row>
    <row r="645" spans="2:51" s="218" customFormat="1" ht="17.25" customHeight="1" thickBot="1" x14ac:dyDescent="0.3">
      <c r="B645" s="1058">
        <v>5</v>
      </c>
      <c r="C645" s="1073"/>
      <c r="D645" s="915" t="s">
        <v>749</v>
      </c>
      <c r="E645" s="199" t="s">
        <v>116</v>
      </c>
      <c r="F645" s="695">
        <f t="shared" si="300"/>
        <v>0</v>
      </c>
      <c r="G645" s="678">
        <v>0</v>
      </c>
      <c r="H645" s="94">
        <v>0</v>
      </c>
      <c r="I645" s="94">
        <v>0</v>
      </c>
      <c r="J645" s="94">
        <v>0</v>
      </c>
      <c r="K645" s="66">
        <f t="shared" si="322"/>
        <v>0</v>
      </c>
      <c r="L645" s="92">
        <v>0</v>
      </c>
      <c r="M645" s="92">
        <v>0</v>
      </c>
      <c r="N645" s="92">
        <v>0</v>
      </c>
      <c r="O645" s="92">
        <v>0</v>
      </c>
      <c r="P645" s="257">
        <f t="shared" si="320"/>
        <v>0</v>
      </c>
      <c r="Q645" s="119">
        <v>0</v>
      </c>
      <c r="R645" s="119">
        <v>0</v>
      </c>
      <c r="S645" s="119">
        <v>0</v>
      </c>
      <c r="T645" s="119">
        <v>0</v>
      </c>
      <c r="U645" s="257">
        <f t="shared" si="321"/>
        <v>0</v>
      </c>
      <c r="V645" s="119">
        <v>0</v>
      </c>
      <c r="W645" s="119">
        <v>0</v>
      </c>
      <c r="X645" s="119">
        <v>0</v>
      </c>
      <c r="Y645" s="401">
        <v>0</v>
      </c>
      <c r="Z645" s="430">
        <f t="shared" si="312"/>
        <v>0</v>
      </c>
      <c r="AA645" s="93">
        <v>0</v>
      </c>
      <c r="AB645" s="93">
        <v>0</v>
      </c>
      <c r="AC645" s="93">
        <v>0</v>
      </c>
      <c r="AD645" s="93">
        <v>0</v>
      </c>
      <c r="AE645" s="430">
        <f t="shared" si="313"/>
        <v>0</v>
      </c>
      <c r="AF645" s="93">
        <v>0</v>
      </c>
      <c r="AG645" s="93">
        <v>0</v>
      </c>
      <c r="AH645" s="93">
        <v>0</v>
      </c>
      <c r="AI645" s="93">
        <v>0</v>
      </c>
      <c r="AJ645" s="430">
        <f t="shared" si="301"/>
        <v>0</v>
      </c>
      <c r="AK645" s="91">
        <v>0</v>
      </c>
      <c r="AL645" s="91">
        <v>0</v>
      </c>
      <c r="AM645" s="91">
        <v>0</v>
      </c>
      <c r="AN645" s="91">
        <v>0</v>
      </c>
      <c r="AO645" s="257">
        <f t="shared" si="302"/>
        <v>0</v>
      </c>
      <c r="AP645" s="91">
        <v>0</v>
      </c>
      <c r="AQ645" s="91">
        <v>0</v>
      </c>
      <c r="AR645" s="91">
        <v>0</v>
      </c>
      <c r="AS645" s="91">
        <v>0</v>
      </c>
      <c r="AT645" s="257">
        <f t="shared" si="291"/>
        <v>0</v>
      </c>
      <c r="AU645" s="91">
        <v>0</v>
      </c>
      <c r="AV645" s="91">
        <v>0</v>
      </c>
      <c r="AW645" s="91">
        <v>0</v>
      </c>
      <c r="AX645" s="91">
        <v>0</v>
      </c>
      <c r="AY645" s="257">
        <f t="shared" si="293"/>
        <v>0</v>
      </c>
    </row>
    <row r="646" spans="2:51" s="218" customFormat="1" ht="17.25" customHeight="1" thickBot="1" x14ac:dyDescent="0.3">
      <c r="B646" s="1059"/>
      <c r="C646" s="1073"/>
      <c r="D646" s="923"/>
      <c r="E646" s="200" t="s">
        <v>203</v>
      </c>
      <c r="F646" s="695">
        <f t="shared" si="300"/>
        <v>0</v>
      </c>
      <c r="G646" s="685">
        <v>0</v>
      </c>
      <c r="H646" s="92">
        <v>0</v>
      </c>
      <c r="I646" s="92">
        <v>0</v>
      </c>
      <c r="J646" s="92">
        <v>0</v>
      </c>
      <c r="K646" s="66">
        <f t="shared" si="322"/>
        <v>0</v>
      </c>
      <c r="L646" s="92">
        <v>0</v>
      </c>
      <c r="M646" s="92">
        <v>0</v>
      </c>
      <c r="N646" s="92">
        <v>0</v>
      </c>
      <c r="O646" s="92">
        <v>0</v>
      </c>
      <c r="P646" s="257">
        <f t="shared" si="320"/>
        <v>0</v>
      </c>
      <c r="Q646" s="119">
        <v>0</v>
      </c>
      <c r="R646" s="119">
        <v>0</v>
      </c>
      <c r="S646" s="119">
        <v>0</v>
      </c>
      <c r="T646" s="119">
        <v>0</v>
      </c>
      <c r="U646" s="257">
        <f t="shared" si="321"/>
        <v>0</v>
      </c>
      <c r="V646" s="119">
        <v>0</v>
      </c>
      <c r="W646" s="119">
        <v>0</v>
      </c>
      <c r="X646" s="119">
        <v>0</v>
      </c>
      <c r="Y646" s="401">
        <v>0</v>
      </c>
      <c r="Z646" s="430">
        <f t="shared" si="312"/>
        <v>0</v>
      </c>
      <c r="AA646" s="93">
        <v>0</v>
      </c>
      <c r="AB646" s="93">
        <v>0</v>
      </c>
      <c r="AC646" s="93">
        <v>0</v>
      </c>
      <c r="AD646" s="93">
        <v>0</v>
      </c>
      <c r="AE646" s="430">
        <f t="shared" si="313"/>
        <v>0</v>
      </c>
      <c r="AF646" s="93">
        <v>0</v>
      </c>
      <c r="AG646" s="93">
        <v>0</v>
      </c>
      <c r="AH646" s="93">
        <v>0</v>
      </c>
      <c r="AI646" s="93">
        <v>0</v>
      </c>
      <c r="AJ646" s="430">
        <f t="shared" si="301"/>
        <v>0</v>
      </c>
      <c r="AK646" s="91">
        <v>0</v>
      </c>
      <c r="AL646" s="91">
        <v>0</v>
      </c>
      <c r="AM646" s="91">
        <v>0</v>
      </c>
      <c r="AN646" s="91">
        <v>0</v>
      </c>
      <c r="AO646" s="257">
        <f t="shared" si="302"/>
        <v>0</v>
      </c>
      <c r="AP646" s="91">
        <v>0</v>
      </c>
      <c r="AQ646" s="91">
        <v>0</v>
      </c>
      <c r="AR646" s="91">
        <v>0</v>
      </c>
      <c r="AS646" s="91">
        <v>0</v>
      </c>
      <c r="AT646" s="257">
        <f t="shared" si="291"/>
        <v>0</v>
      </c>
      <c r="AU646" s="91">
        <v>0</v>
      </c>
      <c r="AV646" s="91">
        <v>0</v>
      </c>
      <c r="AW646" s="91">
        <v>0</v>
      </c>
      <c r="AX646" s="91">
        <v>0</v>
      </c>
      <c r="AY646" s="257">
        <f t="shared" si="293"/>
        <v>0</v>
      </c>
    </row>
    <row r="647" spans="2:51" s="218" customFormat="1" ht="17.25" customHeight="1" thickBot="1" x14ac:dyDescent="0.3">
      <c r="B647" s="1059"/>
      <c r="C647" s="1073"/>
      <c r="D647" s="923"/>
      <c r="E647" s="200" t="s">
        <v>112</v>
      </c>
      <c r="F647" s="695">
        <f t="shared" si="300"/>
        <v>0</v>
      </c>
      <c r="G647" s="672">
        <v>0</v>
      </c>
      <c r="H647" s="93">
        <v>0</v>
      </c>
      <c r="I647" s="93">
        <v>0</v>
      </c>
      <c r="J647" s="93">
        <v>0</v>
      </c>
      <c r="K647" s="66">
        <f t="shared" si="322"/>
        <v>0</v>
      </c>
      <c r="L647" s="92">
        <v>0</v>
      </c>
      <c r="M647" s="92">
        <v>0</v>
      </c>
      <c r="N647" s="92">
        <v>0</v>
      </c>
      <c r="O647" s="92">
        <v>0</v>
      </c>
      <c r="P647" s="257">
        <f t="shared" si="320"/>
        <v>0</v>
      </c>
      <c r="Q647" s="119">
        <v>0</v>
      </c>
      <c r="R647" s="119">
        <v>0</v>
      </c>
      <c r="S647" s="119">
        <v>0</v>
      </c>
      <c r="T647" s="119">
        <v>0</v>
      </c>
      <c r="U647" s="257">
        <f t="shared" si="321"/>
        <v>0</v>
      </c>
      <c r="V647" s="119">
        <v>0</v>
      </c>
      <c r="W647" s="119">
        <v>0</v>
      </c>
      <c r="X647" s="119">
        <v>0</v>
      </c>
      <c r="Y647" s="401">
        <v>0</v>
      </c>
      <c r="Z647" s="430">
        <f t="shared" si="312"/>
        <v>0</v>
      </c>
      <c r="AA647" s="93">
        <v>0</v>
      </c>
      <c r="AB647" s="93">
        <v>0</v>
      </c>
      <c r="AC647" s="93">
        <v>0</v>
      </c>
      <c r="AD647" s="93">
        <v>0</v>
      </c>
      <c r="AE647" s="430">
        <f t="shared" si="313"/>
        <v>0</v>
      </c>
      <c r="AF647" s="93">
        <v>0</v>
      </c>
      <c r="AG647" s="93">
        <v>0</v>
      </c>
      <c r="AH647" s="93">
        <v>0</v>
      </c>
      <c r="AI647" s="93">
        <v>0</v>
      </c>
      <c r="AJ647" s="430">
        <f t="shared" si="301"/>
        <v>0</v>
      </c>
      <c r="AK647" s="91">
        <v>0</v>
      </c>
      <c r="AL647" s="91">
        <v>0</v>
      </c>
      <c r="AM647" s="91">
        <v>0</v>
      </c>
      <c r="AN647" s="91">
        <v>0</v>
      </c>
      <c r="AO647" s="257">
        <f t="shared" si="302"/>
        <v>0</v>
      </c>
      <c r="AP647" s="91">
        <v>0</v>
      </c>
      <c r="AQ647" s="91">
        <v>0</v>
      </c>
      <c r="AR647" s="91">
        <v>0</v>
      </c>
      <c r="AS647" s="91">
        <v>0</v>
      </c>
      <c r="AT647" s="257">
        <f t="shared" si="291"/>
        <v>0</v>
      </c>
      <c r="AU647" s="91">
        <v>0</v>
      </c>
      <c r="AV647" s="91">
        <v>0</v>
      </c>
      <c r="AW647" s="91">
        <v>0</v>
      </c>
      <c r="AX647" s="91">
        <v>0</v>
      </c>
      <c r="AY647" s="257">
        <f t="shared" si="293"/>
        <v>0</v>
      </c>
    </row>
    <row r="648" spans="2:51" s="218" customFormat="1" ht="17.25" customHeight="1" thickBot="1" x14ac:dyDescent="0.3">
      <c r="B648" s="1059"/>
      <c r="C648" s="1073"/>
      <c r="D648" s="923"/>
      <c r="E648" s="619" t="s">
        <v>621</v>
      </c>
      <c r="F648" s="695">
        <f t="shared" si="300"/>
        <v>0</v>
      </c>
      <c r="G648" s="682">
        <v>0</v>
      </c>
      <c r="H648" s="119">
        <v>0</v>
      </c>
      <c r="I648" s="119">
        <v>0</v>
      </c>
      <c r="J648" s="119">
        <v>0</v>
      </c>
      <c r="K648" s="66">
        <f t="shared" si="322"/>
        <v>0</v>
      </c>
      <c r="L648" s="92">
        <v>0</v>
      </c>
      <c r="M648" s="92">
        <v>0</v>
      </c>
      <c r="N648" s="92">
        <v>0</v>
      </c>
      <c r="O648" s="92">
        <v>0</v>
      </c>
      <c r="P648" s="257">
        <f t="shared" si="320"/>
        <v>0</v>
      </c>
      <c r="Q648" s="119">
        <v>0</v>
      </c>
      <c r="R648" s="119">
        <v>0</v>
      </c>
      <c r="S648" s="119">
        <v>0</v>
      </c>
      <c r="T648" s="119">
        <v>0</v>
      </c>
      <c r="U648" s="257">
        <f t="shared" si="321"/>
        <v>0</v>
      </c>
      <c r="V648" s="119">
        <v>0</v>
      </c>
      <c r="W648" s="119">
        <v>0</v>
      </c>
      <c r="X648" s="119">
        <v>0</v>
      </c>
      <c r="Y648" s="401">
        <v>0</v>
      </c>
      <c r="Z648" s="430">
        <f t="shared" si="312"/>
        <v>0</v>
      </c>
      <c r="AA648" s="93">
        <v>0</v>
      </c>
      <c r="AB648" s="93">
        <v>0</v>
      </c>
      <c r="AC648" s="93">
        <v>0</v>
      </c>
      <c r="AD648" s="93">
        <v>0</v>
      </c>
      <c r="AE648" s="430">
        <f t="shared" si="313"/>
        <v>0</v>
      </c>
      <c r="AF648" s="93">
        <v>0</v>
      </c>
      <c r="AG648" s="93">
        <v>0</v>
      </c>
      <c r="AH648" s="93">
        <v>0</v>
      </c>
      <c r="AI648" s="93">
        <v>0</v>
      </c>
      <c r="AJ648" s="430">
        <f t="shared" si="301"/>
        <v>0</v>
      </c>
      <c r="AK648" s="91">
        <v>0</v>
      </c>
      <c r="AL648" s="91">
        <v>0</v>
      </c>
      <c r="AM648" s="91">
        <v>0</v>
      </c>
      <c r="AN648" s="91">
        <v>0</v>
      </c>
      <c r="AO648" s="257">
        <f t="shared" si="302"/>
        <v>0</v>
      </c>
      <c r="AP648" s="91">
        <v>0</v>
      </c>
      <c r="AQ648" s="91">
        <v>0</v>
      </c>
      <c r="AR648" s="91">
        <v>0</v>
      </c>
      <c r="AS648" s="91">
        <v>0</v>
      </c>
      <c r="AT648" s="257">
        <f t="shared" si="291"/>
        <v>0</v>
      </c>
      <c r="AU648" s="91">
        <v>0</v>
      </c>
      <c r="AV648" s="91">
        <v>0</v>
      </c>
      <c r="AW648" s="91">
        <v>0</v>
      </c>
      <c r="AX648" s="91">
        <v>0</v>
      </c>
      <c r="AY648" s="257">
        <f t="shared" si="293"/>
        <v>0</v>
      </c>
    </row>
    <row r="649" spans="2:51" s="218" customFormat="1" ht="17.25" customHeight="1" thickBot="1" x14ac:dyDescent="0.3">
      <c r="B649" s="1056"/>
      <c r="C649" s="1073"/>
      <c r="D649" s="924"/>
      <c r="E649" s="617" t="s">
        <v>620</v>
      </c>
      <c r="F649" s="695">
        <f t="shared" si="300"/>
        <v>0</v>
      </c>
      <c r="G649" s="682">
        <v>0</v>
      </c>
      <c r="H649" s="119">
        <v>0</v>
      </c>
      <c r="I649" s="119">
        <v>0</v>
      </c>
      <c r="J649" s="119">
        <v>0</v>
      </c>
      <c r="K649" s="66">
        <f t="shared" si="322"/>
        <v>0</v>
      </c>
      <c r="L649" s="92">
        <v>0</v>
      </c>
      <c r="M649" s="92">
        <v>0</v>
      </c>
      <c r="N649" s="92">
        <v>0</v>
      </c>
      <c r="O649" s="92">
        <v>0</v>
      </c>
      <c r="P649" s="257">
        <f t="shared" si="320"/>
        <v>0</v>
      </c>
      <c r="Q649" s="119">
        <v>0</v>
      </c>
      <c r="R649" s="119">
        <v>0</v>
      </c>
      <c r="S649" s="119">
        <v>0</v>
      </c>
      <c r="T649" s="119">
        <v>0</v>
      </c>
      <c r="U649" s="257">
        <f t="shared" si="321"/>
        <v>0</v>
      </c>
      <c r="V649" s="119">
        <v>0</v>
      </c>
      <c r="W649" s="119">
        <v>0</v>
      </c>
      <c r="X649" s="119">
        <v>0</v>
      </c>
      <c r="Y649" s="401">
        <v>0</v>
      </c>
      <c r="Z649" s="430">
        <f t="shared" si="312"/>
        <v>0</v>
      </c>
      <c r="AA649" s="93">
        <v>0</v>
      </c>
      <c r="AB649" s="93">
        <v>0</v>
      </c>
      <c r="AC649" s="93">
        <v>0</v>
      </c>
      <c r="AD649" s="93">
        <v>0</v>
      </c>
      <c r="AE649" s="430">
        <f t="shared" si="313"/>
        <v>0</v>
      </c>
      <c r="AF649" s="93">
        <v>0</v>
      </c>
      <c r="AG649" s="93">
        <v>0</v>
      </c>
      <c r="AH649" s="93">
        <v>0</v>
      </c>
      <c r="AI649" s="93">
        <v>0</v>
      </c>
      <c r="AJ649" s="430">
        <f t="shared" si="301"/>
        <v>0</v>
      </c>
      <c r="AK649" s="91">
        <v>0</v>
      </c>
      <c r="AL649" s="91">
        <v>0</v>
      </c>
      <c r="AM649" s="91">
        <v>0</v>
      </c>
      <c r="AN649" s="91">
        <v>0</v>
      </c>
      <c r="AO649" s="257">
        <f t="shared" si="302"/>
        <v>0</v>
      </c>
      <c r="AP649" s="91">
        <v>0</v>
      </c>
      <c r="AQ649" s="91">
        <v>0</v>
      </c>
      <c r="AR649" s="91">
        <v>0</v>
      </c>
      <c r="AS649" s="91">
        <v>0</v>
      </c>
      <c r="AT649" s="257">
        <f t="shared" si="291"/>
        <v>0</v>
      </c>
      <c r="AU649" s="91">
        <v>0</v>
      </c>
      <c r="AV649" s="91">
        <v>0</v>
      </c>
      <c r="AW649" s="91">
        <v>0</v>
      </c>
      <c r="AX649" s="91">
        <v>0</v>
      </c>
      <c r="AY649" s="257">
        <f t="shared" si="293"/>
        <v>0</v>
      </c>
    </row>
    <row r="650" spans="2:51" s="99" customFormat="1" ht="16.5" customHeight="1" thickBot="1" x14ac:dyDescent="0.3">
      <c r="B650" s="1058">
        <v>6</v>
      </c>
      <c r="C650" s="1073"/>
      <c r="D650" s="915" t="s">
        <v>242</v>
      </c>
      <c r="E650" s="227" t="s">
        <v>116</v>
      </c>
      <c r="F650" s="695">
        <f t="shared" si="300"/>
        <v>0</v>
      </c>
      <c r="G650" s="652"/>
      <c r="H650" s="117"/>
      <c r="I650" s="117"/>
      <c r="J650" s="117"/>
      <c r="K650" s="66">
        <f t="shared" si="322"/>
        <v>0</v>
      </c>
      <c r="L650" s="220"/>
      <c r="M650" s="220"/>
      <c r="N650" s="220"/>
      <c r="O650" s="220"/>
      <c r="P650" s="257">
        <f t="shared" si="320"/>
        <v>0</v>
      </c>
      <c r="Q650" s="220"/>
      <c r="R650" s="220"/>
      <c r="S650" s="220"/>
      <c r="T650" s="220"/>
      <c r="U650" s="257">
        <f t="shared" si="321"/>
        <v>0</v>
      </c>
      <c r="V650" s="220"/>
      <c r="W650" s="220"/>
      <c r="X650" s="220"/>
      <c r="Y650" s="358"/>
      <c r="Z650" s="430">
        <f t="shared" si="312"/>
        <v>0</v>
      </c>
      <c r="AA650" s="220"/>
      <c r="AB650" s="220"/>
      <c r="AC650" s="220"/>
      <c r="AD650" s="220"/>
      <c r="AE650" s="430">
        <f t="shared" si="313"/>
        <v>0</v>
      </c>
      <c r="AF650" s="220"/>
      <c r="AG650" s="220"/>
      <c r="AH650" s="220"/>
      <c r="AI650" s="220"/>
      <c r="AJ650" s="430">
        <f t="shared" si="301"/>
        <v>0</v>
      </c>
      <c r="AK650" s="120"/>
      <c r="AL650" s="120"/>
      <c r="AM650" s="120"/>
      <c r="AN650" s="120"/>
      <c r="AO650" s="257">
        <f t="shared" si="302"/>
        <v>0</v>
      </c>
      <c r="AP650" s="120"/>
      <c r="AQ650" s="120"/>
      <c r="AR650" s="120"/>
      <c r="AS650" s="120"/>
      <c r="AT650" s="257">
        <f t="shared" ref="AT650:AT713" si="323">AP650+AQ650+AR650+AS650</f>
        <v>0</v>
      </c>
      <c r="AU650" s="120"/>
      <c r="AV650" s="120"/>
      <c r="AW650" s="120"/>
      <c r="AX650" s="120"/>
      <c r="AY650" s="257">
        <f t="shared" ref="AY650:AY713" si="324">AU650+AV650+AW650+AX650</f>
        <v>0</v>
      </c>
    </row>
    <row r="651" spans="2:51" s="99" customFormat="1" ht="16.5" customHeight="1" thickBot="1" x14ac:dyDescent="0.3">
      <c r="B651" s="1059"/>
      <c r="C651" s="1073"/>
      <c r="D651" s="923"/>
      <c r="E651" s="229" t="s">
        <v>203</v>
      </c>
      <c r="F651" s="695">
        <f t="shared" si="300"/>
        <v>0</v>
      </c>
      <c r="G651" s="686"/>
      <c r="H651" s="115"/>
      <c r="I651" s="115"/>
      <c r="J651" s="115"/>
      <c r="K651" s="66">
        <f t="shared" si="322"/>
        <v>0</v>
      </c>
      <c r="L651" s="220"/>
      <c r="M651" s="220"/>
      <c r="N651" s="220"/>
      <c r="O651" s="220"/>
      <c r="P651" s="257">
        <f t="shared" si="320"/>
        <v>0</v>
      </c>
      <c r="Q651" s="220"/>
      <c r="R651" s="220"/>
      <c r="S651" s="220"/>
      <c r="T651" s="220"/>
      <c r="U651" s="257">
        <f t="shared" si="321"/>
        <v>0</v>
      </c>
      <c r="V651" s="220"/>
      <c r="W651" s="220"/>
      <c r="X651" s="220"/>
      <c r="Y651" s="358"/>
      <c r="Z651" s="430">
        <f t="shared" si="312"/>
        <v>0</v>
      </c>
      <c r="AA651" s="220"/>
      <c r="AB651" s="220"/>
      <c r="AC651" s="220"/>
      <c r="AD651" s="220"/>
      <c r="AE651" s="430">
        <f t="shared" si="313"/>
        <v>0</v>
      </c>
      <c r="AF651" s="220"/>
      <c r="AG651" s="220"/>
      <c r="AH651" s="220"/>
      <c r="AI651" s="220"/>
      <c r="AJ651" s="430">
        <f t="shared" si="301"/>
        <v>0</v>
      </c>
      <c r="AK651" s="120"/>
      <c r="AL651" s="120"/>
      <c r="AM651" s="120"/>
      <c r="AN651" s="120"/>
      <c r="AO651" s="257">
        <f t="shared" si="302"/>
        <v>0</v>
      </c>
      <c r="AP651" s="120"/>
      <c r="AQ651" s="120"/>
      <c r="AR651" s="120"/>
      <c r="AS651" s="120"/>
      <c r="AT651" s="257">
        <f t="shared" si="323"/>
        <v>0</v>
      </c>
      <c r="AU651" s="120"/>
      <c r="AV651" s="120"/>
      <c r="AW651" s="120"/>
      <c r="AX651" s="120"/>
      <c r="AY651" s="257">
        <f t="shared" si="324"/>
        <v>0</v>
      </c>
    </row>
    <row r="652" spans="2:51" s="218" customFormat="1" ht="16.5" customHeight="1" thickBot="1" x14ac:dyDescent="0.3">
      <c r="B652" s="1059"/>
      <c r="C652" s="1073"/>
      <c r="D652" s="923"/>
      <c r="E652" s="200" t="s">
        <v>112</v>
      </c>
      <c r="F652" s="695">
        <f t="shared" si="300"/>
        <v>0</v>
      </c>
      <c r="G652" s="672">
        <v>0</v>
      </c>
      <c r="H652" s="93">
        <v>0</v>
      </c>
      <c r="I652" s="93">
        <v>0</v>
      </c>
      <c r="J652" s="93">
        <v>0</v>
      </c>
      <c r="K652" s="66">
        <f t="shared" si="322"/>
        <v>0</v>
      </c>
      <c r="L652" s="93">
        <v>0</v>
      </c>
      <c r="M652" s="93">
        <v>0</v>
      </c>
      <c r="N652" s="93">
        <v>0</v>
      </c>
      <c r="O652" s="93">
        <v>0</v>
      </c>
      <c r="P652" s="257">
        <f t="shared" si="320"/>
        <v>0</v>
      </c>
      <c r="Q652" s="93">
        <v>0</v>
      </c>
      <c r="R652" s="93">
        <v>0</v>
      </c>
      <c r="S652" s="93">
        <v>0</v>
      </c>
      <c r="T652" s="93">
        <v>0</v>
      </c>
      <c r="U652" s="257">
        <f t="shared" si="321"/>
        <v>0</v>
      </c>
      <c r="V652" s="93">
        <v>0</v>
      </c>
      <c r="W652" s="93">
        <v>0</v>
      </c>
      <c r="X652" s="93">
        <v>0</v>
      </c>
      <c r="Y652" s="415">
        <v>0</v>
      </c>
      <c r="Z652" s="430">
        <f t="shared" si="312"/>
        <v>0</v>
      </c>
      <c r="AA652" s="93">
        <v>0</v>
      </c>
      <c r="AB652" s="93">
        <v>0</v>
      </c>
      <c r="AC652" s="93">
        <v>0</v>
      </c>
      <c r="AD652" s="93">
        <v>0</v>
      </c>
      <c r="AE652" s="430">
        <f t="shared" si="313"/>
        <v>0</v>
      </c>
      <c r="AF652" s="93">
        <v>0</v>
      </c>
      <c r="AG652" s="93">
        <v>0</v>
      </c>
      <c r="AH652" s="93">
        <v>0</v>
      </c>
      <c r="AI652" s="93">
        <v>0</v>
      </c>
      <c r="AJ652" s="430">
        <f t="shared" si="301"/>
        <v>0</v>
      </c>
      <c r="AK652" s="91">
        <v>0</v>
      </c>
      <c r="AL652" s="91">
        <v>0</v>
      </c>
      <c r="AM652" s="91">
        <v>0</v>
      </c>
      <c r="AN652" s="91">
        <v>0</v>
      </c>
      <c r="AO652" s="257">
        <f t="shared" si="302"/>
        <v>0</v>
      </c>
      <c r="AP652" s="91">
        <v>0</v>
      </c>
      <c r="AQ652" s="91">
        <v>0</v>
      </c>
      <c r="AR652" s="91">
        <v>0</v>
      </c>
      <c r="AS652" s="91">
        <v>0</v>
      </c>
      <c r="AT652" s="257">
        <f t="shared" si="323"/>
        <v>0</v>
      </c>
      <c r="AU652" s="91">
        <v>0</v>
      </c>
      <c r="AV652" s="91">
        <v>0</v>
      </c>
      <c r="AW652" s="91">
        <v>0</v>
      </c>
      <c r="AX652" s="91">
        <v>0</v>
      </c>
      <c r="AY652" s="257">
        <f t="shared" si="324"/>
        <v>0</v>
      </c>
    </row>
    <row r="653" spans="2:51" s="218" customFormat="1" ht="16.5" customHeight="1" thickBot="1" x14ac:dyDescent="0.3">
      <c r="B653" s="1059"/>
      <c r="C653" s="1073"/>
      <c r="D653" s="923"/>
      <c r="E653" s="619" t="s">
        <v>621</v>
      </c>
      <c r="F653" s="695">
        <f t="shared" ref="F653:F716" si="325">K653+P653+U653+Z653+AE653+AJ653+AO653+AT653+AY653</f>
        <v>0</v>
      </c>
      <c r="G653" s="682">
        <v>0</v>
      </c>
      <c r="H653" s="119">
        <v>0</v>
      </c>
      <c r="I653" s="119">
        <v>0</v>
      </c>
      <c r="J653" s="119">
        <v>0</v>
      </c>
      <c r="K653" s="66">
        <f t="shared" si="322"/>
        <v>0</v>
      </c>
      <c r="L653" s="93">
        <v>0</v>
      </c>
      <c r="M653" s="93">
        <v>0</v>
      </c>
      <c r="N653" s="93">
        <v>0</v>
      </c>
      <c r="O653" s="93">
        <v>0</v>
      </c>
      <c r="P653" s="257">
        <f t="shared" si="320"/>
        <v>0</v>
      </c>
      <c r="Q653" s="93">
        <v>0</v>
      </c>
      <c r="R653" s="93">
        <v>0</v>
      </c>
      <c r="S653" s="93">
        <v>0</v>
      </c>
      <c r="T653" s="93">
        <v>0</v>
      </c>
      <c r="U653" s="257">
        <f t="shared" si="321"/>
        <v>0</v>
      </c>
      <c r="V653" s="93">
        <v>0</v>
      </c>
      <c r="W653" s="93">
        <v>0</v>
      </c>
      <c r="X653" s="93">
        <v>0</v>
      </c>
      <c r="Y653" s="415">
        <v>0</v>
      </c>
      <c r="Z653" s="430">
        <f t="shared" si="312"/>
        <v>0</v>
      </c>
      <c r="AA653" s="93">
        <v>0</v>
      </c>
      <c r="AB653" s="93">
        <v>0</v>
      </c>
      <c r="AC653" s="93">
        <v>0</v>
      </c>
      <c r="AD653" s="93">
        <v>0</v>
      </c>
      <c r="AE653" s="430">
        <f t="shared" si="313"/>
        <v>0</v>
      </c>
      <c r="AF653" s="119">
        <v>0</v>
      </c>
      <c r="AG653" s="119">
        <v>0</v>
      </c>
      <c r="AH653" s="119">
        <v>0</v>
      </c>
      <c r="AI653" s="119">
        <v>0</v>
      </c>
      <c r="AJ653" s="430">
        <f t="shared" si="301"/>
        <v>0</v>
      </c>
      <c r="AK653" s="91">
        <v>0</v>
      </c>
      <c r="AL653" s="91">
        <v>0</v>
      </c>
      <c r="AM653" s="91">
        <v>0</v>
      </c>
      <c r="AN653" s="91">
        <v>0</v>
      </c>
      <c r="AO653" s="257">
        <f t="shared" si="302"/>
        <v>0</v>
      </c>
      <c r="AP653" s="91">
        <v>0</v>
      </c>
      <c r="AQ653" s="91">
        <v>0</v>
      </c>
      <c r="AR653" s="91">
        <v>0</v>
      </c>
      <c r="AS653" s="91">
        <v>0</v>
      </c>
      <c r="AT653" s="257">
        <f t="shared" si="323"/>
        <v>0</v>
      </c>
      <c r="AU653" s="91">
        <v>0</v>
      </c>
      <c r="AV653" s="91">
        <v>0</v>
      </c>
      <c r="AW653" s="91">
        <v>0</v>
      </c>
      <c r="AX653" s="91">
        <v>0</v>
      </c>
      <c r="AY653" s="257">
        <f t="shared" si="324"/>
        <v>0</v>
      </c>
    </row>
    <row r="654" spans="2:51" s="218" customFormat="1" ht="21.75" thickBot="1" x14ac:dyDescent="0.3">
      <c r="B654" s="1056"/>
      <c r="C654" s="1073"/>
      <c r="D654" s="924"/>
      <c r="E654" s="616" t="s">
        <v>620</v>
      </c>
      <c r="F654" s="695">
        <f t="shared" si="325"/>
        <v>0</v>
      </c>
      <c r="G654" s="682">
        <v>0</v>
      </c>
      <c r="H654" s="119">
        <v>0</v>
      </c>
      <c r="I654" s="119">
        <v>0</v>
      </c>
      <c r="J654" s="119">
        <v>0</v>
      </c>
      <c r="K654" s="66">
        <f t="shared" si="322"/>
        <v>0</v>
      </c>
      <c r="L654" s="93">
        <v>0</v>
      </c>
      <c r="M654" s="93">
        <v>0</v>
      </c>
      <c r="N654" s="93">
        <v>0</v>
      </c>
      <c r="O654" s="93">
        <v>0</v>
      </c>
      <c r="P654" s="257">
        <f t="shared" si="320"/>
        <v>0</v>
      </c>
      <c r="Q654" s="93">
        <v>0</v>
      </c>
      <c r="R654" s="93">
        <v>0</v>
      </c>
      <c r="S654" s="93">
        <v>0</v>
      </c>
      <c r="T654" s="93">
        <v>0</v>
      </c>
      <c r="U654" s="257">
        <f t="shared" si="321"/>
        <v>0</v>
      </c>
      <c r="V654" s="93">
        <v>0</v>
      </c>
      <c r="W654" s="93">
        <v>0</v>
      </c>
      <c r="X654" s="93">
        <v>0</v>
      </c>
      <c r="Y654" s="415">
        <v>0</v>
      </c>
      <c r="Z654" s="430">
        <f t="shared" si="312"/>
        <v>0</v>
      </c>
      <c r="AA654" s="93">
        <v>0</v>
      </c>
      <c r="AB654" s="93">
        <v>0</v>
      </c>
      <c r="AC654" s="93">
        <v>0</v>
      </c>
      <c r="AD654" s="93">
        <v>0</v>
      </c>
      <c r="AE654" s="430">
        <f t="shared" si="313"/>
        <v>0</v>
      </c>
      <c r="AF654" s="119">
        <v>0</v>
      </c>
      <c r="AG654" s="119">
        <v>0</v>
      </c>
      <c r="AH654" s="119">
        <v>0</v>
      </c>
      <c r="AI654" s="119">
        <v>0</v>
      </c>
      <c r="AJ654" s="430">
        <f t="shared" si="301"/>
        <v>0</v>
      </c>
      <c r="AK654" s="91">
        <v>0</v>
      </c>
      <c r="AL654" s="91">
        <v>0</v>
      </c>
      <c r="AM654" s="91">
        <v>0</v>
      </c>
      <c r="AN654" s="91">
        <v>0</v>
      </c>
      <c r="AO654" s="257">
        <f t="shared" si="302"/>
        <v>0</v>
      </c>
      <c r="AP654" s="91">
        <v>0</v>
      </c>
      <c r="AQ654" s="91">
        <v>0</v>
      </c>
      <c r="AR654" s="91">
        <v>0</v>
      </c>
      <c r="AS654" s="91">
        <v>0</v>
      </c>
      <c r="AT654" s="257">
        <f t="shared" si="323"/>
        <v>0</v>
      </c>
      <c r="AU654" s="91">
        <v>0</v>
      </c>
      <c r="AV654" s="91">
        <v>0</v>
      </c>
      <c r="AW654" s="91">
        <v>0</v>
      </c>
      <c r="AX654" s="91">
        <v>0</v>
      </c>
      <c r="AY654" s="257">
        <f t="shared" si="324"/>
        <v>0</v>
      </c>
    </row>
    <row r="655" spans="2:51" s="218" customFormat="1" ht="16.5" customHeight="1" thickBot="1" x14ac:dyDescent="0.3">
      <c r="B655" s="1058">
        <v>7</v>
      </c>
      <c r="C655" s="1073"/>
      <c r="D655" s="915" t="s">
        <v>243</v>
      </c>
      <c r="E655" s="595" t="s">
        <v>116</v>
      </c>
      <c r="F655" s="695">
        <f t="shared" si="325"/>
        <v>0</v>
      </c>
      <c r="G655" s="687">
        <v>0</v>
      </c>
      <c r="H655" s="94">
        <v>0</v>
      </c>
      <c r="I655" s="94">
        <v>0</v>
      </c>
      <c r="J655" s="94">
        <v>0</v>
      </c>
      <c r="K655" s="66">
        <f t="shared" si="322"/>
        <v>0</v>
      </c>
      <c r="L655" s="93">
        <v>0</v>
      </c>
      <c r="M655" s="93">
        <v>0</v>
      </c>
      <c r="N655" s="93">
        <v>0</v>
      </c>
      <c r="O655" s="93">
        <v>0</v>
      </c>
      <c r="P655" s="257">
        <f t="shared" si="320"/>
        <v>0</v>
      </c>
      <c r="Q655" s="93">
        <v>0</v>
      </c>
      <c r="R655" s="93">
        <v>0</v>
      </c>
      <c r="S655" s="93">
        <v>0</v>
      </c>
      <c r="T655" s="93">
        <v>0</v>
      </c>
      <c r="U655" s="257">
        <f t="shared" si="321"/>
        <v>0</v>
      </c>
      <c r="V655" s="93">
        <v>0</v>
      </c>
      <c r="W655" s="93">
        <v>0</v>
      </c>
      <c r="X655" s="93">
        <v>0</v>
      </c>
      <c r="Y655" s="415">
        <v>0</v>
      </c>
      <c r="Z655" s="430">
        <f t="shared" si="312"/>
        <v>0</v>
      </c>
      <c r="AA655" s="93">
        <v>0</v>
      </c>
      <c r="AB655" s="93">
        <v>0</v>
      </c>
      <c r="AC655" s="93">
        <v>0</v>
      </c>
      <c r="AD655" s="93">
        <v>0</v>
      </c>
      <c r="AE655" s="430">
        <f t="shared" si="313"/>
        <v>0</v>
      </c>
      <c r="AF655" s="119">
        <v>0</v>
      </c>
      <c r="AG655" s="119">
        <v>0</v>
      </c>
      <c r="AH655" s="119">
        <v>0</v>
      </c>
      <c r="AI655" s="119">
        <v>0</v>
      </c>
      <c r="AJ655" s="430">
        <f t="shared" si="301"/>
        <v>0</v>
      </c>
      <c r="AK655" s="91">
        <v>0</v>
      </c>
      <c r="AL655" s="91">
        <v>0</v>
      </c>
      <c r="AM655" s="91">
        <v>0</v>
      </c>
      <c r="AN655" s="91">
        <v>0</v>
      </c>
      <c r="AO655" s="257">
        <f t="shared" si="302"/>
        <v>0</v>
      </c>
      <c r="AP655" s="91">
        <v>0</v>
      </c>
      <c r="AQ655" s="91">
        <v>0</v>
      </c>
      <c r="AR655" s="91">
        <v>0</v>
      </c>
      <c r="AS655" s="91">
        <v>0</v>
      </c>
      <c r="AT655" s="257">
        <f t="shared" si="323"/>
        <v>0</v>
      </c>
      <c r="AU655" s="84">
        <v>0</v>
      </c>
      <c r="AV655" s="84">
        <v>0</v>
      </c>
      <c r="AW655" s="84">
        <v>0</v>
      </c>
      <c r="AX655" s="84">
        <v>0</v>
      </c>
      <c r="AY655" s="257">
        <f t="shared" si="324"/>
        <v>0</v>
      </c>
    </row>
    <row r="656" spans="2:51" s="218" customFormat="1" ht="16.5" customHeight="1" thickBot="1" x14ac:dyDescent="0.3">
      <c r="B656" s="1059"/>
      <c r="C656" s="1073"/>
      <c r="D656" s="923"/>
      <c r="E656" s="200" t="s">
        <v>203</v>
      </c>
      <c r="F656" s="695">
        <f t="shared" si="325"/>
        <v>0</v>
      </c>
      <c r="G656" s="688">
        <v>0</v>
      </c>
      <c r="H656" s="92">
        <v>0</v>
      </c>
      <c r="I656" s="92">
        <v>0</v>
      </c>
      <c r="J656" s="92">
        <v>0</v>
      </c>
      <c r="K656" s="66">
        <f t="shared" si="322"/>
        <v>0</v>
      </c>
      <c r="L656" s="93">
        <v>0</v>
      </c>
      <c r="M656" s="93">
        <v>0</v>
      </c>
      <c r="N656" s="93">
        <v>0</v>
      </c>
      <c r="O656" s="93">
        <v>0</v>
      </c>
      <c r="P656" s="257">
        <f t="shared" si="320"/>
        <v>0</v>
      </c>
      <c r="Q656" s="93">
        <v>0</v>
      </c>
      <c r="R656" s="93">
        <v>0</v>
      </c>
      <c r="S656" s="93">
        <v>0</v>
      </c>
      <c r="T656" s="93">
        <v>0</v>
      </c>
      <c r="U656" s="257">
        <f t="shared" si="321"/>
        <v>0</v>
      </c>
      <c r="V656" s="93">
        <v>0</v>
      </c>
      <c r="W656" s="93">
        <v>0</v>
      </c>
      <c r="X656" s="93">
        <v>0</v>
      </c>
      <c r="Y656" s="415">
        <v>0</v>
      </c>
      <c r="Z656" s="430">
        <f t="shared" si="312"/>
        <v>0</v>
      </c>
      <c r="AA656" s="93">
        <v>0</v>
      </c>
      <c r="AB656" s="93">
        <v>0</v>
      </c>
      <c r="AC656" s="93">
        <v>0</v>
      </c>
      <c r="AD656" s="93">
        <v>0</v>
      </c>
      <c r="AE656" s="430">
        <f t="shared" si="313"/>
        <v>0</v>
      </c>
      <c r="AF656" s="119">
        <v>0</v>
      </c>
      <c r="AG656" s="119">
        <v>0</v>
      </c>
      <c r="AH656" s="119">
        <v>0</v>
      </c>
      <c r="AI656" s="119">
        <v>0</v>
      </c>
      <c r="AJ656" s="430">
        <f t="shared" si="301"/>
        <v>0</v>
      </c>
      <c r="AK656" s="91">
        <v>0</v>
      </c>
      <c r="AL656" s="91">
        <v>0</v>
      </c>
      <c r="AM656" s="91">
        <v>0</v>
      </c>
      <c r="AN656" s="91">
        <v>0</v>
      </c>
      <c r="AO656" s="257">
        <f t="shared" si="302"/>
        <v>0</v>
      </c>
      <c r="AP656" s="91">
        <v>0</v>
      </c>
      <c r="AQ656" s="91">
        <v>0</v>
      </c>
      <c r="AR656" s="91">
        <v>0</v>
      </c>
      <c r="AS656" s="91">
        <v>0</v>
      </c>
      <c r="AT656" s="257">
        <f t="shared" si="323"/>
        <v>0</v>
      </c>
      <c r="AU656" s="84">
        <v>0</v>
      </c>
      <c r="AV656" s="84">
        <v>0</v>
      </c>
      <c r="AW656" s="84">
        <v>0</v>
      </c>
      <c r="AX656" s="84">
        <v>0</v>
      </c>
      <c r="AY656" s="257">
        <f t="shared" si="324"/>
        <v>0</v>
      </c>
    </row>
    <row r="657" spans="2:51" s="218" customFormat="1" ht="16.5" customHeight="1" thickBot="1" x14ac:dyDescent="0.3">
      <c r="B657" s="1059"/>
      <c r="C657" s="1073"/>
      <c r="D657" s="923"/>
      <c r="E657" s="200" t="s">
        <v>112</v>
      </c>
      <c r="F657" s="695">
        <f t="shared" si="325"/>
        <v>0</v>
      </c>
      <c r="G657" s="672">
        <v>0</v>
      </c>
      <c r="H657" s="93">
        <v>0</v>
      </c>
      <c r="I657" s="93">
        <v>0</v>
      </c>
      <c r="J657" s="93">
        <v>0</v>
      </c>
      <c r="K657" s="66">
        <f t="shared" si="322"/>
        <v>0</v>
      </c>
      <c r="L657" s="93">
        <v>0</v>
      </c>
      <c r="M657" s="93">
        <v>0</v>
      </c>
      <c r="N657" s="93">
        <v>0</v>
      </c>
      <c r="O657" s="93">
        <v>0</v>
      </c>
      <c r="P657" s="257">
        <f t="shared" si="320"/>
        <v>0</v>
      </c>
      <c r="Q657" s="93">
        <v>0</v>
      </c>
      <c r="R657" s="93">
        <v>0</v>
      </c>
      <c r="S657" s="93">
        <v>0</v>
      </c>
      <c r="T657" s="93">
        <v>0</v>
      </c>
      <c r="U657" s="257">
        <f t="shared" si="321"/>
        <v>0</v>
      </c>
      <c r="V657" s="93">
        <v>0</v>
      </c>
      <c r="W657" s="93">
        <v>0</v>
      </c>
      <c r="X657" s="93">
        <v>0</v>
      </c>
      <c r="Y657" s="415">
        <v>0</v>
      </c>
      <c r="Z657" s="430">
        <f t="shared" si="312"/>
        <v>0</v>
      </c>
      <c r="AA657" s="93">
        <v>0</v>
      </c>
      <c r="AB657" s="93">
        <v>0</v>
      </c>
      <c r="AC657" s="93">
        <v>0</v>
      </c>
      <c r="AD657" s="93">
        <v>0</v>
      </c>
      <c r="AE657" s="430">
        <f t="shared" si="313"/>
        <v>0</v>
      </c>
      <c r="AF657" s="119">
        <v>0</v>
      </c>
      <c r="AG657" s="119">
        <v>0</v>
      </c>
      <c r="AH657" s="119">
        <v>0</v>
      </c>
      <c r="AI657" s="119">
        <v>0</v>
      </c>
      <c r="AJ657" s="430">
        <f t="shared" si="301"/>
        <v>0</v>
      </c>
      <c r="AK657" s="91">
        <v>0</v>
      </c>
      <c r="AL657" s="91">
        <v>0</v>
      </c>
      <c r="AM657" s="91">
        <v>0</v>
      </c>
      <c r="AN657" s="91">
        <v>0</v>
      </c>
      <c r="AO657" s="257">
        <f t="shared" si="302"/>
        <v>0</v>
      </c>
      <c r="AP657" s="91">
        <v>0</v>
      </c>
      <c r="AQ657" s="91">
        <v>0</v>
      </c>
      <c r="AR657" s="91">
        <v>0</v>
      </c>
      <c r="AS657" s="91">
        <v>0</v>
      </c>
      <c r="AT657" s="257">
        <f t="shared" si="323"/>
        <v>0</v>
      </c>
      <c r="AU657" s="91">
        <v>0</v>
      </c>
      <c r="AV657" s="91">
        <v>0</v>
      </c>
      <c r="AW657" s="91">
        <v>0</v>
      </c>
      <c r="AX657" s="91">
        <v>0</v>
      </c>
      <c r="AY657" s="257">
        <f t="shared" si="324"/>
        <v>0</v>
      </c>
    </row>
    <row r="658" spans="2:51" s="218" customFormat="1" ht="16.5" customHeight="1" thickBot="1" x14ac:dyDescent="0.3">
      <c r="B658" s="1059"/>
      <c r="C658" s="1073"/>
      <c r="D658" s="923"/>
      <c r="E658" s="619" t="s">
        <v>621</v>
      </c>
      <c r="F658" s="695">
        <f t="shared" si="325"/>
        <v>0</v>
      </c>
      <c r="G658" s="682">
        <v>0</v>
      </c>
      <c r="H658" s="119">
        <v>0</v>
      </c>
      <c r="I658" s="119">
        <v>0</v>
      </c>
      <c r="J658" s="119">
        <v>0</v>
      </c>
      <c r="K658" s="66">
        <f t="shared" si="322"/>
        <v>0</v>
      </c>
      <c r="L658" s="93">
        <v>0</v>
      </c>
      <c r="M658" s="93">
        <v>0</v>
      </c>
      <c r="N658" s="93">
        <v>0</v>
      </c>
      <c r="O658" s="93">
        <v>0</v>
      </c>
      <c r="P658" s="257">
        <f t="shared" si="320"/>
        <v>0</v>
      </c>
      <c r="Q658" s="93">
        <v>0</v>
      </c>
      <c r="R658" s="93">
        <v>0</v>
      </c>
      <c r="S658" s="93">
        <v>0</v>
      </c>
      <c r="T658" s="93">
        <v>0</v>
      </c>
      <c r="U658" s="257">
        <f t="shared" si="321"/>
        <v>0</v>
      </c>
      <c r="V658" s="93">
        <v>0</v>
      </c>
      <c r="W658" s="93">
        <v>0</v>
      </c>
      <c r="X658" s="93">
        <v>0</v>
      </c>
      <c r="Y658" s="415">
        <v>0</v>
      </c>
      <c r="Z658" s="430">
        <f t="shared" si="312"/>
        <v>0</v>
      </c>
      <c r="AA658" s="93">
        <v>0</v>
      </c>
      <c r="AB658" s="93">
        <v>0</v>
      </c>
      <c r="AC658" s="93">
        <v>0</v>
      </c>
      <c r="AD658" s="93">
        <v>0</v>
      </c>
      <c r="AE658" s="430">
        <f t="shared" si="313"/>
        <v>0</v>
      </c>
      <c r="AF658" s="119">
        <v>0</v>
      </c>
      <c r="AG658" s="119">
        <v>0</v>
      </c>
      <c r="AH658" s="119">
        <v>0</v>
      </c>
      <c r="AI658" s="119">
        <v>0</v>
      </c>
      <c r="AJ658" s="430">
        <f t="shared" si="301"/>
        <v>0</v>
      </c>
      <c r="AK658" s="91">
        <v>0</v>
      </c>
      <c r="AL658" s="91">
        <v>0</v>
      </c>
      <c r="AM658" s="91">
        <v>0</v>
      </c>
      <c r="AN658" s="91">
        <v>0</v>
      </c>
      <c r="AO658" s="257">
        <f t="shared" si="302"/>
        <v>0</v>
      </c>
      <c r="AP658" s="91">
        <v>0</v>
      </c>
      <c r="AQ658" s="91">
        <v>0</v>
      </c>
      <c r="AR658" s="91">
        <v>0</v>
      </c>
      <c r="AS658" s="91">
        <v>0</v>
      </c>
      <c r="AT658" s="257">
        <f t="shared" si="323"/>
        <v>0</v>
      </c>
      <c r="AU658" s="91">
        <v>0</v>
      </c>
      <c r="AV658" s="91">
        <v>0</v>
      </c>
      <c r="AW658" s="91">
        <v>0</v>
      </c>
      <c r="AX658" s="91">
        <v>0</v>
      </c>
      <c r="AY658" s="257">
        <f t="shared" si="324"/>
        <v>0</v>
      </c>
    </row>
    <row r="659" spans="2:51" s="218" customFormat="1" ht="21.75" thickBot="1" x14ac:dyDescent="0.3">
      <c r="B659" s="1056"/>
      <c r="C659" s="1073"/>
      <c r="D659" s="924"/>
      <c r="E659" s="616" t="s">
        <v>620</v>
      </c>
      <c r="F659" s="695">
        <f t="shared" si="325"/>
        <v>0</v>
      </c>
      <c r="G659" s="682">
        <v>0</v>
      </c>
      <c r="H659" s="119">
        <v>0</v>
      </c>
      <c r="I659" s="119">
        <v>0</v>
      </c>
      <c r="J659" s="119">
        <v>0</v>
      </c>
      <c r="K659" s="66">
        <f t="shared" si="322"/>
        <v>0</v>
      </c>
      <c r="L659" s="93">
        <v>0</v>
      </c>
      <c r="M659" s="93">
        <v>0</v>
      </c>
      <c r="N659" s="93">
        <v>0</v>
      </c>
      <c r="O659" s="93">
        <v>0</v>
      </c>
      <c r="P659" s="257">
        <f t="shared" si="320"/>
        <v>0</v>
      </c>
      <c r="Q659" s="93">
        <v>0</v>
      </c>
      <c r="R659" s="93">
        <v>0</v>
      </c>
      <c r="S659" s="93">
        <v>0</v>
      </c>
      <c r="T659" s="93">
        <v>0</v>
      </c>
      <c r="U659" s="257">
        <f t="shared" si="321"/>
        <v>0</v>
      </c>
      <c r="V659" s="93">
        <v>0</v>
      </c>
      <c r="W659" s="93">
        <v>0</v>
      </c>
      <c r="X659" s="93">
        <v>0</v>
      </c>
      <c r="Y659" s="415">
        <v>0</v>
      </c>
      <c r="Z659" s="430">
        <f t="shared" si="312"/>
        <v>0</v>
      </c>
      <c r="AA659" s="93">
        <v>0</v>
      </c>
      <c r="AB659" s="93">
        <v>0</v>
      </c>
      <c r="AC659" s="93">
        <v>0</v>
      </c>
      <c r="AD659" s="93">
        <v>0</v>
      </c>
      <c r="AE659" s="430">
        <f t="shared" si="313"/>
        <v>0</v>
      </c>
      <c r="AF659" s="119">
        <v>0</v>
      </c>
      <c r="AG659" s="119">
        <v>0</v>
      </c>
      <c r="AH659" s="119">
        <v>0</v>
      </c>
      <c r="AI659" s="119">
        <v>0</v>
      </c>
      <c r="AJ659" s="430">
        <f t="shared" si="301"/>
        <v>0</v>
      </c>
      <c r="AK659" s="91">
        <v>0</v>
      </c>
      <c r="AL659" s="91">
        <v>0</v>
      </c>
      <c r="AM659" s="91">
        <v>0</v>
      </c>
      <c r="AN659" s="91">
        <v>0</v>
      </c>
      <c r="AO659" s="257">
        <f t="shared" si="302"/>
        <v>0</v>
      </c>
      <c r="AP659" s="91">
        <v>0</v>
      </c>
      <c r="AQ659" s="91">
        <v>0</v>
      </c>
      <c r="AR659" s="91">
        <v>0</v>
      </c>
      <c r="AS659" s="91">
        <v>0</v>
      </c>
      <c r="AT659" s="257">
        <f t="shared" si="323"/>
        <v>0</v>
      </c>
      <c r="AU659" s="91">
        <v>0</v>
      </c>
      <c r="AV659" s="91">
        <v>0</v>
      </c>
      <c r="AW659" s="91">
        <v>0</v>
      </c>
      <c r="AX659" s="91">
        <v>0</v>
      </c>
      <c r="AY659" s="257">
        <f t="shared" si="324"/>
        <v>0</v>
      </c>
    </row>
    <row r="660" spans="2:51" s="218" customFormat="1" ht="16.5" customHeight="1" thickBot="1" x14ac:dyDescent="0.3">
      <c r="B660" s="1058">
        <v>8</v>
      </c>
      <c r="C660" s="1073"/>
      <c r="D660" s="915" t="s">
        <v>244</v>
      </c>
      <c r="E660" s="227" t="s">
        <v>116</v>
      </c>
      <c r="F660" s="695">
        <f t="shared" si="325"/>
        <v>0</v>
      </c>
      <c r="G660" s="652"/>
      <c r="H660" s="117"/>
      <c r="I660" s="117"/>
      <c r="J660" s="117"/>
      <c r="K660" s="66">
        <f t="shared" si="322"/>
        <v>0</v>
      </c>
      <c r="L660" s="220"/>
      <c r="M660" s="220"/>
      <c r="N660" s="220"/>
      <c r="O660" s="220"/>
      <c r="P660" s="257">
        <f t="shared" si="320"/>
        <v>0</v>
      </c>
      <c r="Q660" s="220"/>
      <c r="R660" s="220"/>
      <c r="S660" s="220"/>
      <c r="T660" s="220"/>
      <c r="U660" s="257">
        <f t="shared" si="321"/>
        <v>0</v>
      </c>
      <c r="V660" s="220"/>
      <c r="W660" s="220"/>
      <c r="X660" s="220"/>
      <c r="Y660" s="358"/>
      <c r="Z660" s="430">
        <f t="shared" si="312"/>
        <v>0</v>
      </c>
      <c r="AA660" s="220"/>
      <c r="AB660" s="220"/>
      <c r="AC660" s="220"/>
      <c r="AD660" s="220"/>
      <c r="AE660" s="430">
        <f t="shared" si="313"/>
        <v>0</v>
      </c>
      <c r="AF660" s="220"/>
      <c r="AG660" s="220"/>
      <c r="AH660" s="220"/>
      <c r="AI660" s="220"/>
      <c r="AJ660" s="430">
        <f t="shared" si="301"/>
        <v>0</v>
      </c>
      <c r="AK660" s="120"/>
      <c r="AL660" s="120"/>
      <c r="AM660" s="120"/>
      <c r="AN660" s="120"/>
      <c r="AO660" s="257">
        <f t="shared" si="302"/>
        <v>0</v>
      </c>
      <c r="AP660" s="120"/>
      <c r="AQ660" s="120"/>
      <c r="AR660" s="120"/>
      <c r="AS660" s="120"/>
      <c r="AT660" s="257">
        <f t="shared" si="323"/>
        <v>0</v>
      </c>
      <c r="AU660" s="120"/>
      <c r="AV660" s="120"/>
      <c r="AW660" s="120"/>
      <c r="AX660" s="120"/>
      <c r="AY660" s="257">
        <f t="shared" si="324"/>
        <v>0</v>
      </c>
    </row>
    <row r="661" spans="2:51" s="218" customFormat="1" ht="16.5" customHeight="1" thickBot="1" x14ac:dyDescent="0.3">
      <c r="B661" s="1059"/>
      <c r="C661" s="1073"/>
      <c r="D661" s="923"/>
      <c r="E661" s="229" t="s">
        <v>203</v>
      </c>
      <c r="F661" s="695">
        <f t="shared" si="325"/>
        <v>0</v>
      </c>
      <c r="G661" s="686"/>
      <c r="H661" s="115"/>
      <c r="I661" s="115"/>
      <c r="J661" s="115"/>
      <c r="K661" s="66">
        <f t="shared" si="322"/>
        <v>0</v>
      </c>
      <c r="L661" s="220"/>
      <c r="M661" s="220"/>
      <c r="N661" s="220"/>
      <c r="O661" s="220"/>
      <c r="P661" s="257">
        <f t="shared" si="320"/>
        <v>0</v>
      </c>
      <c r="Q661" s="220"/>
      <c r="R661" s="220"/>
      <c r="S661" s="220"/>
      <c r="T661" s="220"/>
      <c r="U661" s="257">
        <f t="shared" si="321"/>
        <v>0</v>
      </c>
      <c r="V661" s="220"/>
      <c r="W661" s="220"/>
      <c r="X661" s="220"/>
      <c r="Y661" s="358"/>
      <c r="Z661" s="430">
        <f t="shared" si="312"/>
        <v>0</v>
      </c>
      <c r="AA661" s="220"/>
      <c r="AB661" s="220"/>
      <c r="AC661" s="220"/>
      <c r="AD661" s="220"/>
      <c r="AE661" s="430">
        <f t="shared" si="313"/>
        <v>0</v>
      </c>
      <c r="AF661" s="220"/>
      <c r="AG661" s="220"/>
      <c r="AH661" s="220"/>
      <c r="AI661" s="220"/>
      <c r="AJ661" s="430">
        <f t="shared" si="301"/>
        <v>0</v>
      </c>
      <c r="AK661" s="120"/>
      <c r="AL661" s="120"/>
      <c r="AM661" s="120"/>
      <c r="AN661" s="120"/>
      <c r="AO661" s="257">
        <f t="shared" si="302"/>
        <v>0</v>
      </c>
      <c r="AP661" s="120"/>
      <c r="AQ661" s="120"/>
      <c r="AR661" s="120"/>
      <c r="AS661" s="120"/>
      <c r="AT661" s="257">
        <f t="shared" si="323"/>
        <v>0</v>
      </c>
      <c r="AU661" s="120"/>
      <c r="AV661" s="120"/>
      <c r="AW661" s="120"/>
      <c r="AX661" s="120"/>
      <c r="AY661" s="257">
        <f t="shared" si="324"/>
        <v>0</v>
      </c>
    </row>
    <row r="662" spans="2:51" s="218" customFormat="1" ht="16.5" customHeight="1" thickBot="1" x14ac:dyDescent="0.3">
      <c r="B662" s="1059"/>
      <c r="C662" s="1073"/>
      <c r="D662" s="923"/>
      <c r="E662" s="200" t="s">
        <v>112</v>
      </c>
      <c r="F662" s="695">
        <f t="shared" si="325"/>
        <v>0</v>
      </c>
      <c r="G662" s="672">
        <v>0</v>
      </c>
      <c r="H662" s="93">
        <v>0</v>
      </c>
      <c r="I662" s="93">
        <v>0</v>
      </c>
      <c r="J662" s="93">
        <v>0</v>
      </c>
      <c r="K662" s="66">
        <f t="shared" si="322"/>
        <v>0</v>
      </c>
      <c r="L662" s="93">
        <v>0</v>
      </c>
      <c r="M662" s="93">
        <v>0</v>
      </c>
      <c r="N662" s="93">
        <v>0</v>
      </c>
      <c r="O662" s="93">
        <v>0</v>
      </c>
      <c r="P662" s="257">
        <f t="shared" si="320"/>
        <v>0</v>
      </c>
      <c r="Q662" s="93">
        <v>0</v>
      </c>
      <c r="R662" s="93">
        <v>0</v>
      </c>
      <c r="S662" s="93">
        <v>0</v>
      </c>
      <c r="T662" s="93">
        <v>0</v>
      </c>
      <c r="U662" s="257">
        <f t="shared" si="321"/>
        <v>0</v>
      </c>
      <c r="V662" s="93">
        <v>0</v>
      </c>
      <c r="W662" s="93">
        <v>0</v>
      </c>
      <c r="X662" s="93">
        <v>0</v>
      </c>
      <c r="Y662" s="415">
        <v>0</v>
      </c>
      <c r="Z662" s="430">
        <f t="shared" si="312"/>
        <v>0</v>
      </c>
      <c r="AA662" s="93">
        <v>0</v>
      </c>
      <c r="AB662" s="93">
        <v>0</v>
      </c>
      <c r="AC662" s="93">
        <v>0</v>
      </c>
      <c r="AD662" s="93">
        <v>0</v>
      </c>
      <c r="AE662" s="430">
        <f t="shared" si="313"/>
        <v>0</v>
      </c>
      <c r="AF662" s="93">
        <v>0</v>
      </c>
      <c r="AG662" s="93">
        <v>0</v>
      </c>
      <c r="AH662" s="93">
        <v>0</v>
      </c>
      <c r="AI662" s="93">
        <v>0</v>
      </c>
      <c r="AJ662" s="430">
        <f t="shared" si="301"/>
        <v>0</v>
      </c>
      <c r="AK662" s="91">
        <v>0</v>
      </c>
      <c r="AL662" s="91">
        <v>0</v>
      </c>
      <c r="AM662" s="91">
        <v>0</v>
      </c>
      <c r="AN662" s="91">
        <v>0</v>
      </c>
      <c r="AO662" s="257">
        <f t="shared" si="302"/>
        <v>0</v>
      </c>
      <c r="AP662" s="91">
        <v>0</v>
      </c>
      <c r="AQ662" s="91">
        <v>0</v>
      </c>
      <c r="AR662" s="91">
        <v>0</v>
      </c>
      <c r="AS662" s="91">
        <v>0</v>
      </c>
      <c r="AT662" s="257">
        <f t="shared" si="323"/>
        <v>0</v>
      </c>
      <c r="AU662" s="91">
        <v>0</v>
      </c>
      <c r="AV662" s="91">
        <v>0</v>
      </c>
      <c r="AW662" s="91">
        <v>0</v>
      </c>
      <c r="AX662" s="91">
        <v>0</v>
      </c>
      <c r="AY662" s="257">
        <f t="shared" si="324"/>
        <v>0</v>
      </c>
    </row>
    <row r="663" spans="2:51" s="218" customFormat="1" ht="16.5" customHeight="1" thickBot="1" x14ac:dyDescent="0.3">
      <c r="B663" s="1059"/>
      <c r="C663" s="1073"/>
      <c r="D663" s="923"/>
      <c r="E663" s="619" t="s">
        <v>621</v>
      </c>
      <c r="F663" s="695">
        <f t="shared" si="325"/>
        <v>0</v>
      </c>
      <c r="G663" s="682">
        <v>0</v>
      </c>
      <c r="H663" s="119">
        <v>0</v>
      </c>
      <c r="I663" s="119">
        <v>0</v>
      </c>
      <c r="J663" s="119">
        <v>0</v>
      </c>
      <c r="K663" s="66">
        <f t="shared" si="322"/>
        <v>0</v>
      </c>
      <c r="L663" s="93">
        <v>0</v>
      </c>
      <c r="M663" s="93">
        <v>0</v>
      </c>
      <c r="N663" s="93">
        <v>0</v>
      </c>
      <c r="O663" s="93">
        <v>0</v>
      </c>
      <c r="P663" s="257">
        <f t="shared" si="320"/>
        <v>0</v>
      </c>
      <c r="Q663" s="93">
        <v>0</v>
      </c>
      <c r="R663" s="93">
        <v>0</v>
      </c>
      <c r="S663" s="93">
        <v>0</v>
      </c>
      <c r="T663" s="93">
        <v>0</v>
      </c>
      <c r="U663" s="257">
        <f t="shared" si="321"/>
        <v>0</v>
      </c>
      <c r="V663" s="119">
        <v>0</v>
      </c>
      <c r="W663" s="119">
        <v>0</v>
      </c>
      <c r="X663" s="119">
        <v>0</v>
      </c>
      <c r="Y663" s="401">
        <v>0</v>
      </c>
      <c r="Z663" s="430">
        <f t="shared" si="312"/>
        <v>0</v>
      </c>
      <c r="AA663" s="93">
        <v>0</v>
      </c>
      <c r="AB663" s="93">
        <v>0</v>
      </c>
      <c r="AC663" s="93">
        <v>0</v>
      </c>
      <c r="AD663" s="93">
        <v>0</v>
      </c>
      <c r="AE663" s="430">
        <f t="shared" si="313"/>
        <v>0</v>
      </c>
      <c r="AF663" s="119">
        <v>0</v>
      </c>
      <c r="AG663" s="119">
        <v>0</v>
      </c>
      <c r="AH663" s="119">
        <v>0</v>
      </c>
      <c r="AI663" s="119">
        <v>0</v>
      </c>
      <c r="AJ663" s="430">
        <f t="shared" si="301"/>
        <v>0</v>
      </c>
      <c r="AK663" s="91">
        <v>0</v>
      </c>
      <c r="AL663" s="91">
        <v>0</v>
      </c>
      <c r="AM663" s="91">
        <v>0</v>
      </c>
      <c r="AN663" s="91">
        <v>0</v>
      </c>
      <c r="AO663" s="257">
        <f t="shared" si="302"/>
        <v>0</v>
      </c>
      <c r="AP663" s="91">
        <v>0</v>
      </c>
      <c r="AQ663" s="91">
        <v>0</v>
      </c>
      <c r="AR663" s="91">
        <v>0</v>
      </c>
      <c r="AS663" s="91">
        <v>0</v>
      </c>
      <c r="AT663" s="257">
        <f t="shared" si="323"/>
        <v>0</v>
      </c>
      <c r="AU663" s="91">
        <v>0</v>
      </c>
      <c r="AV663" s="91">
        <v>0</v>
      </c>
      <c r="AW663" s="91">
        <v>0</v>
      </c>
      <c r="AX663" s="91">
        <v>0</v>
      </c>
      <c r="AY663" s="257">
        <f t="shared" si="324"/>
        <v>0</v>
      </c>
    </row>
    <row r="664" spans="2:51" s="218" customFormat="1" ht="16.5" customHeight="1" thickBot="1" x14ac:dyDescent="0.3">
      <c r="B664" s="1056"/>
      <c r="C664" s="1073"/>
      <c r="D664" s="924"/>
      <c r="E664" s="583" t="s">
        <v>620</v>
      </c>
      <c r="F664" s="695">
        <f t="shared" si="325"/>
        <v>0</v>
      </c>
      <c r="G664" s="677">
        <v>0</v>
      </c>
      <c r="H664" s="118">
        <v>0</v>
      </c>
      <c r="I664" s="118">
        <v>0</v>
      </c>
      <c r="J664" s="118">
        <v>0</v>
      </c>
      <c r="K664" s="66">
        <f t="shared" si="322"/>
        <v>0</v>
      </c>
      <c r="L664" s="93">
        <v>0</v>
      </c>
      <c r="M664" s="93">
        <v>0</v>
      </c>
      <c r="N664" s="93">
        <v>0</v>
      </c>
      <c r="O664" s="93">
        <v>0</v>
      </c>
      <c r="P664" s="257">
        <f t="shared" si="320"/>
        <v>0</v>
      </c>
      <c r="Q664" s="93">
        <v>0</v>
      </c>
      <c r="R664" s="93">
        <v>0</v>
      </c>
      <c r="S664" s="93">
        <v>0</v>
      </c>
      <c r="T664" s="93">
        <v>0</v>
      </c>
      <c r="U664" s="257">
        <f t="shared" si="321"/>
        <v>0</v>
      </c>
      <c r="V664" s="118">
        <v>0</v>
      </c>
      <c r="W664" s="118">
        <v>0</v>
      </c>
      <c r="X664" s="118">
        <v>0</v>
      </c>
      <c r="Y664" s="419">
        <v>0</v>
      </c>
      <c r="Z664" s="430">
        <f t="shared" si="312"/>
        <v>0</v>
      </c>
      <c r="AA664" s="93">
        <v>0</v>
      </c>
      <c r="AB664" s="93">
        <v>0</v>
      </c>
      <c r="AC664" s="93">
        <v>0</v>
      </c>
      <c r="AD664" s="93">
        <v>0</v>
      </c>
      <c r="AE664" s="430">
        <f t="shared" si="313"/>
        <v>0</v>
      </c>
      <c r="AF664" s="118">
        <v>0</v>
      </c>
      <c r="AG664" s="118">
        <v>0</v>
      </c>
      <c r="AH664" s="118">
        <v>0</v>
      </c>
      <c r="AI664" s="118">
        <v>0</v>
      </c>
      <c r="AJ664" s="430">
        <f t="shared" si="301"/>
        <v>0</v>
      </c>
      <c r="AK664" s="91">
        <v>0</v>
      </c>
      <c r="AL664" s="91">
        <v>0</v>
      </c>
      <c r="AM664" s="91">
        <v>0</v>
      </c>
      <c r="AN664" s="91">
        <v>0</v>
      </c>
      <c r="AO664" s="257">
        <f t="shared" si="302"/>
        <v>0</v>
      </c>
      <c r="AP664" s="91">
        <v>0</v>
      </c>
      <c r="AQ664" s="91">
        <v>0</v>
      </c>
      <c r="AR664" s="91">
        <v>0</v>
      </c>
      <c r="AS664" s="91">
        <v>0</v>
      </c>
      <c r="AT664" s="257">
        <f t="shared" si="323"/>
        <v>0</v>
      </c>
      <c r="AU664" s="91">
        <v>0</v>
      </c>
      <c r="AV664" s="91">
        <v>0</v>
      </c>
      <c r="AW664" s="91">
        <v>0</v>
      </c>
      <c r="AX664" s="91">
        <v>0</v>
      </c>
      <c r="AY664" s="257">
        <f t="shared" si="324"/>
        <v>0</v>
      </c>
    </row>
    <row r="665" spans="2:51" s="99" customFormat="1" ht="22.5" customHeight="1" thickBot="1" x14ac:dyDescent="0.3">
      <c r="B665" s="1058">
        <v>9</v>
      </c>
      <c r="C665" s="1073"/>
      <c r="D665" s="915" t="s">
        <v>750</v>
      </c>
      <c r="E665" s="227" t="s">
        <v>116</v>
      </c>
      <c r="F665" s="695">
        <f t="shared" si="325"/>
        <v>0</v>
      </c>
      <c r="G665" s="652"/>
      <c r="H665" s="117"/>
      <c r="I665" s="117"/>
      <c r="J665" s="117"/>
      <c r="K665" s="66">
        <f t="shared" si="322"/>
        <v>0</v>
      </c>
      <c r="L665" s="220"/>
      <c r="M665" s="220"/>
      <c r="N665" s="220"/>
      <c r="O665" s="220"/>
      <c r="P665" s="257">
        <f t="shared" si="320"/>
        <v>0</v>
      </c>
      <c r="Q665" s="220"/>
      <c r="R665" s="220"/>
      <c r="S665" s="220"/>
      <c r="T665" s="220"/>
      <c r="U665" s="257">
        <f t="shared" si="321"/>
        <v>0</v>
      </c>
      <c r="V665" s="220"/>
      <c r="W665" s="220"/>
      <c r="X665" s="220"/>
      <c r="Y665" s="358"/>
      <c r="Z665" s="430">
        <f t="shared" si="312"/>
        <v>0</v>
      </c>
      <c r="AA665" s="220"/>
      <c r="AB665" s="220"/>
      <c r="AC665" s="220"/>
      <c r="AD665" s="220"/>
      <c r="AE665" s="430">
        <f t="shared" si="313"/>
        <v>0</v>
      </c>
      <c r="AF665" s="220"/>
      <c r="AG665" s="220"/>
      <c r="AH665" s="220"/>
      <c r="AI665" s="220"/>
      <c r="AJ665" s="430">
        <f t="shared" si="301"/>
        <v>0</v>
      </c>
      <c r="AK665" s="120"/>
      <c r="AL665" s="120"/>
      <c r="AM665" s="120"/>
      <c r="AN665" s="120"/>
      <c r="AO665" s="257">
        <f t="shared" si="302"/>
        <v>0</v>
      </c>
      <c r="AP665" s="120"/>
      <c r="AQ665" s="120"/>
      <c r="AR665" s="120"/>
      <c r="AS665" s="120"/>
      <c r="AT665" s="257">
        <f t="shared" si="323"/>
        <v>0</v>
      </c>
      <c r="AU665" s="120"/>
      <c r="AV665" s="120"/>
      <c r="AW665" s="120"/>
      <c r="AX665" s="120"/>
      <c r="AY665" s="257">
        <f t="shared" si="324"/>
        <v>0</v>
      </c>
    </row>
    <row r="666" spans="2:51" s="99" customFormat="1" ht="22.5" customHeight="1" thickBot="1" x14ac:dyDescent="0.3">
      <c r="B666" s="1059"/>
      <c r="C666" s="1073"/>
      <c r="D666" s="923"/>
      <c r="E666" s="229" t="s">
        <v>203</v>
      </c>
      <c r="F666" s="695">
        <f t="shared" si="325"/>
        <v>0</v>
      </c>
      <c r="G666" s="686"/>
      <c r="H666" s="115"/>
      <c r="I666" s="115"/>
      <c r="J666" s="115"/>
      <c r="K666" s="66">
        <f t="shared" si="322"/>
        <v>0</v>
      </c>
      <c r="L666" s="220"/>
      <c r="M666" s="220"/>
      <c r="N666" s="220"/>
      <c r="O666" s="220"/>
      <c r="P666" s="257">
        <f t="shared" si="320"/>
        <v>0</v>
      </c>
      <c r="Q666" s="220"/>
      <c r="R666" s="220"/>
      <c r="S666" s="220"/>
      <c r="T666" s="220"/>
      <c r="U666" s="257">
        <f t="shared" si="321"/>
        <v>0</v>
      </c>
      <c r="V666" s="220"/>
      <c r="W666" s="220"/>
      <c r="X666" s="220"/>
      <c r="Y666" s="358"/>
      <c r="Z666" s="430">
        <f t="shared" si="312"/>
        <v>0</v>
      </c>
      <c r="AA666" s="220"/>
      <c r="AB666" s="220"/>
      <c r="AC666" s="220"/>
      <c r="AD666" s="220"/>
      <c r="AE666" s="430">
        <f t="shared" si="313"/>
        <v>0</v>
      </c>
      <c r="AF666" s="220"/>
      <c r="AG666" s="220"/>
      <c r="AH666" s="220"/>
      <c r="AI666" s="220"/>
      <c r="AJ666" s="430">
        <f t="shared" si="301"/>
        <v>0</v>
      </c>
      <c r="AK666" s="120"/>
      <c r="AL666" s="120"/>
      <c r="AM666" s="120"/>
      <c r="AN666" s="120"/>
      <c r="AO666" s="257">
        <f t="shared" si="302"/>
        <v>0</v>
      </c>
      <c r="AP666" s="120"/>
      <c r="AQ666" s="120"/>
      <c r="AR666" s="120"/>
      <c r="AS666" s="120"/>
      <c r="AT666" s="257">
        <f t="shared" si="323"/>
        <v>0</v>
      </c>
      <c r="AU666" s="120"/>
      <c r="AV666" s="120"/>
      <c r="AW666" s="120"/>
      <c r="AX666" s="120"/>
      <c r="AY666" s="257">
        <f t="shared" si="324"/>
        <v>0</v>
      </c>
    </row>
    <row r="667" spans="2:51" s="218" customFormat="1" ht="22.5" customHeight="1" thickBot="1" x14ac:dyDescent="0.3">
      <c r="B667" s="1059"/>
      <c r="C667" s="1073"/>
      <c r="D667" s="923"/>
      <c r="E667" s="200" t="s">
        <v>112</v>
      </c>
      <c r="F667" s="695">
        <f t="shared" si="325"/>
        <v>0</v>
      </c>
      <c r="G667" s="672">
        <v>0</v>
      </c>
      <c r="H667" s="93">
        <v>0</v>
      </c>
      <c r="I667" s="93">
        <v>0</v>
      </c>
      <c r="J667" s="93">
        <v>0</v>
      </c>
      <c r="K667" s="66">
        <f t="shared" si="322"/>
        <v>0</v>
      </c>
      <c r="L667" s="93">
        <v>0</v>
      </c>
      <c r="M667" s="93">
        <v>0</v>
      </c>
      <c r="N667" s="93">
        <v>0</v>
      </c>
      <c r="O667" s="93">
        <v>0</v>
      </c>
      <c r="P667" s="257">
        <f t="shared" si="320"/>
        <v>0</v>
      </c>
      <c r="Q667" s="93">
        <v>0</v>
      </c>
      <c r="R667" s="93">
        <v>0</v>
      </c>
      <c r="S667" s="93">
        <v>0</v>
      </c>
      <c r="T667" s="93">
        <v>0</v>
      </c>
      <c r="U667" s="257">
        <f t="shared" si="321"/>
        <v>0</v>
      </c>
      <c r="V667" s="93">
        <v>0</v>
      </c>
      <c r="W667" s="93">
        <v>0</v>
      </c>
      <c r="X667" s="93">
        <v>0</v>
      </c>
      <c r="Y667" s="415">
        <v>0</v>
      </c>
      <c r="Z667" s="430">
        <f t="shared" si="312"/>
        <v>0</v>
      </c>
      <c r="AA667" s="93">
        <v>0</v>
      </c>
      <c r="AB667" s="93">
        <v>0</v>
      </c>
      <c r="AC667" s="93">
        <v>0</v>
      </c>
      <c r="AD667" s="93">
        <v>0</v>
      </c>
      <c r="AE667" s="430">
        <f t="shared" si="313"/>
        <v>0</v>
      </c>
      <c r="AF667" s="93">
        <v>0</v>
      </c>
      <c r="AG667" s="93">
        <v>0</v>
      </c>
      <c r="AH667" s="93">
        <v>0</v>
      </c>
      <c r="AI667" s="93">
        <v>0</v>
      </c>
      <c r="AJ667" s="430">
        <f t="shared" si="301"/>
        <v>0</v>
      </c>
      <c r="AK667" s="91">
        <v>0</v>
      </c>
      <c r="AL667" s="91">
        <v>0</v>
      </c>
      <c r="AM667" s="91">
        <v>0</v>
      </c>
      <c r="AN667" s="91">
        <v>0</v>
      </c>
      <c r="AO667" s="257">
        <f t="shared" si="302"/>
        <v>0</v>
      </c>
      <c r="AP667" s="91">
        <v>0</v>
      </c>
      <c r="AQ667" s="91">
        <v>0</v>
      </c>
      <c r="AR667" s="91">
        <v>0</v>
      </c>
      <c r="AS667" s="91">
        <v>0</v>
      </c>
      <c r="AT667" s="257">
        <f t="shared" si="323"/>
        <v>0</v>
      </c>
      <c r="AU667" s="91">
        <v>0</v>
      </c>
      <c r="AV667" s="91">
        <v>0</v>
      </c>
      <c r="AW667" s="91">
        <v>0</v>
      </c>
      <c r="AX667" s="91">
        <v>0</v>
      </c>
      <c r="AY667" s="257">
        <f t="shared" si="324"/>
        <v>0</v>
      </c>
    </row>
    <row r="668" spans="2:51" s="218" customFormat="1" ht="22.5" customHeight="1" thickBot="1" x14ac:dyDescent="0.3">
      <c r="B668" s="1059"/>
      <c r="C668" s="1073"/>
      <c r="D668" s="923"/>
      <c r="E668" s="619" t="s">
        <v>621</v>
      </c>
      <c r="F668" s="695">
        <f t="shared" si="325"/>
        <v>0</v>
      </c>
      <c r="G668" s="682">
        <v>0</v>
      </c>
      <c r="H668" s="119">
        <v>0</v>
      </c>
      <c r="I668" s="119">
        <v>0</v>
      </c>
      <c r="J668" s="119">
        <v>0</v>
      </c>
      <c r="K668" s="66">
        <f t="shared" si="322"/>
        <v>0</v>
      </c>
      <c r="L668" s="119">
        <v>0</v>
      </c>
      <c r="M668" s="119">
        <v>0</v>
      </c>
      <c r="N668" s="119">
        <v>0</v>
      </c>
      <c r="O668" s="119">
        <v>0</v>
      </c>
      <c r="P668" s="257">
        <f t="shared" si="320"/>
        <v>0</v>
      </c>
      <c r="Q668" s="93">
        <v>0</v>
      </c>
      <c r="R668" s="93">
        <v>0</v>
      </c>
      <c r="S668" s="93">
        <v>0</v>
      </c>
      <c r="T668" s="93">
        <v>0</v>
      </c>
      <c r="U668" s="257">
        <f t="shared" si="321"/>
        <v>0</v>
      </c>
      <c r="V668" s="119">
        <v>0</v>
      </c>
      <c r="W668" s="119">
        <v>0</v>
      </c>
      <c r="X668" s="119">
        <v>0</v>
      </c>
      <c r="Y668" s="401">
        <v>0</v>
      </c>
      <c r="Z668" s="430">
        <f t="shared" si="312"/>
        <v>0</v>
      </c>
      <c r="AA668" s="119">
        <v>0</v>
      </c>
      <c r="AB668" s="119">
        <v>0</v>
      </c>
      <c r="AC668" s="119">
        <v>0</v>
      </c>
      <c r="AD668" s="119">
        <v>0</v>
      </c>
      <c r="AE668" s="430">
        <f t="shared" si="313"/>
        <v>0</v>
      </c>
      <c r="AF668" s="93">
        <v>0</v>
      </c>
      <c r="AG668" s="93">
        <v>0</v>
      </c>
      <c r="AH668" s="93">
        <v>0</v>
      </c>
      <c r="AI668" s="93">
        <v>0</v>
      </c>
      <c r="AJ668" s="430">
        <f t="shared" si="301"/>
        <v>0</v>
      </c>
      <c r="AK668" s="91">
        <v>0</v>
      </c>
      <c r="AL668" s="91">
        <v>0</v>
      </c>
      <c r="AM668" s="91">
        <v>0</v>
      </c>
      <c r="AN668" s="91">
        <v>0</v>
      </c>
      <c r="AO668" s="257">
        <f t="shared" si="302"/>
        <v>0</v>
      </c>
      <c r="AP668" s="91">
        <v>0</v>
      </c>
      <c r="AQ668" s="91">
        <v>0</v>
      </c>
      <c r="AR668" s="91">
        <v>0</v>
      </c>
      <c r="AS668" s="91">
        <v>0</v>
      </c>
      <c r="AT668" s="257">
        <f t="shared" si="323"/>
        <v>0</v>
      </c>
      <c r="AU668" s="91">
        <v>0</v>
      </c>
      <c r="AV668" s="91">
        <v>0</v>
      </c>
      <c r="AW668" s="91">
        <v>0</v>
      </c>
      <c r="AX668" s="91">
        <v>0</v>
      </c>
      <c r="AY668" s="257">
        <f t="shared" si="324"/>
        <v>0</v>
      </c>
    </row>
    <row r="669" spans="2:51" s="218" customFormat="1" ht="22.5" customHeight="1" thickBot="1" x14ac:dyDescent="0.3">
      <c r="B669" s="1056"/>
      <c r="C669" s="1073"/>
      <c r="D669" s="924"/>
      <c r="E669" s="616" t="s">
        <v>620</v>
      </c>
      <c r="F669" s="695">
        <f t="shared" si="325"/>
        <v>0</v>
      </c>
      <c r="G669" s="682">
        <v>0</v>
      </c>
      <c r="H669" s="119">
        <v>0</v>
      </c>
      <c r="I669" s="119">
        <v>0</v>
      </c>
      <c r="J669" s="119">
        <v>0</v>
      </c>
      <c r="K669" s="66">
        <f t="shared" si="322"/>
        <v>0</v>
      </c>
      <c r="L669" s="119">
        <v>0</v>
      </c>
      <c r="M669" s="119">
        <v>0</v>
      </c>
      <c r="N669" s="119">
        <v>0</v>
      </c>
      <c r="O669" s="119">
        <v>0</v>
      </c>
      <c r="P669" s="257">
        <f t="shared" si="320"/>
        <v>0</v>
      </c>
      <c r="Q669" s="93">
        <v>0</v>
      </c>
      <c r="R669" s="93">
        <v>0</v>
      </c>
      <c r="S669" s="93">
        <v>0</v>
      </c>
      <c r="T669" s="93">
        <v>0</v>
      </c>
      <c r="U669" s="257">
        <f t="shared" si="321"/>
        <v>0</v>
      </c>
      <c r="V669" s="119">
        <v>0</v>
      </c>
      <c r="W669" s="119">
        <v>0</v>
      </c>
      <c r="X669" s="119">
        <v>0</v>
      </c>
      <c r="Y669" s="401">
        <v>0</v>
      </c>
      <c r="Z669" s="430">
        <f t="shared" si="312"/>
        <v>0</v>
      </c>
      <c r="AA669" s="119">
        <v>0</v>
      </c>
      <c r="AB669" s="119">
        <v>0</v>
      </c>
      <c r="AC669" s="119">
        <v>0</v>
      </c>
      <c r="AD669" s="119">
        <v>0</v>
      </c>
      <c r="AE669" s="430">
        <f t="shared" si="313"/>
        <v>0</v>
      </c>
      <c r="AF669" s="93">
        <v>0</v>
      </c>
      <c r="AG669" s="93">
        <v>0</v>
      </c>
      <c r="AH669" s="93">
        <v>0</v>
      </c>
      <c r="AI669" s="93">
        <v>0</v>
      </c>
      <c r="AJ669" s="430">
        <f t="shared" si="301"/>
        <v>0</v>
      </c>
      <c r="AK669" s="91">
        <v>0</v>
      </c>
      <c r="AL669" s="91">
        <v>0</v>
      </c>
      <c r="AM669" s="91">
        <v>0</v>
      </c>
      <c r="AN669" s="91">
        <v>0</v>
      </c>
      <c r="AO669" s="257">
        <f t="shared" si="302"/>
        <v>0</v>
      </c>
      <c r="AP669" s="91">
        <v>0</v>
      </c>
      <c r="AQ669" s="91">
        <v>0</v>
      </c>
      <c r="AR669" s="91">
        <v>0</v>
      </c>
      <c r="AS669" s="91">
        <v>0</v>
      </c>
      <c r="AT669" s="257">
        <f t="shared" si="323"/>
        <v>0</v>
      </c>
      <c r="AU669" s="91">
        <v>0</v>
      </c>
      <c r="AV669" s="91">
        <v>0</v>
      </c>
      <c r="AW669" s="91">
        <v>0</v>
      </c>
      <c r="AX669" s="91">
        <v>0</v>
      </c>
      <c r="AY669" s="257">
        <f t="shared" si="324"/>
        <v>0</v>
      </c>
    </row>
    <row r="670" spans="2:51" s="218" customFormat="1" ht="18" customHeight="1" thickBot="1" x14ac:dyDescent="0.3">
      <c r="B670" s="1058">
        <v>10</v>
      </c>
      <c r="C670" s="1073"/>
      <c r="D670" s="915" t="s">
        <v>246</v>
      </c>
      <c r="E670" s="199" t="s">
        <v>116</v>
      </c>
      <c r="F670" s="695">
        <f t="shared" si="325"/>
        <v>0</v>
      </c>
      <c r="G670" s="678">
        <v>0</v>
      </c>
      <c r="H670" s="94">
        <v>0</v>
      </c>
      <c r="I670" s="94">
        <v>0</v>
      </c>
      <c r="J670" s="94">
        <v>0</v>
      </c>
      <c r="K670" s="66">
        <f t="shared" si="322"/>
        <v>0</v>
      </c>
      <c r="L670" s="94">
        <v>0</v>
      </c>
      <c r="M670" s="94">
        <v>0</v>
      </c>
      <c r="N670" s="94">
        <v>0</v>
      </c>
      <c r="O670" s="94">
        <v>0</v>
      </c>
      <c r="P670" s="257">
        <f t="shared" si="320"/>
        <v>0</v>
      </c>
      <c r="Q670" s="93">
        <v>0</v>
      </c>
      <c r="R670" s="93">
        <v>0</v>
      </c>
      <c r="S670" s="93">
        <v>0</v>
      </c>
      <c r="T670" s="93">
        <v>0</v>
      </c>
      <c r="U670" s="257">
        <f t="shared" si="321"/>
        <v>0</v>
      </c>
      <c r="V670" s="94">
        <v>0</v>
      </c>
      <c r="W670" s="94">
        <v>0</v>
      </c>
      <c r="X670" s="94">
        <v>0</v>
      </c>
      <c r="Y670" s="420">
        <v>0</v>
      </c>
      <c r="Z670" s="430">
        <f t="shared" si="312"/>
        <v>0</v>
      </c>
      <c r="AA670" s="119">
        <v>0</v>
      </c>
      <c r="AB670" s="119">
        <v>0</v>
      </c>
      <c r="AC670" s="119">
        <v>0</v>
      </c>
      <c r="AD670" s="119">
        <v>0</v>
      </c>
      <c r="AE670" s="430">
        <f t="shared" si="313"/>
        <v>0</v>
      </c>
      <c r="AF670" s="93">
        <v>0</v>
      </c>
      <c r="AG670" s="93">
        <v>0</v>
      </c>
      <c r="AH670" s="93">
        <v>0</v>
      </c>
      <c r="AI670" s="93">
        <v>0</v>
      </c>
      <c r="AJ670" s="430">
        <f t="shared" si="301"/>
        <v>0</v>
      </c>
      <c r="AK670" s="91">
        <v>0</v>
      </c>
      <c r="AL670" s="91">
        <v>0</v>
      </c>
      <c r="AM670" s="91">
        <v>0</v>
      </c>
      <c r="AN670" s="91">
        <v>0</v>
      </c>
      <c r="AO670" s="257">
        <f t="shared" si="302"/>
        <v>0</v>
      </c>
      <c r="AP670" s="91">
        <v>0</v>
      </c>
      <c r="AQ670" s="91">
        <v>0</v>
      </c>
      <c r="AR670" s="91">
        <v>0</v>
      </c>
      <c r="AS670" s="91">
        <v>0</v>
      </c>
      <c r="AT670" s="257">
        <f t="shared" si="323"/>
        <v>0</v>
      </c>
      <c r="AU670" s="91">
        <v>0</v>
      </c>
      <c r="AV670" s="91">
        <v>0</v>
      </c>
      <c r="AW670" s="91">
        <v>0</v>
      </c>
      <c r="AX670" s="91">
        <v>0</v>
      </c>
      <c r="AY670" s="257">
        <f t="shared" si="324"/>
        <v>0</v>
      </c>
    </row>
    <row r="671" spans="2:51" s="218" customFormat="1" ht="18" customHeight="1" thickBot="1" x14ac:dyDescent="0.3">
      <c r="B671" s="1059"/>
      <c r="C671" s="1073"/>
      <c r="D671" s="923"/>
      <c r="E671" s="200" t="s">
        <v>203</v>
      </c>
      <c r="F671" s="695">
        <f t="shared" si="325"/>
        <v>0</v>
      </c>
      <c r="G671" s="678">
        <v>0</v>
      </c>
      <c r="H671" s="94">
        <v>0</v>
      </c>
      <c r="I671" s="94">
        <v>0</v>
      </c>
      <c r="J671" s="94">
        <v>0</v>
      </c>
      <c r="K671" s="66">
        <f t="shared" si="322"/>
        <v>0</v>
      </c>
      <c r="L671" s="92">
        <v>0</v>
      </c>
      <c r="M671" s="92">
        <v>0</v>
      </c>
      <c r="N671" s="92">
        <v>0</v>
      </c>
      <c r="O671" s="92">
        <v>0</v>
      </c>
      <c r="P671" s="257">
        <f t="shared" si="320"/>
        <v>0</v>
      </c>
      <c r="Q671" s="93">
        <v>0</v>
      </c>
      <c r="R671" s="93">
        <v>0</v>
      </c>
      <c r="S671" s="93">
        <v>0</v>
      </c>
      <c r="T671" s="93">
        <v>0</v>
      </c>
      <c r="U671" s="257">
        <f t="shared" si="321"/>
        <v>0</v>
      </c>
      <c r="V671" s="92">
        <v>0</v>
      </c>
      <c r="W671" s="92">
        <v>0</v>
      </c>
      <c r="X671" s="92">
        <v>0</v>
      </c>
      <c r="Y671" s="421">
        <v>0</v>
      </c>
      <c r="Z671" s="430">
        <f t="shared" si="312"/>
        <v>0</v>
      </c>
      <c r="AA671" s="119">
        <v>0</v>
      </c>
      <c r="AB671" s="119">
        <v>0</v>
      </c>
      <c r="AC671" s="119">
        <v>0</v>
      </c>
      <c r="AD671" s="119">
        <v>0</v>
      </c>
      <c r="AE671" s="430">
        <f t="shared" si="313"/>
        <v>0</v>
      </c>
      <c r="AF671" s="93">
        <v>0</v>
      </c>
      <c r="AG671" s="93">
        <v>0</v>
      </c>
      <c r="AH671" s="93">
        <v>0</v>
      </c>
      <c r="AI671" s="93">
        <v>0</v>
      </c>
      <c r="AJ671" s="430">
        <f t="shared" si="301"/>
        <v>0</v>
      </c>
      <c r="AK671" s="91">
        <v>0</v>
      </c>
      <c r="AL671" s="91">
        <v>0</v>
      </c>
      <c r="AM671" s="91">
        <v>0</v>
      </c>
      <c r="AN671" s="91">
        <v>0</v>
      </c>
      <c r="AO671" s="257">
        <f t="shared" si="302"/>
        <v>0</v>
      </c>
      <c r="AP671" s="91">
        <v>0</v>
      </c>
      <c r="AQ671" s="91">
        <v>0</v>
      </c>
      <c r="AR671" s="91">
        <v>0</v>
      </c>
      <c r="AS671" s="91">
        <v>0</v>
      </c>
      <c r="AT671" s="257">
        <f t="shared" si="323"/>
        <v>0</v>
      </c>
      <c r="AU671" s="91">
        <v>0</v>
      </c>
      <c r="AV671" s="91">
        <v>0</v>
      </c>
      <c r="AW671" s="91">
        <v>0</v>
      </c>
      <c r="AX671" s="91">
        <v>0</v>
      </c>
      <c r="AY671" s="257">
        <f t="shared" si="324"/>
        <v>0</v>
      </c>
    </row>
    <row r="672" spans="2:51" s="218" customFormat="1" ht="18" customHeight="1" thickBot="1" x14ac:dyDescent="0.3">
      <c r="B672" s="1059"/>
      <c r="C672" s="1073"/>
      <c r="D672" s="923"/>
      <c r="E672" s="200" t="s">
        <v>112</v>
      </c>
      <c r="F672" s="695">
        <f t="shared" si="325"/>
        <v>0</v>
      </c>
      <c r="G672" s="678">
        <v>0</v>
      </c>
      <c r="H672" s="94">
        <v>0</v>
      </c>
      <c r="I672" s="94">
        <v>0</v>
      </c>
      <c r="J672" s="94">
        <v>0</v>
      </c>
      <c r="K672" s="66">
        <f t="shared" si="322"/>
        <v>0</v>
      </c>
      <c r="L672" s="92">
        <v>0</v>
      </c>
      <c r="M672" s="92">
        <v>0</v>
      </c>
      <c r="N672" s="92">
        <v>0</v>
      </c>
      <c r="O672" s="92">
        <v>0</v>
      </c>
      <c r="P672" s="257">
        <f t="shared" si="320"/>
        <v>0</v>
      </c>
      <c r="Q672" s="93">
        <v>0</v>
      </c>
      <c r="R672" s="93">
        <v>0</v>
      </c>
      <c r="S672" s="93">
        <v>0</v>
      </c>
      <c r="T672" s="93">
        <v>0</v>
      </c>
      <c r="U672" s="257">
        <f t="shared" si="321"/>
        <v>0</v>
      </c>
      <c r="V672" s="93">
        <v>0</v>
      </c>
      <c r="W672" s="93">
        <v>0</v>
      </c>
      <c r="X672" s="93">
        <v>0</v>
      </c>
      <c r="Y672" s="415">
        <v>0</v>
      </c>
      <c r="Z672" s="430">
        <f t="shared" si="312"/>
        <v>0</v>
      </c>
      <c r="AA672" s="119">
        <v>0</v>
      </c>
      <c r="AB672" s="119">
        <v>0</v>
      </c>
      <c r="AC672" s="119">
        <v>0</v>
      </c>
      <c r="AD672" s="119">
        <v>0</v>
      </c>
      <c r="AE672" s="430">
        <f t="shared" si="313"/>
        <v>0</v>
      </c>
      <c r="AF672" s="93">
        <v>0</v>
      </c>
      <c r="AG672" s="93">
        <v>0</v>
      </c>
      <c r="AH672" s="93">
        <v>0</v>
      </c>
      <c r="AI672" s="93">
        <v>0</v>
      </c>
      <c r="AJ672" s="430">
        <f t="shared" si="301"/>
        <v>0</v>
      </c>
      <c r="AK672" s="91">
        <v>0</v>
      </c>
      <c r="AL672" s="91">
        <v>0</v>
      </c>
      <c r="AM672" s="91">
        <v>0</v>
      </c>
      <c r="AN672" s="91">
        <v>0</v>
      </c>
      <c r="AO672" s="257">
        <f t="shared" si="302"/>
        <v>0</v>
      </c>
      <c r="AP672" s="91">
        <v>0</v>
      </c>
      <c r="AQ672" s="91">
        <v>0</v>
      </c>
      <c r="AR672" s="91">
        <v>0</v>
      </c>
      <c r="AS672" s="91">
        <v>0</v>
      </c>
      <c r="AT672" s="257">
        <f t="shared" si="323"/>
        <v>0</v>
      </c>
      <c r="AU672" s="91">
        <v>0</v>
      </c>
      <c r="AV672" s="91">
        <v>0</v>
      </c>
      <c r="AW672" s="91">
        <v>0</v>
      </c>
      <c r="AX672" s="91">
        <v>0</v>
      </c>
      <c r="AY672" s="257">
        <f t="shared" si="324"/>
        <v>0</v>
      </c>
    </row>
    <row r="673" spans="2:51" s="218" customFormat="1" ht="18" customHeight="1" thickBot="1" x14ac:dyDescent="0.3">
      <c r="B673" s="1059"/>
      <c r="C673" s="1073"/>
      <c r="D673" s="923"/>
      <c r="E673" s="619" t="s">
        <v>621</v>
      </c>
      <c r="F673" s="695">
        <f t="shared" si="325"/>
        <v>0</v>
      </c>
      <c r="G673" s="678">
        <v>0</v>
      </c>
      <c r="H673" s="94">
        <v>0</v>
      </c>
      <c r="I673" s="94">
        <v>0</v>
      </c>
      <c r="J673" s="94">
        <v>0</v>
      </c>
      <c r="K673" s="66">
        <f t="shared" si="322"/>
        <v>0</v>
      </c>
      <c r="L673" s="92">
        <v>0</v>
      </c>
      <c r="M673" s="92">
        <v>0</v>
      </c>
      <c r="N673" s="92">
        <v>0</v>
      </c>
      <c r="O673" s="92">
        <v>0</v>
      </c>
      <c r="P673" s="257">
        <f t="shared" si="320"/>
        <v>0</v>
      </c>
      <c r="Q673" s="93">
        <v>0</v>
      </c>
      <c r="R673" s="93">
        <v>0</v>
      </c>
      <c r="S673" s="93">
        <v>0</v>
      </c>
      <c r="T673" s="93">
        <v>0</v>
      </c>
      <c r="U673" s="257">
        <f t="shared" si="321"/>
        <v>0</v>
      </c>
      <c r="V673" s="119">
        <v>0</v>
      </c>
      <c r="W673" s="119">
        <v>0</v>
      </c>
      <c r="X673" s="119">
        <v>0</v>
      </c>
      <c r="Y673" s="401">
        <v>0</v>
      </c>
      <c r="Z673" s="430">
        <f t="shared" si="312"/>
        <v>0</v>
      </c>
      <c r="AA673" s="119">
        <v>0</v>
      </c>
      <c r="AB673" s="119">
        <v>0</v>
      </c>
      <c r="AC673" s="119">
        <v>0</v>
      </c>
      <c r="AD673" s="119">
        <v>0</v>
      </c>
      <c r="AE673" s="430">
        <f t="shared" si="313"/>
        <v>0</v>
      </c>
      <c r="AF673" s="93">
        <v>0</v>
      </c>
      <c r="AG673" s="93">
        <v>0</v>
      </c>
      <c r="AH673" s="93">
        <v>0</v>
      </c>
      <c r="AI673" s="93">
        <v>0</v>
      </c>
      <c r="AJ673" s="430">
        <f t="shared" si="301"/>
        <v>0</v>
      </c>
      <c r="AK673" s="91">
        <v>0</v>
      </c>
      <c r="AL673" s="91">
        <v>0</v>
      </c>
      <c r="AM673" s="91">
        <v>0</v>
      </c>
      <c r="AN673" s="91">
        <v>0</v>
      </c>
      <c r="AO673" s="257">
        <f t="shared" si="302"/>
        <v>0</v>
      </c>
      <c r="AP673" s="91">
        <v>0</v>
      </c>
      <c r="AQ673" s="91">
        <v>0</v>
      </c>
      <c r="AR673" s="91">
        <v>0</v>
      </c>
      <c r="AS673" s="91">
        <v>0</v>
      </c>
      <c r="AT673" s="257">
        <f t="shared" si="323"/>
        <v>0</v>
      </c>
      <c r="AU673" s="91">
        <v>0</v>
      </c>
      <c r="AV673" s="91">
        <v>0</v>
      </c>
      <c r="AW673" s="91">
        <v>0</v>
      </c>
      <c r="AX673" s="91">
        <v>0</v>
      </c>
      <c r="AY673" s="257">
        <f t="shared" si="324"/>
        <v>0</v>
      </c>
    </row>
    <row r="674" spans="2:51" s="218" customFormat="1" ht="18" customHeight="1" thickBot="1" x14ac:dyDescent="0.3">
      <c r="B674" s="1056"/>
      <c r="C674" s="1073"/>
      <c r="D674" s="948"/>
      <c r="E674" s="583" t="s">
        <v>620</v>
      </c>
      <c r="F674" s="695">
        <f t="shared" si="325"/>
        <v>0</v>
      </c>
      <c r="G674" s="678">
        <v>0</v>
      </c>
      <c r="H674" s="94">
        <v>0</v>
      </c>
      <c r="I674" s="94">
        <v>0</v>
      </c>
      <c r="J674" s="94">
        <v>0</v>
      </c>
      <c r="K674" s="66">
        <f t="shared" si="322"/>
        <v>0</v>
      </c>
      <c r="L674" s="92">
        <v>0</v>
      </c>
      <c r="M674" s="92">
        <v>0</v>
      </c>
      <c r="N674" s="92">
        <v>0</v>
      </c>
      <c r="O674" s="92">
        <v>0</v>
      </c>
      <c r="P674" s="257">
        <f t="shared" si="320"/>
        <v>0</v>
      </c>
      <c r="Q674" s="93">
        <v>0</v>
      </c>
      <c r="R674" s="93">
        <v>0</v>
      </c>
      <c r="S674" s="93">
        <v>0</v>
      </c>
      <c r="T674" s="93">
        <v>0</v>
      </c>
      <c r="U674" s="257">
        <f t="shared" si="321"/>
        <v>0</v>
      </c>
      <c r="V674" s="118">
        <v>0</v>
      </c>
      <c r="W674" s="118">
        <v>0</v>
      </c>
      <c r="X674" s="118">
        <v>0</v>
      </c>
      <c r="Y674" s="419">
        <v>0</v>
      </c>
      <c r="Z674" s="430">
        <f t="shared" si="312"/>
        <v>0</v>
      </c>
      <c r="AA674" s="119">
        <v>0</v>
      </c>
      <c r="AB674" s="119">
        <v>0</v>
      </c>
      <c r="AC674" s="119">
        <v>0</v>
      </c>
      <c r="AD674" s="119">
        <v>0</v>
      </c>
      <c r="AE674" s="430">
        <f t="shared" si="313"/>
        <v>0</v>
      </c>
      <c r="AF674" s="93">
        <v>0</v>
      </c>
      <c r="AG674" s="93">
        <v>0</v>
      </c>
      <c r="AH674" s="93">
        <v>0</v>
      </c>
      <c r="AI674" s="93">
        <v>0</v>
      </c>
      <c r="AJ674" s="430">
        <f t="shared" si="301"/>
        <v>0</v>
      </c>
      <c r="AK674" s="91">
        <v>0</v>
      </c>
      <c r="AL674" s="91">
        <v>0</v>
      </c>
      <c r="AM674" s="91">
        <v>0</v>
      </c>
      <c r="AN674" s="91">
        <v>0</v>
      </c>
      <c r="AO674" s="257">
        <f t="shared" si="302"/>
        <v>0</v>
      </c>
      <c r="AP674" s="91">
        <v>0</v>
      </c>
      <c r="AQ674" s="91">
        <v>0</v>
      </c>
      <c r="AR674" s="91">
        <v>0</v>
      </c>
      <c r="AS674" s="91">
        <v>0</v>
      </c>
      <c r="AT674" s="257">
        <f t="shared" si="323"/>
        <v>0</v>
      </c>
      <c r="AU674" s="91">
        <v>0</v>
      </c>
      <c r="AV674" s="91">
        <v>0</v>
      </c>
      <c r="AW674" s="91">
        <v>0</v>
      </c>
      <c r="AX674" s="91">
        <v>0</v>
      </c>
      <c r="AY674" s="257">
        <f t="shared" si="324"/>
        <v>0</v>
      </c>
    </row>
    <row r="675" spans="2:51" s="218" customFormat="1" ht="17.25" customHeight="1" thickBot="1" x14ac:dyDescent="0.3">
      <c r="B675" s="1058">
        <v>11</v>
      </c>
      <c r="C675" s="1073"/>
      <c r="D675" s="967" t="s">
        <v>247</v>
      </c>
      <c r="E675" s="199" t="s">
        <v>116</v>
      </c>
      <c r="F675" s="695">
        <f t="shared" si="325"/>
        <v>0</v>
      </c>
      <c r="G675" s="678">
        <v>0</v>
      </c>
      <c r="H675" s="94">
        <v>0</v>
      </c>
      <c r="I675" s="94">
        <v>0</v>
      </c>
      <c r="J675" s="94">
        <v>0</v>
      </c>
      <c r="K675" s="66">
        <f t="shared" si="322"/>
        <v>0</v>
      </c>
      <c r="L675" s="92">
        <v>0</v>
      </c>
      <c r="M675" s="92">
        <v>0</v>
      </c>
      <c r="N675" s="92">
        <v>0</v>
      </c>
      <c r="O675" s="92">
        <v>0</v>
      </c>
      <c r="P675" s="257">
        <f t="shared" si="320"/>
        <v>0</v>
      </c>
      <c r="Q675" s="93">
        <v>0</v>
      </c>
      <c r="R675" s="93">
        <v>0</v>
      </c>
      <c r="S675" s="93">
        <v>0</v>
      </c>
      <c r="T675" s="93">
        <v>0</v>
      </c>
      <c r="U675" s="257">
        <f t="shared" si="321"/>
        <v>0</v>
      </c>
      <c r="V675" s="94">
        <v>0</v>
      </c>
      <c r="W675" s="94">
        <v>0</v>
      </c>
      <c r="X675" s="94">
        <v>0</v>
      </c>
      <c r="Y675" s="420">
        <v>0</v>
      </c>
      <c r="Z675" s="430">
        <f t="shared" si="312"/>
        <v>0</v>
      </c>
      <c r="AA675" s="119">
        <v>0</v>
      </c>
      <c r="AB675" s="119">
        <v>0</v>
      </c>
      <c r="AC675" s="119">
        <v>0</v>
      </c>
      <c r="AD675" s="119">
        <v>0</v>
      </c>
      <c r="AE675" s="430">
        <f t="shared" si="313"/>
        <v>0</v>
      </c>
      <c r="AF675" s="93">
        <v>0</v>
      </c>
      <c r="AG675" s="93">
        <v>0</v>
      </c>
      <c r="AH675" s="93">
        <v>0</v>
      </c>
      <c r="AI675" s="93">
        <v>0</v>
      </c>
      <c r="AJ675" s="430">
        <f t="shared" si="301"/>
        <v>0</v>
      </c>
      <c r="AK675" s="91">
        <v>0</v>
      </c>
      <c r="AL675" s="91">
        <v>0</v>
      </c>
      <c r="AM675" s="91">
        <v>0</v>
      </c>
      <c r="AN675" s="91">
        <v>0</v>
      </c>
      <c r="AO675" s="257">
        <f t="shared" si="302"/>
        <v>0</v>
      </c>
      <c r="AP675" s="91">
        <v>0</v>
      </c>
      <c r="AQ675" s="91">
        <v>0</v>
      </c>
      <c r="AR675" s="91">
        <v>0</v>
      </c>
      <c r="AS675" s="91">
        <v>0</v>
      </c>
      <c r="AT675" s="257">
        <f t="shared" si="323"/>
        <v>0</v>
      </c>
      <c r="AU675" s="91">
        <v>0</v>
      </c>
      <c r="AV675" s="91">
        <v>0</v>
      </c>
      <c r="AW675" s="91">
        <v>0</v>
      </c>
      <c r="AX675" s="91">
        <v>0</v>
      </c>
      <c r="AY675" s="257">
        <f t="shared" si="324"/>
        <v>0</v>
      </c>
    </row>
    <row r="676" spans="2:51" s="218" customFormat="1" ht="17.25" customHeight="1" thickBot="1" x14ac:dyDescent="0.3">
      <c r="B676" s="1059"/>
      <c r="C676" s="1073"/>
      <c r="D676" s="923"/>
      <c r="E676" s="200" t="s">
        <v>203</v>
      </c>
      <c r="F676" s="695">
        <f t="shared" si="325"/>
        <v>0</v>
      </c>
      <c r="G676" s="678">
        <v>0</v>
      </c>
      <c r="H676" s="94">
        <v>0</v>
      </c>
      <c r="I676" s="94">
        <v>0</v>
      </c>
      <c r="J676" s="94">
        <v>0</v>
      </c>
      <c r="K676" s="66">
        <f t="shared" si="322"/>
        <v>0</v>
      </c>
      <c r="L676" s="92">
        <v>0</v>
      </c>
      <c r="M676" s="92">
        <v>0</v>
      </c>
      <c r="N676" s="92">
        <v>0</v>
      </c>
      <c r="O676" s="92">
        <v>0</v>
      </c>
      <c r="P676" s="257">
        <f t="shared" si="320"/>
        <v>0</v>
      </c>
      <c r="Q676" s="93">
        <v>0</v>
      </c>
      <c r="R676" s="93">
        <v>0</v>
      </c>
      <c r="S676" s="93">
        <v>0</v>
      </c>
      <c r="T676" s="93">
        <v>0</v>
      </c>
      <c r="U676" s="257">
        <f t="shared" si="321"/>
        <v>0</v>
      </c>
      <c r="V676" s="92">
        <v>0</v>
      </c>
      <c r="W676" s="92">
        <v>0</v>
      </c>
      <c r="X676" s="92">
        <v>0</v>
      </c>
      <c r="Y676" s="421">
        <v>0</v>
      </c>
      <c r="Z676" s="430">
        <f t="shared" si="312"/>
        <v>0</v>
      </c>
      <c r="AA676" s="119">
        <v>0</v>
      </c>
      <c r="AB676" s="119">
        <v>0</v>
      </c>
      <c r="AC676" s="119">
        <v>0</v>
      </c>
      <c r="AD676" s="119">
        <v>0</v>
      </c>
      <c r="AE676" s="430">
        <f t="shared" si="313"/>
        <v>0</v>
      </c>
      <c r="AF676" s="93">
        <v>0</v>
      </c>
      <c r="AG676" s="93">
        <v>0</v>
      </c>
      <c r="AH676" s="93">
        <v>0</v>
      </c>
      <c r="AI676" s="93">
        <v>0</v>
      </c>
      <c r="AJ676" s="430">
        <f t="shared" si="301"/>
        <v>0</v>
      </c>
      <c r="AK676" s="91">
        <v>0</v>
      </c>
      <c r="AL676" s="91">
        <v>0</v>
      </c>
      <c r="AM676" s="91">
        <v>0</v>
      </c>
      <c r="AN676" s="91">
        <v>0</v>
      </c>
      <c r="AO676" s="257">
        <f t="shared" si="302"/>
        <v>0</v>
      </c>
      <c r="AP676" s="91">
        <v>0</v>
      </c>
      <c r="AQ676" s="91">
        <v>0</v>
      </c>
      <c r="AR676" s="91">
        <v>0</v>
      </c>
      <c r="AS676" s="91">
        <v>0</v>
      </c>
      <c r="AT676" s="257">
        <f t="shared" si="323"/>
        <v>0</v>
      </c>
      <c r="AU676" s="91">
        <v>0</v>
      </c>
      <c r="AV676" s="91">
        <v>0</v>
      </c>
      <c r="AW676" s="91">
        <v>0</v>
      </c>
      <c r="AX676" s="91">
        <v>0</v>
      </c>
      <c r="AY676" s="257">
        <f t="shared" si="324"/>
        <v>0</v>
      </c>
    </row>
    <row r="677" spans="2:51" s="218" customFormat="1" ht="17.25" customHeight="1" thickBot="1" x14ac:dyDescent="0.3">
      <c r="B677" s="1059"/>
      <c r="C677" s="1073"/>
      <c r="D677" s="923"/>
      <c r="E677" s="200" t="s">
        <v>112</v>
      </c>
      <c r="F677" s="695">
        <f t="shared" si="325"/>
        <v>0</v>
      </c>
      <c r="G677" s="678">
        <v>0</v>
      </c>
      <c r="H677" s="94">
        <v>0</v>
      </c>
      <c r="I677" s="94">
        <v>0</v>
      </c>
      <c r="J677" s="94">
        <v>0</v>
      </c>
      <c r="K677" s="66">
        <f t="shared" si="322"/>
        <v>0</v>
      </c>
      <c r="L677" s="92">
        <v>0</v>
      </c>
      <c r="M677" s="92">
        <v>0</v>
      </c>
      <c r="N677" s="92">
        <v>0</v>
      </c>
      <c r="O677" s="92">
        <v>0</v>
      </c>
      <c r="P677" s="257">
        <f t="shared" si="320"/>
        <v>0</v>
      </c>
      <c r="Q677" s="93">
        <v>0</v>
      </c>
      <c r="R677" s="93">
        <v>0</v>
      </c>
      <c r="S677" s="93">
        <v>0</v>
      </c>
      <c r="T677" s="93">
        <v>0</v>
      </c>
      <c r="U677" s="257">
        <f t="shared" si="321"/>
        <v>0</v>
      </c>
      <c r="V677" s="93">
        <v>0</v>
      </c>
      <c r="W677" s="93">
        <v>0</v>
      </c>
      <c r="X677" s="93">
        <v>0</v>
      </c>
      <c r="Y677" s="415">
        <v>0</v>
      </c>
      <c r="Z677" s="430">
        <f t="shared" si="312"/>
        <v>0</v>
      </c>
      <c r="AA677" s="119">
        <v>0</v>
      </c>
      <c r="AB677" s="119">
        <v>0</v>
      </c>
      <c r="AC677" s="119">
        <v>0</v>
      </c>
      <c r="AD677" s="119">
        <v>0</v>
      </c>
      <c r="AE677" s="430">
        <f t="shared" si="313"/>
        <v>0</v>
      </c>
      <c r="AF677" s="93">
        <v>0</v>
      </c>
      <c r="AG677" s="93">
        <v>0</v>
      </c>
      <c r="AH677" s="93">
        <v>0</v>
      </c>
      <c r="AI677" s="93">
        <v>0</v>
      </c>
      <c r="AJ677" s="430">
        <f t="shared" si="301"/>
        <v>0</v>
      </c>
      <c r="AK677" s="91">
        <v>0</v>
      </c>
      <c r="AL677" s="91">
        <v>0</v>
      </c>
      <c r="AM677" s="91">
        <v>0</v>
      </c>
      <c r="AN677" s="91">
        <v>0</v>
      </c>
      <c r="AO677" s="257">
        <f t="shared" si="302"/>
        <v>0</v>
      </c>
      <c r="AP677" s="91">
        <v>0</v>
      </c>
      <c r="AQ677" s="91">
        <v>0</v>
      </c>
      <c r="AR677" s="91">
        <v>0</v>
      </c>
      <c r="AS677" s="91">
        <v>0</v>
      </c>
      <c r="AT677" s="257">
        <f t="shared" si="323"/>
        <v>0</v>
      </c>
      <c r="AU677" s="91">
        <v>0</v>
      </c>
      <c r="AV677" s="91">
        <v>0</v>
      </c>
      <c r="AW677" s="91">
        <v>0</v>
      </c>
      <c r="AX677" s="91">
        <v>0</v>
      </c>
      <c r="AY677" s="257">
        <f t="shared" si="324"/>
        <v>0</v>
      </c>
    </row>
    <row r="678" spans="2:51" s="218" customFormat="1" ht="17.25" customHeight="1" thickBot="1" x14ac:dyDescent="0.3">
      <c r="B678" s="1059"/>
      <c r="C678" s="1073"/>
      <c r="D678" s="923"/>
      <c r="E678" s="619" t="s">
        <v>621</v>
      </c>
      <c r="F678" s="695">
        <f t="shared" si="325"/>
        <v>0</v>
      </c>
      <c r="G678" s="678">
        <v>0</v>
      </c>
      <c r="H678" s="94">
        <v>0</v>
      </c>
      <c r="I678" s="94">
        <v>0</v>
      </c>
      <c r="J678" s="94">
        <v>0</v>
      </c>
      <c r="K678" s="66">
        <f t="shared" si="322"/>
        <v>0</v>
      </c>
      <c r="L678" s="92">
        <v>0</v>
      </c>
      <c r="M678" s="92">
        <v>0</v>
      </c>
      <c r="N678" s="92">
        <v>0</v>
      </c>
      <c r="O678" s="92">
        <v>0</v>
      </c>
      <c r="P678" s="257">
        <f t="shared" si="320"/>
        <v>0</v>
      </c>
      <c r="Q678" s="93">
        <v>0</v>
      </c>
      <c r="R678" s="93">
        <v>0</v>
      </c>
      <c r="S678" s="93">
        <v>0</v>
      </c>
      <c r="T678" s="93">
        <v>0</v>
      </c>
      <c r="U678" s="257">
        <f t="shared" si="321"/>
        <v>0</v>
      </c>
      <c r="V678" s="93">
        <v>0</v>
      </c>
      <c r="W678" s="93">
        <v>0</v>
      </c>
      <c r="X678" s="93">
        <v>0</v>
      </c>
      <c r="Y678" s="415">
        <v>0</v>
      </c>
      <c r="Z678" s="430">
        <f t="shared" si="312"/>
        <v>0</v>
      </c>
      <c r="AA678" s="119">
        <v>0</v>
      </c>
      <c r="AB678" s="119">
        <v>0</v>
      </c>
      <c r="AC678" s="119">
        <v>0</v>
      </c>
      <c r="AD678" s="119">
        <v>0</v>
      </c>
      <c r="AE678" s="430">
        <f t="shared" si="313"/>
        <v>0</v>
      </c>
      <c r="AF678" s="93">
        <v>0</v>
      </c>
      <c r="AG678" s="93">
        <v>0</v>
      </c>
      <c r="AH678" s="93">
        <v>0</v>
      </c>
      <c r="AI678" s="93">
        <v>0</v>
      </c>
      <c r="AJ678" s="430">
        <f t="shared" si="301"/>
        <v>0</v>
      </c>
      <c r="AK678" s="91">
        <v>0</v>
      </c>
      <c r="AL678" s="91">
        <v>0</v>
      </c>
      <c r="AM678" s="91">
        <v>0</v>
      </c>
      <c r="AN678" s="91">
        <v>0</v>
      </c>
      <c r="AO678" s="257">
        <f t="shared" si="302"/>
        <v>0</v>
      </c>
      <c r="AP678" s="91">
        <v>0</v>
      </c>
      <c r="AQ678" s="91">
        <v>0</v>
      </c>
      <c r="AR678" s="91">
        <v>0</v>
      </c>
      <c r="AS678" s="91">
        <v>0</v>
      </c>
      <c r="AT678" s="257">
        <f t="shared" si="323"/>
        <v>0</v>
      </c>
      <c r="AU678" s="91">
        <v>0</v>
      </c>
      <c r="AV678" s="91">
        <v>0</v>
      </c>
      <c r="AW678" s="91">
        <v>0</v>
      </c>
      <c r="AX678" s="91">
        <v>0</v>
      </c>
      <c r="AY678" s="257">
        <f t="shared" si="324"/>
        <v>0</v>
      </c>
    </row>
    <row r="679" spans="2:51" s="218" customFormat="1" ht="17.25" customHeight="1" thickBot="1" x14ac:dyDescent="0.3">
      <c r="B679" s="1056"/>
      <c r="C679" s="1073"/>
      <c r="D679" s="924"/>
      <c r="E679" s="583" t="s">
        <v>620</v>
      </c>
      <c r="F679" s="695">
        <f t="shared" si="325"/>
        <v>0</v>
      </c>
      <c r="G679" s="678">
        <v>0</v>
      </c>
      <c r="H679" s="94">
        <v>0</v>
      </c>
      <c r="I679" s="94">
        <v>0</v>
      </c>
      <c r="J679" s="94">
        <v>0</v>
      </c>
      <c r="K679" s="66">
        <f t="shared" si="322"/>
        <v>0</v>
      </c>
      <c r="L679" s="92">
        <v>0</v>
      </c>
      <c r="M679" s="92">
        <v>0</v>
      </c>
      <c r="N679" s="92">
        <v>0</v>
      </c>
      <c r="O679" s="92">
        <v>0</v>
      </c>
      <c r="P679" s="257">
        <f t="shared" si="320"/>
        <v>0</v>
      </c>
      <c r="Q679" s="93">
        <v>0</v>
      </c>
      <c r="R679" s="93">
        <v>0</v>
      </c>
      <c r="S679" s="93">
        <v>0</v>
      </c>
      <c r="T679" s="93">
        <v>0</v>
      </c>
      <c r="U679" s="257">
        <f t="shared" si="321"/>
        <v>0</v>
      </c>
      <c r="V679" s="93">
        <v>0</v>
      </c>
      <c r="W679" s="93">
        <v>0</v>
      </c>
      <c r="X679" s="93">
        <v>0</v>
      </c>
      <c r="Y679" s="415">
        <v>0</v>
      </c>
      <c r="Z679" s="430">
        <f t="shared" si="312"/>
        <v>0</v>
      </c>
      <c r="AA679" s="119">
        <v>0</v>
      </c>
      <c r="AB679" s="119">
        <v>0</v>
      </c>
      <c r="AC679" s="119">
        <v>0</v>
      </c>
      <c r="AD679" s="119">
        <v>0</v>
      </c>
      <c r="AE679" s="430">
        <f t="shared" si="313"/>
        <v>0</v>
      </c>
      <c r="AF679" s="93">
        <v>0</v>
      </c>
      <c r="AG679" s="93">
        <v>0</v>
      </c>
      <c r="AH679" s="93">
        <v>0</v>
      </c>
      <c r="AI679" s="93">
        <v>0</v>
      </c>
      <c r="AJ679" s="430">
        <f t="shared" si="301"/>
        <v>0</v>
      </c>
      <c r="AK679" s="91">
        <v>0</v>
      </c>
      <c r="AL679" s="91">
        <v>0</v>
      </c>
      <c r="AM679" s="91">
        <v>0</v>
      </c>
      <c r="AN679" s="91">
        <v>0</v>
      </c>
      <c r="AO679" s="257">
        <f t="shared" si="302"/>
        <v>0</v>
      </c>
      <c r="AP679" s="91">
        <v>0</v>
      </c>
      <c r="AQ679" s="91">
        <v>0</v>
      </c>
      <c r="AR679" s="91">
        <v>0</v>
      </c>
      <c r="AS679" s="91">
        <v>0</v>
      </c>
      <c r="AT679" s="257">
        <f t="shared" si="323"/>
        <v>0</v>
      </c>
      <c r="AU679" s="91">
        <v>0</v>
      </c>
      <c r="AV679" s="91">
        <v>0</v>
      </c>
      <c r="AW679" s="91">
        <v>0</v>
      </c>
      <c r="AX679" s="91">
        <v>0</v>
      </c>
      <c r="AY679" s="257">
        <f t="shared" si="324"/>
        <v>0</v>
      </c>
    </row>
    <row r="680" spans="2:51" s="218" customFormat="1" ht="17.25" customHeight="1" thickBot="1" x14ac:dyDescent="0.3">
      <c r="B680" s="1058">
        <v>12</v>
      </c>
      <c r="C680" s="1073"/>
      <c r="D680" s="915" t="s">
        <v>248</v>
      </c>
      <c r="E680" s="199" t="s">
        <v>116</v>
      </c>
      <c r="F680" s="695">
        <f t="shared" si="325"/>
        <v>0</v>
      </c>
      <c r="G680" s="678">
        <v>0</v>
      </c>
      <c r="H680" s="94">
        <v>0</v>
      </c>
      <c r="I680" s="94">
        <v>0</v>
      </c>
      <c r="J680" s="94">
        <v>0</v>
      </c>
      <c r="K680" s="66">
        <f t="shared" si="322"/>
        <v>0</v>
      </c>
      <c r="L680" s="92">
        <v>0</v>
      </c>
      <c r="M680" s="92">
        <v>0</v>
      </c>
      <c r="N680" s="92">
        <v>0</v>
      </c>
      <c r="O680" s="92">
        <v>0</v>
      </c>
      <c r="P680" s="257">
        <f t="shared" si="320"/>
        <v>0</v>
      </c>
      <c r="Q680" s="93">
        <v>0</v>
      </c>
      <c r="R680" s="93">
        <v>0</v>
      </c>
      <c r="S680" s="93">
        <v>0</v>
      </c>
      <c r="T680" s="93">
        <v>0</v>
      </c>
      <c r="U680" s="257">
        <f t="shared" si="321"/>
        <v>0</v>
      </c>
      <c r="V680" s="93">
        <v>0</v>
      </c>
      <c r="W680" s="93">
        <v>0</v>
      </c>
      <c r="X680" s="93">
        <v>0</v>
      </c>
      <c r="Y680" s="415">
        <v>0</v>
      </c>
      <c r="Z680" s="430">
        <f t="shared" si="312"/>
        <v>0</v>
      </c>
      <c r="AA680" s="119">
        <v>0</v>
      </c>
      <c r="AB680" s="119">
        <v>0</v>
      </c>
      <c r="AC680" s="119">
        <v>0</v>
      </c>
      <c r="AD680" s="119">
        <v>0</v>
      </c>
      <c r="AE680" s="430">
        <f t="shared" si="313"/>
        <v>0</v>
      </c>
      <c r="AF680" s="93">
        <v>0</v>
      </c>
      <c r="AG680" s="93">
        <v>0</v>
      </c>
      <c r="AH680" s="93">
        <v>0</v>
      </c>
      <c r="AI680" s="93">
        <v>0</v>
      </c>
      <c r="AJ680" s="430">
        <f t="shared" si="301"/>
        <v>0</v>
      </c>
      <c r="AK680" s="91">
        <v>0</v>
      </c>
      <c r="AL680" s="91">
        <v>0</v>
      </c>
      <c r="AM680" s="91">
        <v>0</v>
      </c>
      <c r="AN680" s="91">
        <v>0</v>
      </c>
      <c r="AO680" s="257">
        <f t="shared" si="302"/>
        <v>0</v>
      </c>
      <c r="AP680" s="91">
        <v>0</v>
      </c>
      <c r="AQ680" s="91">
        <v>0</v>
      </c>
      <c r="AR680" s="91">
        <v>0</v>
      </c>
      <c r="AS680" s="91">
        <v>0</v>
      </c>
      <c r="AT680" s="257">
        <f t="shared" si="323"/>
        <v>0</v>
      </c>
      <c r="AU680" s="91">
        <v>0</v>
      </c>
      <c r="AV680" s="91">
        <v>0</v>
      </c>
      <c r="AW680" s="91">
        <v>0</v>
      </c>
      <c r="AX680" s="91">
        <v>0</v>
      </c>
      <c r="AY680" s="257">
        <f t="shared" si="324"/>
        <v>0</v>
      </c>
    </row>
    <row r="681" spans="2:51" s="218" customFormat="1" ht="17.25" customHeight="1" thickBot="1" x14ac:dyDescent="0.3">
      <c r="B681" s="1059"/>
      <c r="C681" s="1073"/>
      <c r="D681" s="923"/>
      <c r="E681" s="200" t="s">
        <v>203</v>
      </c>
      <c r="F681" s="695">
        <f t="shared" si="325"/>
        <v>0</v>
      </c>
      <c r="G681" s="678">
        <v>0</v>
      </c>
      <c r="H681" s="94">
        <v>0</v>
      </c>
      <c r="I681" s="94">
        <v>0</v>
      </c>
      <c r="J681" s="94">
        <v>0</v>
      </c>
      <c r="K681" s="66">
        <f t="shared" si="322"/>
        <v>0</v>
      </c>
      <c r="L681" s="92">
        <v>0</v>
      </c>
      <c r="M681" s="92">
        <v>0</v>
      </c>
      <c r="N681" s="92">
        <v>0</v>
      </c>
      <c r="O681" s="92">
        <v>0</v>
      </c>
      <c r="P681" s="257">
        <f t="shared" si="320"/>
        <v>0</v>
      </c>
      <c r="Q681" s="93">
        <v>0</v>
      </c>
      <c r="R681" s="93">
        <v>0</v>
      </c>
      <c r="S681" s="93">
        <v>0</v>
      </c>
      <c r="T681" s="93">
        <v>0</v>
      </c>
      <c r="U681" s="257">
        <f t="shared" si="321"/>
        <v>0</v>
      </c>
      <c r="V681" s="93">
        <v>0</v>
      </c>
      <c r="W681" s="93">
        <v>0</v>
      </c>
      <c r="X681" s="93">
        <v>0</v>
      </c>
      <c r="Y681" s="415">
        <v>0</v>
      </c>
      <c r="Z681" s="430">
        <f t="shared" si="312"/>
        <v>0</v>
      </c>
      <c r="AA681" s="119">
        <v>0</v>
      </c>
      <c r="AB681" s="119">
        <v>0</v>
      </c>
      <c r="AC681" s="119">
        <v>0</v>
      </c>
      <c r="AD681" s="119">
        <v>0</v>
      </c>
      <c r="AE681" s="430">
        <f t="shared" si="313"/>
        <v>0</v>
      </c>
      <c r="AF681" s="93">
        <v>0</v>
      </c>
      <c r="AG681" s="93">
        <v>0</v>
      </c>
      <c r="AH681" s="93">
        <v>0</v>
      </c>
      <c r="AI681" s="93">
        <v>0</v>
      </c>
      <c r="AJ681" s="430">
        <f t="shared" si="301"/>
        <v>0</v>
      </c>
      <c r="AK681" s="91">
        <v>0</v>
      </c>
      <c r="AL681" s="91">
        <v>0</v>
      </c>
      <c r="AM681" s="91">
        <v>0</v>
      </c>
      <c r="AN681" s="91">
        <v>0</v>
      </c>
      <c r="AO681" s="257">
        <f t="shared" si="302"/>
        <v>0</v>
      </c>
      <c r="AP681" s="91">
        <v>0</v>
      </c>
      <c r="AQ681" s="91">
        <v>0</v>
      </c>
      <c r="AR681" s="91">
        <v>0</v>
      </c>
      <c r="AS681" s="91">
        <v>0</v>
      </c>
      <c r="AT681" s="257">
        <f t="shared" si="323"/>
        <v>0</v>
      </c>
      <c r="AU681" s="91">
        <v>0</v>
      </c>
      <c r="AV681" s="91">
        <v>0</v>
      </c>
      <c r="AW681" s="91">
        <v>0</v>
      </c>
      <c r="AX681" s="91">
        <v>0</v>
      </c>
      <c r="AY681" s="257">
        <f t="shared" si="324"/>
        <v>0</v>
      </c>
    </row>
    <row r="682" spans="2:51" s="218" customFormat="1" ht="17.25" customHeight="1" thickBot="1" x14ac:dyDescent="0.3">
      <c r="B682" s="1059"/>
      <c r="C682" s="1073"/>
      <c r="D682" s="923"/>
      <c r="E682" s="200" t="s">
        <v>112</v>
      </c>
      <c r="F682" s="695">
        <f t="shared" si="325"/>
        <v>0</v>
      </c>
      <c r="G682" s="678">
        <v>0</v>
      </c>
      <c r="H682" s="94">
        <v>0</v>
      </c>
      <c r="I682" s="94">
        <v>0</v>
      </c>
      <c r="J682" s="94">
        <v>0</v>
      </c>
      <c r="K682" s="66">
        <f t="shared" si="322"/>
        <v>0</v>
      </c>
      <c r="L682" s="92">
        <v>0</v>
      </c>
      <c r="M682" s="92">
        <v>0</v>
      </c>
      <c r="N682" s="92">
        <v>0</v>
      </c>
      <c r="O682" s="92">
        <v>0</v>
      </c>
      <c r="P682" s="257">
        <f t="shared" si="320"/>
        <v>0</v>
      </c>
      <c r="Q682" s="93">
        <v>0</v>
      </c>
      <c r="R682" s="93">
        <v>0</v>
      </c>
      <c r="S682" s="93">
        <v>0</v>
      </c>
      <c r="T682" s="93">
        <v>0</v>
      </c>
      <c r="U682" s="257">
        <f t="shared" si="321"/>
        <v>0</v>
      </c>
      <c r="V682" s="93">
        <v>0</v>
      </c>
      <c r="W682" s="93">
        <v>0</v>
      </c>
      <c r="X682" s="93">
        <v>0</v>
      </c>
      <c r="Y682" s="415">
        <v>0</v>
      </c>
      <c r="Z682" s="430">
        <f t="shared" si="312"/>
        <v>0</v>
      </c>
      <c r="AA682" s="119">
        <v>0</v>
      </c>
      <c r="AB682" s="119">
        <v>0</v>
      </c>
      <c r="AC682" s="119">
        <v>0</v>
      </c>
      <c r="AD682" s="119">
        <v>0</v>
      </c>
      <c r="AE682" s="430">
        <f t="shared" si="313"/>
        <v>0</v>
      </c>
      <c r="AF682" s="93">
        <v>0</v>
      </c>
      <c r="AG682" s="93">
        <v>0</v>
      </c>
      <c r="AH682" s="93">
        <v>0</v>
      </c>
      <c r="AI682" s="93">
        <v>0</v>
      </c>
      <c r="AJ682" s="430">
        <f t="shared" si="301"/>
        <v>0</v>
      </c>
      <c r="AK682" s="91">
        <v>0</v>
      </c>
      <c r="AL682" s="91">
        <v>0</v>
      </c>
      <c r="AM682" s="91">
        <v>0</v>
      </c>
      <c r="AN682" s="91">
        <v>0</v>
      </c>
      <c r="AO682" s="257">
        <f t="shared" si="302"/>
        <v>0</v>
      </c>
      <c r="AP682" s="91">
        <v>0</v>
      </c>
      <c r="AQ682" s="91">
        <v>0</v>
      </c>
      <c r="AR682" s="91">
        <v>0</v>
      </c>
      <c r="AS682" s="91">
        <v>0</v>
      </c>
      <c r="AT682" s="257">
        <f t="shared" si="323"/>
        <v>0</v>
      </c>
      <c r="AU682" s="91">
        <v>0</v>
      </c>
      <c r="AV682" s="91">
        <v>0</v>
      </c>
      <c r="AW682" s="91">
        <v>0</v>
      </c>
      <c r="AX682" s="91">
        <v>0</v>
      </c>
      <c r="AY682" s="257">
        <f t="shared" si="324"/>
        <v>0</v>
      </c>
    </row>
    <row r="683" spans="2:51" s="218" customFormat="1" ht="17.25" customHeight="1" thickBot="1" x14ac:dyDescent="0.3">
      <c r="B683" s="1059"/>
      <c r="C683" s="1073"/>
      <c r="D683" s="923"/>
      <c r="E683" s="619" t="s">
        <v>621</v>
      </c>
      <c r="F683" s="695">
        <f t="shared" si="325"/>
        <v>0</v>
      </c>
      <c r="G683" s="678">
        <v>0</v>
      </c>
      <c r="H683" s="94">
        <v>0</v>
      </c>
      <c r="I683" s="94">
        <v>0</v>
      </c>
      <c r="J683" s="94">
        <v>0</v>
      </c>
      <c r="K683" s="66">
        <f t="shared" si="322"/>
        <v>0</v>
      </c>
      <c r="L683" s="92">
        <v>0</v>
      </c>
      <c r="M683" s="92">
        <v>0</v>
      </c>
      <c r="N683" s="92">
        <v>0</v>
      </c>
      <c r="O683" s="92">
        <v>0</v>
      </c>
      <c r="P683" s="257">
        <f t="shared" si="320"/>
        <v>0</v>
      </c>
      <c r="Q683" s="93">
        <v>0</v>
      </c>
      <c r="R683" s="93">
        <v>0</v>
      </c>
      <c r="S683" s="93">
        <v>0</v>
      </c>
      <c r="T683" s="93">
        <v>0</v>
      </c>
      <c r="U683" s="257">
        <f t="shared" si="321"/>
        <v>0</v>
      </c>
      <c r="V683" s="93">
        <v>0</v>
      </c>
      <c r="W683" s="93">
        <v>0</v>
      </c>
      <c r="X683" s="93">
        <v>0</v>
      </c>
      <c r="Y683" s="415">
        <v>0</v>
      </c>
      <c r="Z683" s="430">
        <f t="shared" si="312"/>
        <v>0</v>
      </c>
      <c r="AA683" s="119">
        <v>0</v>
      </c>
      <c r="AB683" s="119">
        <v>0</v>
      </c>
      <c r="AC683" s="119">
        <v>0</v>
      </c>
      <c r="AD683" s="119">
        <v>0</v>
      </c>
      <c r="AE683" s="430">
        <f t="shared" si="313"/>
        <v>0</v>
      </c>
      <c r="AF683" s="93">
        <v>0</v>
      </c>
      <c r="AG683" s="93">
        <v>0</v>
      </c>
      <c r="AH683" s="93">
        <v>0</v>
      </c>
      <c r="AI683" s="93">
        <v>0</v>
      </c>
      <c r="AJ683" s="430">
        <f t="shared" ref="AJ683:AJ746" si="326">AF683+AG683+AH683+AI683</f>
        <v>0</v>
      </c>
      <c r="AK683" s="91">
        <v>0</v>
      </c>
      <c r="AL683" s="91">
        <v>0</v>
      </c>
      <c r="AM683" s="91">
        <v>0</v>
      </c>
      <c r="AN683" s="91">
        <v>0</v>
      </c>
      <c r="AO683" s="257">
        <f t="shared" ref="AO683:AO746" si="327">AK683+AL683+AM683+AN683</f>
        <v>0</v>
      </c>
      <c r="AP683" s="91">
        <v>0</v>
      </c>
      <c r="AQ683" s="91">
        <v>0</v>
      </c>
      <c r="AR683" s="91">
        <v>0</v>
      </c>
      <c r="AS683" s="91">
        <v>0</v>
      </c>
      <c r="AT683" s="257">
        <f t="shared" si="323"/>
        <v>0</v>
      </c>
      <c r="AU683" s="91">
        <v>0</v>
      </c>
      <c r="AV683" s="91">
        <v>0</v>
      </c>
      <c r="AW683" s="91">
        <v>0</v>
      </c>
      <c r="AX683" s="91">
        <v>0</v>
      </c>
      <c r="AY683" s="257">
        <f t="shared" si="324"/>
        <v>0</v>
      </c>
    </row>
    <row r="684" spans="2:51" s="218" customFormat="1" ht="17.25" customHeight="1" thickBot="1" x14ac:dyDescent="0.3">
      <c r="B684" s="1056"/>
      <c r="C684" s="1073"/>
      <c r="D684" s="924"/>
      <c r="E684" s="583" t="s">
        <v>620</v>
      </c>
      <c r="F684" s="695">
        <f t="shared" si="325"/>
        <v>0</v>
      </c>
      <c r="G684" s="678">
        <v>0</v>
      </c>
      <c r="H684" s="94">
        <v>0</v>
      </c>
      <c r="I684" s="94">
        <v>0</v>
      </c>
      <c r="J684" s="94">
        <v>0</v>
      </c>
      <c r="K684" s="66">
        <f t="shared" si="322"/>
        <v>0</v>
      </c>
      <c r="L684" s="92">
        <v>0</v>
      </c>
      <c r="M684" s="92">
        <v>0</v>
      </c>
      <c r="N684" s="92">
        <v>0</v>
      </c>
      <c r="O684" s="92">
        <v>0</v>
      </c>
      <c r="P684" s="257">
        <f t="shared" si="320"/>
        <v>0</v>
      </c>
      <c r="Q684" s="93">
        <v>0</v>
      </c>
      <c r="R684" s="93">
        <v>0</v>
      </c>
      <c r="S684" s="93">
        <v>0</v>
      </c>
      <c r="T684" s="93">
        <v>0</v>
      </c>
      <c r="U684" s="257">
        <f t="shared" si="321"/>
        <v>0</v>
      </c>
      <c r="V684" s="93">
        <v>0</v>
      </c>
      <c r="W684" s="93">
        <v>0</v>
      </c>
      <c r="X684" s="93">
        <v>0</v>
      </c>
      <c r="Y684" s="415">
        <v>0</v>
      </c>
      <c r="Z684" s="430">
        <f t="shared" si="312"/>
        <v>0</v>
      </c>
      <c r="AA684" s="119">
        <v>0</v>
      </c>
      <c r="AB684" s="119">
        <v>0</v>
      </c>
      <c r="AC684" s="119">
        <v>0</v>
      </c>
      <c r="AD684" s="119">
        <v>0</v>
      </c>
      <c r="AE684" s="430">
        <f t="shared" si="313"/>
        <v>0</v>
      </c>
      <c r="AF684" s="93">
        <v>0</v>
      </c>
      <c r="AG684" s="93">
        <v>0</v>
      </c>
      <c r="AH684" s="93">
        <v>0</v>
      </c>
      <c r="AI684" s="93">
        <v>0</v>
      </c>
      <c r="AJ684" s="430">
        <f t="shared" si="326"/>
        <v>0</v>
      </c>
      <c r="AK684" s="91">
        <v>0</v>
      </c>
      <c r="AL684" s="91">
        <v>0</v>
      </c>
      <c r="AM684" s="91">
        <v>0</v>
      </c>
      <c r="AN684" s="91">
        <v>0</v>
      </c>
      <c r="AO684" s="257">
        <f t="shared" si="327"/>
        <v>0</v>
      </c>
      <c r="AP684" s="91">
        <v>0</v>
      </c>
      <c r="AQ684" s="91">
        <v>0</v>
      </c>
      <c r="AR684" s="91">
        <v>0</v>
      </c>
      <c r="AS684" s="91">
        <v>0</v>
      </c>
      <c r="AT684" s="257">
        <f t="shared" si="323"/>
        <v>0</v>
      </c>
      <c r="AU684" s="91">
        <v>0</v>
      </c>
      <c r="AV684" s="91">
        <v>0</v>
      </c>
      <c r="AW684" s="91">
        <v>0</v>
      </c>
      <c r="AX684" s="91">
        <v>0</v>
      </c>
      <c r="AY684" s="257">
        <f t="shared" si="324"/>
        <v>0</v>
      </c>
    </row>
    <row r="685" spans="2:51" s="218" customFormat="1" ht="20.25" customHeight="1" thickBot="1" x14ac:dyDescent="0.3">
      <c r="B685" s="1058">
        <v>13</v>
      </c>
      <c r="C685" s="1073"/>
      <c r="D685" s="915" t="s">
        <v>579</v>
      </c>
      <c r="E685" s="199" t="s">
        <v>116</v>
      </c>
      <c r="F685" s="695">
        <f t="shared" si="325"/>
        <v>0</v>
      </c>
      <c r="G685" s="678">
        <v>0</v>
      </c>
      <c r="H685" s="94">
        <v>0</v>
      </c>
      <c r="I685" s="94">
        <v>0</v>
      </c>
      <c r="J685" s="94">
        <v>0</v>
      </c>
      <c r="K685" s="66">
        <f t="shared" si="322"/>
        <v>0</v>
      </c>
      <c r="L685" s="92">
        <v>0</v>
      </c>
      <c r="M685" s="92">
        <v>0</v>
      </c>
      <c r="N685" s="92">
        <v>0</v>
      </c>
      <c r="O685" s="92">
        <v>0</v>
      </c>
      <c r="P685" s="257">
        <f t="shared" si="320"/>
        <v>0</v>
      </c>
      <c r="Q685" s="93">
        <v>0</v>
      </c>
      <c r="R685" s="93">
        <v>0</v>
      </c>
      <c r="S685" s="93">
        <v>0</v>
      </c>
      <c r="T685" s="93">
        <v>0</v>
      </c>
      <c r="U685" s="257">
        <f t="shared" si="321"/>
        <v>0</v>
      </c>
      <c r="V685" s="93">
        <v>0</v>
      </c>
      <c r="W685" s="93">
        <v>0</v>
      </c>
      <c r="X685" s="93">
        <v>0</v>
      </c>
      <c r="Y685" s="415">
        <v>0</v>
      </c>
      <c r="Z685" s="430">
        <f t="shared" ref="Z685:Z748" si="328">V685+W685+X685+Y685</f>
        <v>0</v>
      </c>
      <c r="AA685" s="119">
        <v>0</v>
      </c>
      <c r="AB685" s="119">
        <v>0</v>
      </c>
      <c r="AC685" s="119">
        <v>0</v>
      </c>
      <c r="AD685" s="119">
        <v>0</v>
      </c>
      <c r="AE685" s="430">
        <f t="shared" ref="AE685:AE748" si="329">AA685+AB685+AC685+AD685</f>
        <v>0</v>
      </c>
      <c r="AF685" s="93">
        <v>0</v>
      </c>
      <c r="AG685" s="93">
        <v>0</v>
      </c>
      <c r="AH685" s="93">
        <v>0</v>
      </c>
      <c r="AI685" s="93">
        <v>0</v>
      </c>
      <c r="AJ685" s="430">
        <f t="shared" si="326"/>
        <v>0</v>
      </c>
      <c r="AK685" s="91">
        <v>0</v>
      </c>
      <c r="AL685" s="91">
        <v>0</v>
      </c>
      <c r="AM685" s="91">
        <v>0</v>
      </c>
      <c r="AN685" s="91">
        <v>0</v>
      </c>
      <c r="AO685" s="257">
        <f t="shared" si="327"/>
        <v>0</v>
      </c>
      <c r="AP685" s="91">
        <v>0</v>
      </c>
      <c r="AQ685" s="91">
        <v>0</v>
      </c>
      <c r="AR685" s="91">
        <v>0</v>
      </c>
      <c r="AS685" s="91">
        <v>0</v>
      </c>
      <c r="AT685" s="257">
        <f t="shared" si="323"/>
        <v>0</v>
      </c>
      <c r="AU685" s="91">
        <v>0</v>
      </c>
      <c r="AV685" s="91">
        <v>0</v>
      </c>
      <c r="AW685" s="91">
        <v>0</v>
      </c>
      <c r="AX685" s="91">
        <v>0</v>
      </c>
      <c r="AY685" s="257">
        <f t="shared" si="324"/>
        <v>0</v>
      </c>
    </row>
    <row r="686" spans="2:51" s="218" customFormat="1" ht="21" customHeight="1" thickBot="1" x14ac:dyDescent="0.3">
      <c r="B686" s="1059"/>
      <c r="C686" s="1073"/>
      <c r="D686" s="923"/>
      <c r="E686" s="200" t="s">
        <v>203</v>
      </c>
      <c r="F686" s="695">
        <f t="shared" si="325"/>
        <v>0</v>
      </c>
      <c r="G686" s="678">
        <v>0</v>
      </c>
      <c r="H686" s="94">
        <v>0</v>
      </c>
      <c r="I686" s="94">
        <v>0</v>
      </c>
      <c r="J686" s="94">
        <v>0</v>
      </c>
      <c r="K686" s="66">
        <f t="shared" si="322"/>
        <v>0</v>
      </c>
      <c r="L686" s="92">
        <v>0</v>
      </c>
      <c r="M686" s="92">
        <v>0</v>
      </c>
      <c r="N686" s="92">
        <v>0</v>
      </c>
      <c r="O686" s="92">
        <v>0</v>
      </c>
      <c r="P686" s="257">
        <f t="shared" si="320"/>
        <v>0</v>
      </c>
      <c r="Q686" s="93">
        <v>0</v>
      </c>
      <c r="R686" s="93">
        <v>0</v>
      </c>
      <c r="S686" s="93">
        <v>0</v>
      </c>
      <c r="T686" s="93">
        <v>0</v>
      </c>
      <c r="U686" s="257">
        <f t="shared" si="321"/>
        <v>0</v>
      </c>
      <c r="V686" s="93">
        <v>0</v>
      </c>
      <c r="W686" s="93">
        <v>0</v>
      </c>
      <c r="X686" s="93">
        <v>0</v>
      </c>
      <c r="Y686" s="415">
        <v>0</v>
      </c>
      <c r="Z686" s="430">
        <f t="shared" si="328"/>
        <v>0</v>
      </c>
      <c r="AA686" s="119">
        <v>0</v>
      </c>
      <c r="AB686" s="119">
        <v>0</v>
      </c>
      <c r="AC686" s="119">
        <v>0</v>
      </c>
      <c r="AD686" s="119">
        <v>0</v>
      </c>
      <c r="AE686" s="430">
        <f t="shared" si="329"/>
        <v>0</v>
      </c>
      <c r="AF686" s="93">
        <v>0</v>
      </c>
      <c r="AG686" s="93">
        <v>0</v>
      </c>
      <c r="AH686" s="93">
        <v>0</v>
      </c>
      <c r="AI686" s="93">
        <v>0</v>
      </c>
      <c r="AJ686" s="430">
        <f t="shared" si="326"/>
        <v>0</v>
      </c>
      <c r="AK686" s="91">
        <v>0</v>
      </c>
      <c r="AL686" s="91">
        <v>0</v>
      </c>
      <c r="AM686" s="91">
        <v>0</v>
      </c>
      <c r="AN686" s="91">
        <v>0</v>
      </c>
      <c r="AO686" s="257">
        <f t="shared" si="327"/>
        <v>0</v>
      </c>
      <c r="AP686" s="91">
        <v>0</v>
      </c>
      <c r="AQ686" s="91">
        <v>0</v>
      </c>
      <c r="AR686" s="91">
        <v>0</v>
      </c>
      <c r="AS686" s="91">
        <v>0</v>
      </c>
      <c r="AT686" s="257">
        <f t="shared" si="323"/>
        <v>0</v>
      </c>
      <c r="AU686" s="91">
        <v>0</v>
      </c>
      <c r="AV686" s="91">
        <v>0</v>
      </c>
      <c r="AW686" s="91">
        <v>0</v>
      </c>
      <c r="AX686" s="91">
        <v>0</v>
      </c>
      <c r="AY686" s="257">
        <f t="shared" si="324"/>
        <v>0</v>
      </c>
    </row>
    <row r="687" spans="2:51" s="218" customFormat="1" ht="18" customHeight="1" thickBot="1" x14ac:dyDescent="0.3">
      <c r="B687" s="1059"/>
      <c r="C687" s="1073"/>
      <c r="D687" s="923"/>
      <c r="E687" s="200" t="s">
        <v>112</v>
      </c>
      <c r="F687" s="695">
        <f t="shared" si="325"/>
        <v>0</v>
      </c>
      <c r="G687" s="678">
        <v>0</v>
      </c>
      <c r="H687" s="94">
        <v>0</v>
      </c>
      <c r="I687" s="94">
        <v>0</v>
      </c>
      <c r="J687" s="94">
        <v>0</v>
      </c>
      <c r="K687" s="66">
        <f t="shared" si="322"/>
        <v>0</v>
      </c>
      <c r="L687" s="92">
        <v>0</v>
      </c>
      <c r="M687" s="92">
        <v>0</v>
      </c>
      <c r="N687" s="92">
        <v>0</v>
      </c>
      <c r="O687" s="92">
        <v>0</v>
      </c>
      <c r="P687" s="257">
        <f t="shared" si="320"/>
        <v>0</v>
      </c>
      <c r="Q687" s="93">
        <v>0</v>
      </c>
      <c r="R687" s="93">
        <v>0</v>
      </c>
      <c r="S687" s="93">
        <v>0</v>
      </c>
      <c r="T687" s="93">
        <v>0</v>
      </c>
      <c r="U687" s="257">
        <f t="shared" si="321"/>
        <v>0</v>
      </c>
      <c r="V687" s="93">
        <v>0</v>
      </c>
      <c r="W687" s="93">
        <v>0</v>
      </c>
      <c r="X687" s="93">
        <v>0</v>
      </c>
      <c r="Y687" s="415">
        <v>0</v>
      </c>
      <c r="Z687" s="430">
        <f t="shared" si="328"/>
        <v>0</v>
      </c>
      <c r="AA687" s="119">
        <v>0</v>
      </c>
      <c r="AB687" s="119">
        <v>0</v>
      </c>
      <c r="AC687" s="119">
        <v>0</v>
      </c>
      <c r="AD687" s="119">
        <v>0</v>
      </c>
      <c r="AE687" s="430">
        <f t="shared" si="329"/>
        <v>0</v>
      </c>
      <c r="AF687" s="93">
        <v>0</v>
      </c>
      <c r="AG687" s="93">
        <v>0</v>
      </c>
      <c r="AH687" s="93">
        <v>0</v>
      </c>
      <c r="AI687" s="93">
        <v>0</v>
      </c>
      <c r="AJ687" s="430">
        <f t="shared" si="326"/>
        <v>0</v>
      </c>
      <c r="AK687" s="91">
        <v>0</v>
      </c>
      <c r="AL687" s="91">
        <v>0</v>
      </c>
      <c r="AM687" s="91">
        <v>0</v>
      </c>
      <c r="AN687" s="91">
        <v>0</v>
      </c>
      <c r="AO687" s="257">
        <f t="shared" si="327"/>
        <v>0</v>
      </c>
      <c r="AP687" s="91">
        <v>0</v>
      </c>
      <c r="AQ687" s="91">
        <v>0</v>
      </c>
      <c r="AR687" s="91">
        <v>0</v>
      </c>
      <c r="AS687" s="91">
        <v>0</v>
      </c>
      <c r="AT687" s="257">
        <f t="shared" si="323"/>
        <v>0</v>
      </c>
      <c r="AU687" s="91">
        <v>0</v>
      </c>
      <c r="AV687" s="91">
        <v>0</v>
      </c>
      <c r="AW687" s="91">
        <v>0</v>
      </c>
      <c r="AX687" s="91">
        <v>0</v>
      </c>
      <c r="AY687" s="257">
        <f t="shared" si="324"/>
        <v>0</v>
      </c>
    </row>
    <row r="688" spans="2:51" s="218" customFormat="1" ht="18" customHeight="1" thickBot="1" x14ac:dyDescent="0.3">
      <c r="B688" s="1059"/>
      <c r="C688" s="1073"/>
      <c r="D688" s="923"/>
      <c r="E688" s="619" t="s">
        <v>621</v>
      </c>
      <c r="F688" s="695">
        <f t="shared" si="325"/>
        <v>0</v>
      </c>
      <c r="G688" s="678">
        <v>0</v>
      </c>
      <c r="H688" s="94">
        <v>0</v>
      </c>
      <c r="I688" s="94">
        <v>0</v>
      </c>
      <c r="J688" s="94">
        <v>0</v>
      </c>
      <c r="K688" s="66">
        <f t="shared" si="322"/>
        <v>0</v>
      </c>
      <c r="L688" s="92">
        <v>0</v>
      </c>
      <c r="M688" s="92">
        <v>0</v>
      </c>
      <c r="N688" s="92">
        <v>0</v>
      </c>
      <c r="O688" s="92">
        <v>0</v>
      </c>
      <c r="P688" s="257">
        <f t="shared" si="320"/>
        <v>0</v>
      </c>
      <c r="Q688" s="93">
        <v>0</v>
      </c>
      <c r="R688" s="93">
        <v>0</v>
      </c>
      <c r="S688" s="93">
        <v>0</v>
      </c>
      <c r="T688" s="93">
        <v>0</v>
      </c>
      <c r="U688" s="257">
        <f t="shared" si="321"/>
        <v>0</v>
      </c>
      <c r="V688" s="93">
        <v>0</v>
      </c>
      <c r="W688" s="93">
        <v>0</v>
      </c>
      <c r="X688" s="93">
        <v>0</v>
      </c>
      <c r="Y688" s="415">
        <v>0</v>
      </c>
      <c r="Z688" s="430">
        <f t="shared" si="328"/>
        <v>0</v>
      </c>
      <c r="AA688" s="119">
        <v>0</v>
      </c>
      <c r="AB688" s="119">
        <v>0</v>
      </c>
      <c r="AC688" s="119">
        <v>0</v>
      </c>
      <c r="AD688" s="119">
        <v>0</v>
      </c>
      <c r="AE688" s="430">
        <f t="shared" si="329"/>
        <v>0</v>
      </c>
      <c r="AF688" s="93">
        <v>0</v>
      </c>
      <c r="AG688" s="93">
        <v>0</v>
      </c>
      <c r="AH688" s="93">
        <v>0</v>
      </c>
      <c r="AI688" s="93">
        <v>0</v>
      </c>
      <c r="AJ688" s="430">
        <f t="shared" si="326"/>
        <v>0</v>
      </c>
      <c r="AK688" s="91">
        <v>0</v>
      </c>
      <c r="AL688" s="91">
        <v>0</v>
      </c>
      <c r="AM688" s="91">
        <v>0</v>
      </c>
      <c r="AN688" s="91">
        <v>0</v>
      </c>
      <c r="AO688" s="257">
        <f t="shared" si="327"/>
        <v>0</v>
      </c>
      <c r="AP688" s="91">
        <v>0</v>
      </c>
      <c r="AQ688" s="91">
        <v>0</v>
      </c>
      <c r="AR688" s="91">
        <v>0</v>
      </c>
      <c r="AS688" s="91">
        <v>0</v>
      </c>
      <c r="AT688" s="257">
        <f t="shared" si="323"/>
        <v>0</v>
      </c>
      <c r="AU688" s="91">
        <v>0</v>
      </c>
      <c r="AV688" s="91">
        <v>0</v>
      </c>
      <c r="AW688" s="91">
        <v>0</v>
      </c>
      <c r="AX688" s="91">
        <v>0</v>
      </c>
      <c r="AY688" s="257">
        <f t="shared" si="324"/>
        <v>0</v>
      </c>
    </row>
    <row r="689" spans="2:51" s="218" customFormat="1" ht="18.75" customHeight="1" thickBot="1" x14ac:dyDescent="0.3">
      <c r="B689" s="1056"/>
      <c r="C689" s="1073"/>
      <c r="D689" s="924"/>
      <c r="E689" s="583" t="s">
        <v>620</v>
      </c>
      <c r="F689" s="695">
        <f t="shared" si="325"/>
        <v>0</v>
      </c>
      <c r="G689" s="678">
        <v>0</v>
      </c>
      <c r="H689" s="94">
        <v>0</v>
      </c>
      <c r="I689" s="94">
        <v>0</v>
      </c>
      <c r="J689" s="94">
        <v>0</v>
      </c>
      <c r="K689" s="66">
        <f t="shared" si="322"/>
        <v>0</v>
      </c>
      <c r="L689" s="92">
        <v>0</v>
      </c>
      <c r="M689" s="92">
        <v>0</v>
      </c>
      <c r="N689" s="92">
        <v>0</v>
      </c>
      <c r="O689" s="92">
        <v>0</v>
      </c>
      <c r="P689" s="257">
        <f t="shared" si="320"/>
        <v>0</v>
      </c>
      <c r="Q689" s="93">
        <v>0</v>
      </c>
      <c r="R689" s="93">
        <v>0</v>
      </c>
      <c r="S689" s="93">
        <v>0</v>
      </c>
      <c r="T689" s="93">
        <v>0</v>
      </c>
      <c r="U689" s="257">
        <f t="shared" si="321"/>
        <v>0</v>
      </c>
      <c r="V689" s="93">
        <v>0</v>
      </c>
      <c r="W689" s="93">
        <v>0</v>
      </c>
      <c r="X689" s="93">
        <v>0</v>
      </c>
      <c r="Y689" s="415">
        <v>0</v>
      </c>
      <c r="Z689" s="430">
        <f t="shared" si="328"/>
        <v>0</v>
      </c>
      <c r="AA689" s="119">
        <v>0</v>
      </c>
      <c r="AB689" s="119">
        <v>0</v>
      </c>
      <c r="AC689" s="119">
        <v>0</v>
      </c>
      <c r="AD689" s="119">
        <v>0</v>
      </c>
      <c r="AE689" s="430">
        <f t="shared" si="329"/>
        <v>0</v>
      </c>
      <c r="AF689" s="119">
        <v>0</v>
      </c>
      <c r="AG689" s="119">
        <v>0</v>
      </c>
      <c r="AH689" s="119">
        <v>0</v>
      </c>
      <c r="AI689" s="119">
        <v>0</v>
      </c>
      <c r="AJ689" s="430">
        <f t="shared" si="326"/>
        <v>0</v>
      </c>
      <c r="AK689" s="91">
        <v>0</v>
      </c>
      <c r="AL689" s="91">
        <v>0</v>
      </c>
      <c r="AM689" s="91">
        <v>0</v>
      </c>
      <c r="AN689" s="91">
        <v>0</v>
      </c>
      <c r="AO689" s="257">
        <f t="shared" si="327"/>
        <v>0</v>
      </c>
      <c r="AP689" s="91">
        <v>0</v>
      </c>
      <c r="AQ689" s="91">
        <v>0</v>
      </c>
      <c r="AR689" s="91">
        <v>0</v>
      </c>
      <c r="AS689" s="91">
        <v>0</v>
      </c>
      <c r="AT689" s="257">
        <f t="shared" si="323"/>
        <v>0</v>
      </c>
      <c r="AU689" s="91">
        <v>0</v>
      </c>
      <c r="AV689" s="91">
        <v>0</v>
      </c>
      <c r="AW689" s="91">
        <v>0</v>
      </c>
      <c r="AX689" s="91">
        <v>0</v>
      </c>
      <c r="AY689" s="257">
        <f t="shared" si="324"/>
        <v>0</v>
      </c>
    </row>
    <row r="690" spans="2:51" s="99" customFormat="1" ht="36.75" customHeight="1" thickBot="1" x14ac:dyDescent="0.3">
      <c r="B690" s="1058">
        <v>14</v>
      </c>
      <c r="C690" s="1073"/>
      <c r="D690" s="915" t="s">
        <v>751</v>
      </c>
      <c r="E690" s="227" t="s">
        <v>116</v>
      </c>
      <c r="F690" s="695">
        <f t="shared" si="325"/>
        <v>0</v>
      </c>
      <c r="G690" s="652"/>
      <c r="H690" s="117"/>
      <c r="I690" s="117"/>
      <c r="J690" s="117"/>
      <c r="K690" s="66">
        <f t="shared" si="322"/>
        <v>0</v>
      </c>
      <c r="L690" s="220"/>
      <c r="M690" s="220"/>
      <c r="N690" s="220"/>
      <c r="O690" s="220"/>
      <c r="P690" s="257">
        <f t="shared" ref="P690:P761" si="330">L690+M690+N690+O690</f>
        <v>0</v>
      </c>
      <c r="Q690" s="220"/>
      <c r="R690" s="220"/>
      <c r="S690" s="220"/>
      <c r="T690" s="220"/>
      <c r="U690" s="257">
        <f t="shared" ref="U690:U761" si="331">Q690+R690+S690+T690</f>
        <v>0</v>
      </c>
      <c r="V690" s="220"/>
      <c r="W690" s="220"/>
      <c r="X690" s="220"/>
      <c r="Y690" s="358"/>
      <c r="Z690" s="430">
        <f t="shared" si="328"/>
        <v>0</v>
      </c>
      <c r="AA690" s="220"/>
      <c r="AB690" s="220"/>
      <c r="AC690" s="220"/>
      <c r="AD690" s="220"/>
      <c r="AE690" s="430">
        <f t="shared" si="329"/>
        <v>0</v>
      </c>
      <c r="AF690" s="220"/>
      <c r="AG690" s="220"/>
      <c r="AH690" s="220"/>
      <c r="AI690" s="220"/>
      <c r="AJ690" s="430">
        <f t="shared" si="326"/>
        <v>0</v>
      </c>
      <c r="AK690" s="120"/>
      <c r="AL690" s="120"/>
      <c r="AM690" s="120"/>
      <c r="AN690" s="120"/>
      <c r="AO690" s="257">
        <f t="shared" si="327"/>
        <v>0</v>
      </c>
      <c r="AP690" s="120"/>
      <c r="AQ690" s="120"/>
      <c r="AR690" s="120"/>
      <c r="AS690" s="120"/>
      <c r="AT690" s="257">
        <f t="shared" si="323"/>
        <v>0</v>
      </c>
      <c r="AU690" s="120"/>
      <c r="AV690" s="120"/>
      <c r="AW690" s="120"/>
      <c r="AX690" s="120"/>
      <c r="AY690" s="257">
        <f t="shared" si="324"/>
        <v>0</v>
      </c>
    </row>
    <row r="691" spans="2:51" s="99" customFormat="1" ht="36.75" customHeight="1" thickBot="1" x14ac:dyDescent="0.3">
      <c r="B691" s="1059"/>
      <c r="C691" s="1073"/>
      <c r="D691" s="923"/>
      <c r="E691" s="229" t="s">
        <v>203</v>
      </c>
      <c r="F691" s="695">
        <f t="shared" si="325"/>
        <v>0</v>
      </c>
      <c r="G691" s="686"/>
      <c r="H691" s="115"/>
      <c r="I691" s="115"/>
      <c r="J691" s="115"/>
      <c r="K691" s="66">
        <f t="shared" ref="K691:K762" si="332">G691+H691+I691+J691</f>
        <v>0</v>
      </c>
      <c r="L691" s="220"/>
      <c r="M691" s="220"/>
      <c r="N691" s="220"/>
      <c r="O691" s="220"/>
      <c r="P691" s="257">
        <f t="shared" si="330"/>
        <v>0</v>
      </c>
      <c r="Q691" s="220"/>
      <c r="R691" s="220"/>
      <c r="S691" s="220"/>
      <c r="T691" s="220"/>
      <c r="U691" s="257">
        <f t="shared" si="331"/>
        <v>0</v>
      </c>
      <c r="V691" s="220"/>
      <c r="W691" s="220"/>
      <c r="X691" s="220"/>
      <c r="Y691" s="358"/>
      <c r="Z691" s="430">
        <f t="shared" si="328"/>
        <v>0</v>
      </c>
      <c r="AA691" s="220"/>
      <c r="AB691" s="220"/>
      <c r="AC691" s="220"/>
      <c r="AD691" s="220"/>
      <c r="AE691" s="430">
        <f t="shared" si="329"/>
        <v>0</v>
      </c>
      <c r="AF691" s="220"/>
      <c r="AG691" s="220"/>
      <c r="AH691" s="220"/>
      <c r="AI691" s="220"/>
      <c r="AJ691" s="430">
        <f t="shared" si="326"/>
        <v>0</v>
      </c>
      <c r="AK691" s="120"/>
      <c r="AL691" s="120"/>
      <c r="AM691" s="120"/>
      <c r="AN691" s="120"/>
      <c r="AO691" s="257">
        <f t="shared" si="327"/>
        <v>0</v>
      </c>
      <c r="AP691" s="120"/>
      <c r="AQ691" s="120"/>
      <c r="AR691" s="120"/>
      <c r="AS691" s="120"/>
      <c r="AT691" s="257">
        <f t="shared" si="323"/>
        <v>0</v>
      </c>
      <c r="AU691" s="120"/>
      <c r="AV691" s="120"/>
      <c r="AW691" s="120"/>
      <c r="AX691" s="120"/>
      <c r="AY691" s="257">
        <f t="shared" si="324"/>
        <v>0</v>
      </c>
    </row>
    <row r="692" spans="2:51" s="218" customFormat="1" ht="36.75" customHeight="1" thickBot="1" x14ac:dyDescent="0.3">
      <c r="B692" s="1059"/>
      <c r="C692" s="1073"/>
      <c r="D692" s="923"/>
      <c r="E692" s="200" t="s">
        <v>112</v>
      </c>
      <c r="F692" s="695">
        <f t="shared" si="325"/>
        <v>0</v>
      </c>
      <c r="G692" s="672">
        <v>0</v>
      </c>
      <c r="H692" s="93">
        <v>0</v>
      </c>
      <c r="I692" s="93">
        <v>0</v>
      </c>
      <c r="J692" s="93">
        <v>0</v>
      </c>
      <c r="K692" s="66">
        <f t="shared" si="332"/>
        <v>0</v>
      </c>
      <c r="L692" s="93">
        <v>0</v>
      </c>
      <c r="M692" s="93">
        <v>0</v>
      </c>
      <c r="N692" s="93">
        <v>0</v>
      </c>
      <c r="O692" s="93">
        <v>0</v>
      </c>
      <c r="P692" s="257">
        <f t="shared" si="330"/>
        <v>0</v>
      </c>
      <c r="Q692" s="93">
        <v>0</v>
      </c>
      <c r="R692" s="93">
        <v>0</v>
      </c>
      <c r="S692" s="93">
        <v>0</v>
      </c>
      <c r="T692" s="93">
        <v>0</v>
      </c>
      <c r="U692" s="257">
        <f t="shared" si="331"/>
        <v>0</v>
      </c>
      <c r="V692" s="93">
        <v>0</v>
      </c>
      <c r="W692" s="93">
        <v>0</v>
      </c>
      <c r="X692" s="93">
        <v>0</v>
      </c>
      <c r="Y692" s="415">
        <v>0</v>
      </c>
      <c r="Z692" s="430">
        <f t="shared" si="328"/>
        <v>0</v>
      </c>
      <c r="AA692" s="93">
        <v>0</v>
      </c>
      <c r="AB692" s="93">
        <v>0</v>
      </c>
      <c r="AC692" s="93">
        <v>0</v>
      </c>
      <c r="AD692" s="93">
        <v>0</v>
      </c>
      <c r="AE692" s="430">
        <f t="shared" si="329"/>
        <v>0</v>
      </c>
      <c r="AF692" s="93">
        <v>0</v>
      </c>
      <c r="AG692" s="93">
        <v>0</v>
      </c>
      <c r="AH692" s="93">
        <v>0</v>
      </c>
      <c r="AI692" s="93">
        <v>0</v>
      </c>
      <c r="AJ692" s="430">
        <f t="shared" si="326"/>
        <v>0</v>
      </c>
      <c r="AK692" s="91">
        <v>0</v>
      </c>
      <c r="AL692" s="91">
        <v>0</v>
      </c>
      <c r="AM692" s="91">
        <v>0</v>
      </c>
      <c r="AN692" s="91">
        <v>0</v>
      </c>
      <c r="AO692" s="257">
        <f t="shared" si="327"/>
        <v>0</v>
      </c>
      <c r="AP692" s="91">
        <v>0</v>
      </c>
      <c r="AQ692" s="91">
        <v>0</v>
      </c>
      <c r="AR692" s="91">
        <v>0</v>
      </c>
      <c r="AS692" s="91">
        <v>0</v>
      </c>
      <c r="AT692" s="257">
        <f t="shared" si="323"/>
        <v>0</v>
      </c>
      <c r="AU692" s="91">
        <v>0</v>
      </c>
      <c r="AV692" s="91">
        <v>0</v>
      </c>
      <c r="AW692" s="91">
        <v>0</v>
      </c>
      <c r="AX692" s="91">
        <v>0</v>
      </c>
      <c r="AY692" s="257">
        <f t="shared" si="324"/>
        <v>0</v>
      </c>
    </row>
    <row r="693" spans="2:51" s="218" customFormat="1" ht="36.75" customHeight="1" thickBot="1" x14ac:dyDescent="0.3">
      <c r="B693" s="1059"/>
      <c r="C693" s="1073"/>
      <c r="D693" s="923"/>
      <c r="E693" s="619" t="s">
        <v>621</v>
      </c>
      <c r="F693" s="695">
        <f t="shared" si="325"/>
        <v>0</v>
      </c>
      <c r="G693" s="672">
        <v>0</v>
      </c>
      <c r="H693" s="93">
        <v>0</v>
      </c>
      <c r="I693" s="93">
        <v>0</v>
      </c>
      <c r="J693" s="93">
        <v>0</v>
      </c>
      <c r="K693" s="66">
        <f t="shared" si="332"/>
        <v>0</v>
      </c>
      <c r="L693" s="119">
        <v>0</v>
      </c>
      <c r="M693" s="119">
        <v>0</v>
      </c>
      <c r="N693" s="119">
        <v>0</v>
      </c>
      <c r="O693" s="119">
        <v>0</v>
      </c>
      <c r="P693" s="257">
        <f t="shared" si="330"/>
        <v>0</v>
      </c>
      <c r="Q693" s="93">
        <v>0</v>
      </c>
      <c r="R693" s="93">
        <v>0</v>
      </c>
      <c r="S693" s="93">
        <v>0</v>
      </c>
      <c r="T693" s="93">
        <v>0</v>
      </c>
      <c r="U693" s="257">
        <f t="shared" si="331"/>
        <v>0</v>
      </c>
      <c r="V693" s="93">
        <v>0</v>
      </c>
      <c r="W693" s="93">
        <v>0</v>
      </c>
      <c r="X693" s="93">
        <v>0</v>
      </c>
      <c r="Y693" s="415">
        <v>0</v>
      </c>
      <c r="Z693" s="430">
        <f t="shared" si="328"/>
        <v>0</v>
      </c>
      <c r="AA693" s="93">
        <v>0</v>
      </c>
      <c r="AB693" s="93">
        <v>0</v>
      </c>
      <c r="AC693" s="93">
        <v>0</v>
      </c>
      <c r="AD693" s="93">
        <v>0</v>
      </c>
      <c r="AE693" s="430">
        <f t="shared" si="329"/>
        <v>0</v>
      </c>
      <c r="AF693" s="119">
        <v>0</v>
      </c>
      <c r="AG693" s="119">
        <v>0</v>
      </c>
      <c r="AH693" s="119">
        <v>0</v>
      </c>
      <c r="AI693" s="119">
        <v>0</v>
      </c>
      <c r="AJ693" s="430">
        <f t="shared" si="326"/>
        <v>0</v>
      </c>
      <c r="AK693" s="91">
        <v>0</v>
      </c>
      <c r="AL693" s="91">
        <v>0</v>
      </c>
      <c r="AM693" s="91">
        <v>0</v>
      </c>
      <c r="AN693" s="91">
        <v>0</v>
      </c>
      <c r="AO693" s="257">
        <f t="shared" si="327"/>
        <v>0</v>
      </c>
      <c r="AP693" s="91">
        <v>0</v>
      </c>
      <c r="AQ693" s="91">
        <v>0</v>
      </c>
      <c r="AR693" s="91">
        <v>0</v>
      </c>
      <c r="AS693" s="91">
        <v>0</v>
      </c>
      <c r="AT693" s="257">
        <f t="shared" si="323"/>
        <v>0</v>
      </c>
      <c r="AU693" s="91">
        <v>0</v>
      </c>
      <c r="AV693" s="91">
        <v>0</v>
      </c>
      <c r="AW693" s="91">
        <v>0</v>
      </c>
      <c r="AX693" s="91">
        <v>0</v>
      </c>
      <c r="AY693" s="257">
        <f t="shared" si="324"/>
        <v>0</v>
      </c>
    </row>
    <row r="694" spans="2:51" s="218" customFormat="1" ht="36.75" customHeight="1" thickBot="1" x14ac:dyDescent="0.3">
      <c r="B694" s="1056"/>
      <c r="C694" s="1073"/>
      <c r="D694" s="924"/>
      <c r="E694" s="616" t="s">
        <v>620</v>
      </c>
      <c r="F694" s="695">
        <f t="shared" si="325"/>
        <v>0</v>
      </c>
      <c r="G694" s="672">
        <v>0</v>
      </c>
      <c r="H694" s="93">
        <v>0</v>
      </c>
      <c r="I694" s="93">
        <v>0</v>
      </c>
      <c r="J694" s="93">
        <v>0</v>
      </c>
      <c r="K694" s="66">
        <f t="shared" si="332"/>
        <v>0</v>
      </c>
      <c r="L694" s="119">
        <v>0</v>
      </c>
      <c r="M694" s="119">
        <v>0</v>
      </c>
      <c r="N694" s="119">
        <v>0</v>
      </c>
      <c r="O694" s="119">
        <v>0</v>
      </c>
      <c r="P694" s="257">
        <f t="shared" si="330"/>
        <v>0</v>
      </c>
      <c r="Q694" s="93">
        <v>0</v>
      </c>
      <c r="R694" s="93">
        <v>0</v>
      </c>
      <c r="S694" s="93">
        <v>0</v>
      </c>
      <c r="T694" s="93">
        <v>0</v>
      </c>
      <c r="U694" s="257">
        <f t="shared" si="331"/>
        <v>0</v>
      </c>
      <c r="V694" s="93">
        <v>0</v>
      </c>
      <c r="W694" s="93">
        <v>0</v>
      </c>
      <c r="X694" s="93">
        <v>0</v>
      </c>
      <c r="Y694" s="415">
        <v>0</v>
      </c>
      <c r="Z694" s="430">
        <f t="shared" si="328"/>
        <v>0</v>
      </c>
      <c r="AA694" s="93">
        <v>0</v>
      </c>
      <c r="AB694" s="93">
        <v>0</v>
      </c>
      <c r="AC694" s="93">
        <v>0</v>
      </c>
      <c r="AD694" s="93">
        <v>0</v>
      </c>
      <c r="AE694" s="430">
        <f t="shared" si="329"/>
        <v>0</v>
      </c>
      <c r="AF694" s="119">
        <v>0</v>
      </c>
      <c r="AG694" s="119">
        <v>0</v>
      </c>
      <c r="AH694" s="119">
        <v>0</v>
      </c>
      <c r="AI694" s="119">
        <v>0</v>
      </c>
      <c r="AJ694" s="430">
        <f t="shared" si="326"/>
        <v>0</v>
      </c>
      <c r="AK694" s="91">
        <v>0</v>
      </c>
      <c r="AL694" s="91">
        <v>0</v>
      </c>
      <c r="AM694" s="91">
        <v>0</v>
      </c>
      <c r="AN694" s="91">
        <v>0</v>
      </c>
      <c r="AO694" s="257">
        <f t="shared" si="327"/>
        <v>0</v>
      </c>
      <c r="AP694" s="91">
        <v>0</v>
      </c>
      <c r="AQ694" s="91">
        <v>0</v>
      </c>
      <c r="AR694" s="91">
        <v>0</v>
      </c>
      <c r="AS694" s="91">
        <v>0</v>
      </c>
      <c r="AT694" s="257">
        <f t="shared" si="323"/>
        <v>0</v>
      </c>
      <c r="AU694" s="91">
        <v>0</v>
      </c>
      <c r="AV694" s="91">
        <v>0</v>
      </c>
      <c r="AW694" s="91">
        <v>0</v>
      </c>
      <c r="AX694" s="91">
        <v>0</v>
      </c>
      <c r="AY694" s="257">
        <f t="shared" si="324"/>
        <v>0</v>
      </c>
    </row>
    <row r="695" spans="2:51" s="218" customFormat="1" ht="20.25" customHeight="1" thickBot="1" x14ac:dyDescent="0.3">
      <c r="B695" s="1058">
        <v>15</v>
      </c>
      <c r="C695" s="1073"/>
      <c r="D695" s="915" t="s">
        <v>249</v>
      </c>
      <c r="E695" s="199" t="s">
        <v>116</v>
      </c>
      <c r="F695" s="695">
        <f t="shared" si="325"/>
        <v>0</v>
      </c>
      <c r="G695" s="672">
        <v>0</v>
      </c>
      <c r="H695" s="93">
        <v>0</v>
      </c>
      <c r="I695" s="93">
        <v>0</v>
      </c>
      <c r="J695" s="93">
        <v>0</v>
      </c>
      <c r="K695" s="66">
        <f t="shared" si="332"/>
        <v>0</v>
      </c>
      <c r="L695" s="119">
        <v>0</v>
      </c>
      <c r="M695" s="119">
        <v>0</v>
      </c>
      <c r="N695" s="119">
        <v>0</v>
      </c>
      <c r="O695" s="119">
        <v>0</v>
      </c>
      <c r="P695" s="257">
        <f t="shared" si="330"/>
        <v>0</v>
      </c>
      <c r="Q695" s="93">
        <v>0</v>
      </c>
      <c r="R695" s="93">
        <v>0</v>
      </c>
      <c r="S695" s="93">
        <v>0</v>
      </c>
      <c r="T695" s="93">
        <v>0</v>
      </c>
      <c r="U695" s="257">
        <f t="shared" si="331"/>
        <v>0</v>
      </c>
      <c r="V695" s="93">
        <v>0</v>
      </c>
      <c r="W695" s="93">
        <v>0</v>
      </c>
      <c r="X695" s="93">
        <v>0</v>
      </c>
      <c r="Y695" s="415">
        <v>0</v>
      </c>
      <c r="Z695" s="430">
        <f t="shared" si="328"/>
        <v>0</v>
      </c>
      <c r="AA695" s="93">
        <v>0</v>
      </c>
      <c r="AB695" s="93">
        <v>0</v>
      </c>
      <c r="AC695" s="93">
        <v>0</v>
      </c>
      <c r="AD695" s="93">
        <v>0</v>
      </c>
      <c r="AE695" s="430">
        <f t="shared" si="329"/>
        <v>0</v>
      </c>
      <c r="AF695" s="94">
        <v>0</v>
      </c>
      <c r="AG695" s="94">
        <v>0</v>
      </c>
      <c r="AH695" s="94">
        <v>0</v>
      </c>
      <c r="AI695" s="94">
        <v>0</v>
      </c>
      <c r="AJ695" s="430">
        <f t="shared" si="326"/>
        <v>0</v>
      </c>
      <c r="AK695" s="91">
        <v>0</v>
      </c>
      <c r="AL695" s="91">
        <v>0</v>
      </c>
      <c r="AM695" s="91">
        <v>0</v>
      </c>
      <c r="AN695" s="91">
        <v>0</v>
      </c>
      <c r="AO695" s="257">
        <f t="shared" si="327"/>
        <v>0</v>
      </c>
      <c r="AP695" s="91">
        <v>0</v>
      </c>
      <c r="AQ695" s="91">
        <v>0</v>
      </c>
      <c r="AR695" s="91">
        <v>0</v>
      </c>
      <c r="AS695" s="91">
        <v>0</v>
      </c>
      <c r="AT695" s="257">
        <f t="shared" si="323"/>
        <v>0</v>
      </c>
      <c r="AU695" s="91">
        <v>0</v>
      </c>
      <c r="AV695" s="91">
        <v>0</v>
      </c>
      <c r="AW695" s="91">
        <v>0</v>
      </c>
      <c r="AX695" s="91">
        <v>0</v>
      </c>
      <c r="AY695" s="257">
        <f t="shared" si="324"/>
        <v>0</v>
      </c>
    </row>
    <row r="696" spans="2:51" s="218" customFormat="1" ht="20.25" customHeight="1" thickBot="1" x14ac:dyDescent="0.3">
      <c r="B696" s="1059"/>
      <c r="C696" s="1073"/>
      <c r="D696" s="923"/>
      <c r="E696" s="200" t="s">
        <v>203</v>
      </c>
      <c r="F696" s="695">
        <f t="shared" si="325"/>
        <v>0</v>
      </c>
      <c r="G696" s="672">
        <v>0</v>
      </c>
      <c r="H696" s="93">
        <v>0</v>
      </c>
      <c r="I696" s="93">
        <v>0</v>
      </c>
      <c r="J696" s="93">
        <v>0</v>
      </c>
      <c r="K696" s="66">
        <f t="shared" si="332"/>
        <v>0</v>
      </c>
      <c r="L696" s="119">
        <v>0</v>
      </c>
      <c r="M696" s="119">
        <v>0</v>
      </c>
      <c r="N696" s="119">
        <v>0</v>
      </c>
      <c r="O696" s="119">
        <v>0</v>
      </c>
      <c r="P696" s="257">
        <f t="shared" si="330"/>
        <v>0</v>
      </c>
      <c r="Q696" s="93">
        <v>0</v>
      </c>
      <c r="R696" s="93">
        <v>0</v>
      </c>
      <c r="S696" s="93">
        <v>0</v>
      </c>
      <c r="T696" s="93">
        <v>0</v>
      </c>
      <c r="U696" s="257">
        <f t="shared" si="331"/>
        <v>0</v>
      </c>
      <c r="V696" s="93">
        <v>0</v>
      </c>
      <c r="W696" s="93">
        <v>0</v>
      </c>
      <c r="X696" s="93">
        <v>0</v>
      </c>
      <c r="Y696" s="415">
        <v>0</v>
      </c>
      <c r="Z696" s="430">
        <f t="shared" si="328"/>
        <v>0</v>
      </c>
      <c r="AA696" s="93">
        <v>0</v>
      </c>
      <c r="AB696" s="93">
        <v>0</v>
      </c>
      <c r="AC696" s="93">
        <v>0</v>
      </c>
      <c r="AD696" s="93">
        <v>0</v>
      </c>
      <c r="AE696" s="430">
        <f t="shared" si="329"/>
        <v>0</v>
      </c>
      <c r="AF696" s="92">
        <v>0</v>
      </c>
      <c r="AG696" s="92">
        <v>0</v>
      </c>
      <c r="AH696" s="92">
        <v>0</v>
      </c>
      <c r="AI696" s="92">
        <v>0</v>
      </c>
      <c r="AJ696" s="430">
        <f t="shared" si="326"/>
        <v>0</v>
      </c>
      <c r="AK696" s="91">
        <v>0</v>
      </c>
      <c r="AL696" s="91">
        <v>0</v>
      </c>
      <c r="AM696" s="91">
        <v>0</v>
      </c>
      <c r="AN696" s="91">
        <v>0</v>
      </c>
      <c r="AO696" s="257">
        <f t="shared" si="327"/>
        <v>0</v>
      </c>
      <c r="AP696" s="91">
        <v>0</v>
      </c>
      <c r="AQ696" s="91">
        <v>0</v>
      </c>
      <c r="AR696" s="91">
        <v>0</v>
      </c>
      <c r="AS696" s="91">
        <v>0</v>
      </c>
      <c r="AT696" s="257">
        <f t="shared" si="323"/>
        <v>0</v>
      </c>
      <c r="AU696" s="91">
        <v>0</v>
      </c>
      <c r="AV696" s="91">
        <v>0</v>
      </c>
      <c r="AW696" s="91">
        <v>0</v>
      </c>
      <c r="AX696" s="91">
        <v>0</v>
      </c>
      <c r="AY696" s="257">
        <f t="shared" si="324"/>
        <v>0</v>
      </c>
    </row>
    <row r="697" spans="2:51" s="218" customFormat="1" ht="20.25" customHeight="1" thickBot="1" x14ac:dyDescent="0.3">
      <c r="B697" s="1059"/>
      <c r="C697" s="1073"/>
      <c r="D697" s="923"/>
      <c r="E697" s="200" t="s">
        <v>112</v>
      </c>
      <c r="F697" s="695">
        <f t="shared" si="325"/>
        <v>0</v>
      </c>
      <c r="G697" s="672">
        <v>0</v>
      </c>
      <c r="H697" s="93">
        <v>0</v>
      </c>
      <c r="I697" s="93">
        <v>0</v>
      </c>
      <c r="J697" s="93">
        <v>0</v>
      </c>
      <c r="K697" s="66">
        <f t="shared" si="332"/>
        <v>0</v>
      </c>
      <c r="L697" s="119">
        <v>0</v>
      </c>
      <c r="M697" s="119">
        <v>0</v>
      </c>
      <c r="N697" s="119">
        <v>0</v>
      </c>
      <c r="O697" s="119">
        <v>0</v>
      </c>
      <c r="P697" s="257">
        <f t="shared" si="330"/>
        <v>0</v>
      </c>
      <c r="Q697" s="93">
        <v>0</v>
      </c>
      <c r="R697" s="93">
        <v>0</v>
      </c>
      <c r="S697" s="93">
        <v>0</v>
      </c>
      <c r="T697" s="93">
        <v>0</v>
      </c>
      <c r="U697" s="257">
        <f t="shared" si="331"/>
        <v>0</v>
      </c>
      <c r="V697" s="93">
        <v>0</v>
      </c>
      <c r="W697" s="93">
        <v>0</v>
      </c>
      <c r="X697" s="93">
        <v>0</v>
      </c>
      <c r="Y697" s="415">
        <v>0</v>
      </c>
      <c r="Z697" s="430">
        <f t="shared" si="328"/>
        <v>0</v>
      </c>
      <c r="AA697" s="93">
        <v>0</v>
      </c>
      <c r="AB697" s="93">
        <v>0</v>
      </c>
      <c r="AC697" s="93">
        <v>0</v>
      </c>
      <c r="AD697" s="93">
        <v>0</v>
      </c>
      <c r="AE697" s="430">
        <f t="shared" si="329"/>
        <v>0</v>
      </c>
      <c r="AF697" s="93">
        <v>0</v>
      </c>
      <c r="AG697" s="93">
        <v>0</v>
      </c>
      <c r="AH697" s="93">
        <v>0</v>
      </c>
      <c r="AI697" s="93">
        <v>0</v>
      </c>
      <c r="AJ697" s="430">
        <f t="shared" si="326"/>
        <v>0</v>
      </c>
      <c r="AK697" s="91">
        <v>0</v>
      </c>
      <c r="AL697" s="91">
        <v>0</v>
      </c>
      <c r="AM697" s="91">
        <v>0</v>
      </c>
      <c r="AN697" s="91">
        <v>0</v>
      </c>
      <c r="AO697" s="257">
        <f t="shared" si="327"/>
        <v>0</v>
      </c>
      <c r="AP697" s="91">
        <v>0</v>
      </c>
      <c r="AQ697" s="91">
        <v>0</v>
      </c>
      <c r="AR697" s="91">
        <v>0</v>
      </c>
      <c r="AS697" s="91">
        <v>0</v>
      </c>
      <c r="AT697" s="257">
        <f t="shared" si="323"/>
        <v>0</v>
      </c>
      <c r="AU697" s="91">
        <v>0</v>
      </c>
      <c r="AV697" s="91">
        <v>0</v>
      </c>
      <c r="AW697" s="91">
        <v>0</v>
      </c>
      <c r="AX697" s="91">
        <v>0</v>
      </c>
      <c r="AY697" s="257">
        <f t="shared" si="324"/>
        <v>0</v>
      </c>
    </row>
    <row r="698" spans="2:51" s="218" customFormat="1" ht="20.25" customHeight="1" thickBot="1" x14ac:dyDescent="0.3">
      <c r="B698" s="1059"/>
      <c r="C698" s="1073"/>
      <c r="D698" s="923"/>
      <c r="E698" s="619" t="s">
        <v>621</v>
      </c>
      <c r="F698" s="695">
        <f t="shared" si="325"/>
        <v>0</v>
      </c>
      <c r="G698" s="672">
        <v>0</v>
      </c>
      <c r="H698" s="93">
        <v>0</v>
      </c>
      <c r="I698" s="93">
        <v>0</v>
      </c>
      <c r="J698" s="93">
        <v>0</v>
      </c>
      <c r="K698" s="66">
        <f t="shared" si="332"/>
        <v>0</v>
      </c>
      <c r="L698" s="119">
        <v>0</v>
      </c>
      <c r="M698" s="119">
        <v>0</v>
      </c>
      <c r="N698" s="119">
        <v>0</v>
      </c>
      <c r="O698" s="119">
        <v>0</v>
      </c>
      <c r="P698" s="257">
        <f t="shared" si="330"/>
        <v>0</v>
      </c>
      <c r="Q698" s="93">
        <v>0</v>
      </c>
      <c r="R698" s="93">
        <v>0</v>
      </c>
      <c r="S698" s="93">
        <v>0</v>
      </c>
      <c r="T698" s="93">
        <v>0</v>
      </c>
      <c r="U698" s="257">
        <f t="shared" si="331"/>
        <v>0</v>
      </c>
      <c r="V698" s="93">
        <v>0</v>
      </c>
      <c r="W698" s="93">
        <v>0</v>
      </c>
      <c r="X698" s="93">
        <v>0</v>
      </c>
      <c r="Y698" s="415">
        <v>0</v>
      </c>
      <c r="Z698" s="430">
        <f t="shared" si="328"/>
        <v>0</v>
      </c>
      <c r="AA698" s="93">
        <v>0</v>
      </c>
      <c r="AB698" s="93">
        <v>0</v>
      </c>
      <c r="AC698" s="93">
        <v>0</v>
      </c>
      <c r="AD698" s="93">
        <v>0</v>
      </c>
      <c r="AE698" s="430">
        <f t="shared" si="329"/>
        <v>0</v>
      </c>
      <c r="AF698" s="93">
        <v>0</v>
      </c>
      <c r="AG698" s="93">
        <v>0</v>
      </c>
      <c r="AH698" s="93">
        <v>0</v>
      </c>
      <c r="AI698" s="93">
        <v>0</v>
      </c>
      <c r="AJ698" s="430">
        <f t="shared" si="326"/>
        <v>0</v>
      </c>
      <c r="AK698" s="91">
        <v>0</v>
      </c>
      <c r="AL698" s="91">
        <v>0</v>
      </c>
      <c r="AM698" s="91">
        <v>0</v>
      </c>
      <c r="AN698" s="91">
        <v>0</v>
      </c>
      <c r="AO698" s="257">
        <f t="shared" si="327"/>
        <v>0</v>
      </c>
      <c r="AP698" s="91">
        <v>0</v>
      </c>
      <c r="AQ698" s="91">
        <v>0</v>
      </c>
      <c r="AR698" s="91">
        <v>0</v>
      </c>
      <c r="AS698" s="91">
        <v>0</v>
      </c>
      <c r="AT698" s="257">
        <f t="shared" si="323"/>
        <v>0</v>
      </c>
      <c r="AU698" s="91">
        <v>0</v>
      </c>
      <c r="AV698" s="91">
        <v>0</v>
      </c>
      <c r="AW698" s="91">
        <v>0</v>
      </c>
      <c r="AX698" s="91">
        <v>0</v>
      </c>
      <c r="AY698" s="257">
        <f t="shared" si="324"/>
        <v>0</v>
      </c>
    </row>
    <row r="699" spans="2:51" s="218" customFormat="1" ht="20.25" customHeight="1" thickBot="1" x14ac:dyDescent="0.3">
      <c r="B699" s="1056"/>
      <c r="C699" s="1073"/>
      <c r="D699" s="924"/>
      <c r="E699" s="583" t="s">
        <v>620</v>
      </c>
      <c r="F699" s="695">
        <f t="shared" si="325"/>
        <v>0</v>
      </c>
      <c r="G699" s="672">
        <v>0</v>
      </c>
      <c r="H699" s="93">
        <v>0</v>
      </c>
      <c r="I699" s="93">
        <v>0</v>
      </c>
      <c r="J699" s="93">
        <v>0</v>
      </c>
      <c r="K699" s="66">
        <f t="shared" si="332"/>
        <v>0</v>
      </c>
      <c r="L699" s="119">
        <v>0</v>
      </c>
      <c r="M699" s="119">
        <v>0</v>
      </c>
      <c r="N699" s="119">
        <v>0</v>
      </c>
      <c r="O699" s="119">
        <v>0</v>
      </c>
      <c r="P699" s="257">
        <f t="shared" si="330"/>
        <v>0</v>
      </c>
      <c r="Q699" s="93">
        <v>0</v>
      </c>
      <c r="R699" s="93">
        <v>0</v>
      </c>
      <c r="S699" s="93">
        <v>0</v>
      </c>
      <c r="T699" s="93">
        <v>0</v>
      </c>
      <c r="U699" s="257">
        <f t="shared" si="331"/>
        <v>0</v>
      </c>
      <c r="V699" s="93">
        <v>0</v>
      </c>
      <c r="W699" s="93">
        <v>0</v>
      </c>
      <c r="X699" s="93">
        <v>0</v>
      </c>
      <c r="Y699" s="415">
        <v>0</v>
      </c>
      <c r="Z699" s="430">
        <f t="shared" si="328"/>
        <v>0</v>
      </c>
      <c r="AA699" s="93">
        <v>0</v>
      </c>
      <c r="AB699" s="93">
        <v>0</v>
      </c>
      <c r="AC699" s="93">
        <v>0</v>
      </c>
      <c r="AD699" s="93">
        <v>0</v>
      </c>
      <c r="AE699" s="430">
        <f t="shared" si="329"/>
        <v>0</v>
      </c>
      <c r="AF699" s="93">
        <v>0</v>
      </c>
      <c r="AG699" s="93">
        <v>0</v>
      </c>
      <c r="AH699" s="93">
        <v>0</v>
      </c>
      <c r="AI699" s="93">
        <v>0</v>
      </c>
      <c r="AJ699" s="430">
        <f t="shared" si="326"/>
        <v>0</v>
      </c>
      <c r="AK699" s="91">
        <v>0</v>
      </c>
      <c r="AL699" s="91">
        <v>0</v>
      </c>
      <c r="AM699" s="91">
        <v>0</v>
      </c>
      <c r="AN699" s="91">
        <v>0</v>
      </c>
      <c r="AO699" s="257">
        <f t="shared" si="327"/>
        <v>0</v>
      </c>
      <c r="AP699" s="91">
        <v>0</v>
      </c>
      <c r="AQ699" s="91">
        <v>0</v>
      </c>
      <c r="AR699" s="91">
        <v>0</v>
      </c>
      <c r="AS699" s="91">
        <v>0</v>
      </c>
      <c r="AT699" s="257">
        <f t="shared" si="323"/>
        <v>0</v>
      </c>
      <c r="AU699" s="91">
        <v>0</v>
      </c>
      <c r="AV699" s="91">
        <v>0</v>
      </c>
      <c r="AW699" s="91">
        <v>0</v>
      </c>
      <c r="AX699" s="91">
        <v>0</v>
      </c>
      <c r="AY699" s="257">
        <f t="shared" si="324"/>
        <v>0</v>
      </c>
    </row>
    <row r="700" spans="2:51" s="218" customFormat="1" ht="16.5" customHeight="1" thickBot="1" x14ac:dyDescent="0.3">
      <c r="B700" s="1058">
        <v>16</v>
      </c>
      <c r="C700" s="1073"/>
      <c r="D700" s="915" t="s">
        <v>250</v>
      </c>
      <c r="E700" s="199" t="s">
        <v>116</v>
      </c>
      <c r="F700" s="695">
        <f t="shared" si="325"/>
        <v>0</v>
      </c>
      <c r="G700" s="672">
        <v>0</v>
      </c>
      <c r="H700" s="93">
        <v>0</v>
      </c>
      <c r="I700" s="93">
        <v>0</v>
      </c>
      <c r="J700" s="93">
        <v>0</v>
      </c>
      <c r="K700" s="66">
        <f t="shared" si="332"/>
        <v>0</v>
      </c>
      <c r="L700" s="119">
        <v>0</v>
      </c>
      <c r="M700" s="119">
        <v>0</v>
      </c>
      <c r="N700" s="119">
        <v>0</v>
      </c>
      <c r="O700" s="119">
        <v>0</v>
      </c>
      <c r="P700" s="257">
        <f t="shared" si="330"/>
        <v>0</v>
      </c>
      <c r="Q700" s="93">
        <v>0</v>
      </c>
      <c r="R700" s="93">
        <v>0</v>
      </c>
      <c r="S700" s="93">
        <v>0</v>
      </c>
      <c r="T700" s="93">
        <v>0</v>
      </c>
      <c r="U700" s="257">
        <f t="shared" si="331"/>
        <v>0</v>
      </c>
      <c r="V700" s="93">
        <v>0</v>
      </c>
      <c r="W700" s="93">
        <v>0</v>
      </c>
      <c r="X700" s="93">
        <v>0</v>
      </c>
      <c r="Y700" s="415">
        <v>0</v>
      </c>
      <c r="Z700" s="430">
        <f t="shared" si="328"/>
        <v>0</v>
      </c>
      <c r="AA700" s="93">
        <v>0</v>
      </c>
      <c r="AB700" s="93">
        <v>0</v>
      </c>
      <c r="AC700" s="93">
        <v>0</v>
      </c>
      <c r="AD700" s="93">
        <v>0</v>
      </c>
      <c r="AE700" s="430">
        <f t="shared" si="329"/>
        <v>0</v>
      </c>
      <c r="AF700" s="93">
        <v>0</v>
      </c>
      <c r="AG700" s="93">
        <v>0</v>
      </c>
      <c r="AH700" s="93">
        <v>0</v>
      </c>
      <c r="AI700" s="93">
        <v>0</v>
      </c>
      <c r="AJ700" s="430">
        <f t="shared" si="326"/>
        <v>0</v>
      </c>
      <c r="AK700" s="91">
        <v>0</v>
      </c>
      <c r="AL700" s="91">
        <v>0</v>
      </c>
      <c r="AM700" s="91">
        <v>0</v>
      </c>
      <c r="AN700" s="91">
        <v>0</v>
      </c>
      <c r="AO700" s="257">
        <f t="shared" si="327"/>
        <v>0</v>
      </c>
      <c r="AP700" s="91">
        <v>0</v>
      </c>
      <c r="AQ700" s="91">
        <v>0</v>
      </c>
      <c r="AR700" s="91">
        <v>0</v>
      </c>
      <c r="AS700" s="91">
        <v>0</v>
      </c>
      <c r="AT700" s="257">
        <f t="shared" si="323"/>
        <v>0</v>
      </c>
      <c r="AU700" s="91">
        <v>0</v>
      </c>
      <c r="AV700" s="91">
        <v>0</v>
      </c>
      <c r="AW700" s="91">
        <v>0</v>
      </c>
      <c r="AX700" s="91">
        <v>0</v>
      </c>
      <c r="AY700" s="257">
        <f t="shared" si="324"/>
        <v>0</v>
      </c>
    </row>
    <row r="701" spans="2:51" s="218" customFormat="1" ht="16.5" customHeight="1" thickBot="1" x14ac:dyDescent="0.3">
      <c r="B701" s="1059"/>
      <c r="C701" s="1073"/>
      <c r="D701" s="923"/>
      <c r="E701" s="200" t="s">
        <v>203</v>
      </c>
      <c r="F701" s="695">
        <f t="shared" si="325"/>
        <v>0</v>
      </c>
      <c r="G701" s="672">
        <v>0</v>
      </c>
      <c r="H701" s="93">
        <v>0</v>
      </c>
      <c r="I701" s="93">
        <v>0</v>
      </c>
      <c r="J701" s="93">
        <v>0</v>
      </c>
      <c r="K701" s="66">
        <f t="shared" si="332"/>
        <v>0</v>
      </c>
      <c r="L701" s="119">
        <v>0</v>
      </c>
      <c r="M701" s="119">
        <v>0</v>
      </c>
      <c r="N701" s="119">
        <v>0</v>
      </c>
      <c r="O701" s="119">
        <v>0</v>
      </c>
      <c r="P701" s="257">
        <f t="shared" si="330"/>
        <v>0</v>
      </c>
      <c r="Q701" s="93">
        <v>0</v>
      </c>
      <c r="R701" s="93">
        <v>0</v>
      </c>
      <c r="S701" s="93">
        <v>0</v>
      </c>
      <c r="T701" s="93">
        <v>0</v>
      </c>
      <c r="U701" s="257">
        <f t="shared" si="331"/>
        <v>0</v>
      </c>
      <c r="V701" s="93">
        <v>0</v>
      </c>
      <c r="W701" s="93">
        <v>0</v>
      </c>
      <c r="X701" s="93">
        <v>0</v>
      </c>
      <c r="Y701" s="415">
        <v>0</v>
      </c>
      <c r="Z701" s="430">
        <f t="shared" si="328"/>
        <v>0</v>
      </c>
      <c r="AA701" s="93">
        <v>0</v>
      </c>
      <c r="AB701" s="93">
        <v>0</v>
      </c>
      <c r="AC701" s="93">
        <v>0</v>
      </c>
      <c r="AD701" s="93">
        <v>0</v>
      </c>
      <c r="AE701" s="430">
        <f t="shared" si="329"/>
        <v>0</v>
      </c>
      <c r="AF701" s="93">
        <v>0</v>
      </c>
      <c r="AG701" s="93">
        <v>0</v>
      </c>
      <c r="AH701" s="93">
        <v>0</v>
      </c>
      <c r="AI701" s="93">
        <v>0</v>
      </c>
      <c r="AJ701" s="430">
        <f t="shared" si="326"/>
        <v>0</v>
      </c>
      <c r="AK701" s="91">
        <v>0</v>
      </c>
      <c r="AL701" s="91">
        <v>0</v>
      </c>
      <c r="AM701" s="91">
        <v>0</v>
      </c>
      <c r="AN701" s="91">
        <v>0</v>
      </c>
      <c r="AO701" s="257">
        <f t="shared" si="327"/>
        <v>0</v>
      </c>
      <c r="AP701" s="91">
        <v>0</v>
      </c>
      <c r="AQ701" s="91">
        <v>0</v>
      </c>
      <c r="AR701" s="91">
        <v>0</v>
      </c>
      <c r="AS701" s="91">
        <v>0</v>
      </c>
      <c r="AT701" s="257">
        <f t="shared" si="323"/>
        <v>0</v>
      </c>
      <c r="AU701" s="91">
        <v>0</v>
      </c>
      <c r="AV701" s="91">
        <v>0</v>
      </c>
      <c r="AW701" s="91">
        <v>0</v>
      </c>
      <c r="AX701" s="91">
        <v>0</v>
      </c>
      <c r="AY701" s="257">
        <f t="shared" si="324"/>
        <v>0</v>
      </c>
    </row>
    <row r="702" spans="2:51" s="218" customFormat="1" ht="16.5" customHeight="1" thickBot="1" x14ac:dyDescent="0.3">
      <c r="B702" s="1059"/>
      <c r="C702" s="1073"/>
      <c r="D702" s="923"/>
      <c r="E702" s="200" t="s">
        <v>112</v>
      </c>
      <c r="F702" s="695">
        <f t="shared" si="325"/>
        <v>0</v>
      </c>
      <c r="G702" s="672">
        <v>0</v>
      </c>
      <c r="H702" s="93">
        <v>0</v>
      </c>
      <c r="I702" s="93">
        <v>0</v>
      </c>
      <c r="J702" s="93">
        <v>0</v>
      </c>
      <c r="K702" s="66">
        <f t="shared" si="332"/>
        <v>0</v>
      </c>
      <c r="L702" s="119">
        <v>0</v>
      </c>
      <c r="M702" s="119">
        <v>0</v>
      </c>
      <c r="N702" s="119">
        <v>0</v>
      </c>
      <c r="O702" s="119">
        <v>0</v>
      </c>
      <c r="P702" s="257">
        <f t="shared" si="330"/>
        <v>0</v>
      </c>
      <c r="Q702" s="93">
        <v>0</v>
      </c>
      <c r="R702" s="93">
        <v>0</v>
      </c>
      <c r="S702" s="93">
        <v>0</v>
      </c>
      <c r="T702" s="93">
        <v>0</v>
      </c>
      <c r="U702" s="257">
        <f t="shared" si="331"/>
        <v>0</v>
      </c>
      <c r="V702" s="93">
        <v>0</v>
      </c>
      <c r="W702" s="93">
        <v>0</v>
      </c>
      <c r="X702" s="93">
        <v>0</v>
      </c>
      <c r="Y702" s="415">
        <v>0</v>
      </c>
      <c r="Z702" s="430">
        <f t="shared" si="328"/>
        <v>0</v>
      </c>
      <c r="AA702" s="93">
        <v>0</v>
      </c>
      <c r="AB702" s="93">
        <v>0</v>
      </c>
      <c r="AC702" s="93">
        <v>0</v>
      </c>
      <c r="AD702" s="93">
        <v>0</v>
      </c>
      <c r="AE702" s="430">
        <f t="shared" si="329"/>
        <v>0</v>
      </c>
      <c r="AF702" s="93">
        <v>0</v>
      </c>
      <c r="AG702" s="93">
        <v>0</v>
      </c>
      <c r="AH702" s="93">
        <v>0</v>
      </c>
      <c r="AI702" s="93">
        <v>0</v>
      </c>
      <c r="AJ702" s="430">
        <f t="shared" si="326"/>
        <v>0</v>
      </c>
      <c r="AK702" s="91">
        <v>0</v>
      </c>
      <c r="AL702" s="91">
        <v>0</v>
      </c>
      <c r="AM702" s="91">
        <v>0</v>
      </c>
      <c r="AN702" s="91">
        <v>0</v>
      </c>
      <c r="AO702" s="257">
        <f t="shared" si="327"/>
        <v>0</v>
      </c>
      <c r="AP702" s="91">
        <v>0</v>
      </c>
      <c r="AQ702" s="91">
        <v>0</v>
      </c>
      <c r="AR702" s="91">
        <v>0</v>
      </c>
      <c r="AS702" s="91">
        <v>0</v>
      </c>
      <c r="AT702" s="257">
        <f t="shared" si="323"/>
        <v>0</v>
      </c>
      <c r="AU702" s="91">
        <v>0</v>
      </c>
      <c r="AV702" s="91">
        <v>0</v>
      </c>
      <c r="AW702" s="91">
        <v>0</v>
      </c>
      <c r="AX702" s="91">
        <v>0</v>
      </c>
      <c r="AY702" s="257">
        <f t="shared" si="324"/>
        <v>0</v>
      </c>
    </row>
    <row r="703" spans="2:51" s="218" customFormat="1" ht="16.5" customHeight="1" thickBot="1" x14ac:dyDescent="0.3">
      <c r="B703" s="1059"/>
      <c r="C703" s="1073"/>
      <c r="D703" s="923"/>
      <c r="E703" s="619" t="s">
        <v>621</v>
      </c>
      <c r="F703" s="695">
        <f t="shared" si="325"/>
        <v>0</v>
      </c>
      <c r="G703" s="672">
        <v>0</v>
      </c>
      <c r="H703" s="93">
        <v>0</v>
      </c>
      <c r="I703" s="93">
        <v>0</v>
      </c>
      <c r="J703" s="93">
        <v>0</v>
      </c>
      <c r="K703" s="66">
        <f t="shared" si="332"/>
        <v>0</v>
      </c>
      <c r="L703" s="119">
        <v>0</v>
      </c>
      <c r="M703" s="119">
        <v>0</v>
      </c>
      <c r="N703" s="119">
        <v>0</v>
      </c>
      <c r="O703" s="119">
        <v>0</v>
      </c>
      <c r="P703" s="257">
        <f t="shared" si="330"/>
        <v>0</v>
      </c>
      <c r="Q703" s="93">
        <v>0</v>
      </c>
      <c r="R703" s="93">
        <v>0</v>
      </c>
      <c r="S703" s="93">
        <v>0</v>
      </c>
      <c r="T703" s="93">
        <v>0</v>
      </c>
      <c r="U703" s="257">
        <f t="shared" si="331"/>
        <v>0</v>
      </c>
      <c r="V703" s="93">
        <v>0</v>
      </c>
      <c r="W703" s="93">
        <v>0</v>
      </c>
      <c r="X703" s="93">
        <v>0</v>
      </c>
      <c r="Y703" s="415">
        <v>0</v>
      </c>
      <c r="Z703" s="430">
        <f t="shared" si="328"/>
        <v>0</v>
      </c>
      <c r="AA703" s="93">
        <v>0</v>
      </c>
      <c r="AB703" s="93">
        <v>0</v>
      </c>
      <c r="AC703" s="93">
        <v>0</v>
      </c>
      <c r="AD703" s="93">
        <v>0</v>
      </c>
      <c r="AE703" s="430">
        <f t="shared" si="329"/>
        <v>0</v>
      </c>
      <c r="AF703" s="93">
        <v>0</v>
      </c>
      <c r="AG703" s="93">
        <v>0</v>
      </c>
      <c r="AH703" s="93">
        <v>0</v>
      </c>
      <c r="AI703" s="93">
        <v>0</v>
      </c>
      <c r="AJ703" s="430">
        <f t="shared" si="326"/>
        <v>0</v>
      </c>
      <c r="AK703" s="91">
        <v>0</v>
      </c>
      <c r="AL703" s="91">
        <v>0</v>
      </c>
      <c r="AM703" s="91">
        <v>0</v>
      </c>
      <c r="AN703" s="91">
        <v>0</v>
      </c>
      <c r="AO703" s="257">
        <f t="shared" si="327"/>
        <v>0</v>
      </c>
      <c r="AP703" s="91">
        <v>0</v>
      </c>
      <c r="AQ703" s="91">
        <v>0</v>
      </c>
      <c r="AR703" s="91">
        <v>0</v>
      </c>
      <c r="AS703" s="91">
        <v>0</v>
      </c>
      <c r="AT703" s="257">
        <f t="shared" si="323"/>
        <v>0</v>
      </c>
      <c r="AU703" s="91">
        <v>0</v>
      </c>
      <c r="AV703" s="91">
        <v>0</v>
      </c>
      <c r="AW703" s="91">
        <v>0</v>
      </c>
      <c r="AX703" s="91">
        <v>0</v>
      </c>
      <c r="AY703" s="257">
        <f t="shared" si="324"/>
        <v>0</v>
      </c>
    </row>
    <row r="704" spans="2:51" s="218" customFormat="1" ht="21.75" thickBot="1" x14ac:dyDescent="0.3">
      <c r="B704" s="1056"/>
      <c r="C704" s="1073"/>
      <c r="D704" s="924"/>
      <c r="E704" s="583" t="s">
        <v>620</v>
      </c>
      <c r="F704" s="695">
        <f t="shared" si="325"/>
        <v>0</v>
      </c>
      <c r="G704" s="672">
        <v>0</v>
      </c>
      <c r="H704" s="93">
        <v>0</v>
      </c>
      <c r="I704" s="93">
        <v>0</v>
      </c>
      <c r="J704" s="93">
        <v>0</v>
      </c>
      <c r="K704" s="66">
        <f t="shared" si="332"/>
        <v>0</v>
      </c>
      <c r="L704" s="119">
        <v>0</v>
      </c>
      <c r="M704" s="119">
        <v>0</v>
      </c>
      <c r="N704" s="119">
        <v>0</v>
      </c>
      <c r="O704" s="119">
        <v>0</v>
      </c>
      <c r="P704" s="257">
        <f t="shared" si="330"/>
        <v>0</v>
      </c>
      <c r="Q704" s="93">
        <v>0</v>
      </c>
      <c r="R704" s="93">
        <v>0</v>
      </c>
      <c r="S704" s="93">
        <v>0</v>
      </c>
      <c r="T704" s="93">
        <v>0</v>
      </c>
      <c r="U704" s="257">
        <f t="shared" si="331"/>
        <v>0</v>
      </c>
      <c r="V704" s="93">
        <v>0</v>
      </c>
      <c r="W704" s="93">
        <v>0</v>
      </c>
      <c r="X704" s="93">
        <v>0</v>
      </c>
      <c r="Y704" s="415">
        <v>0</v>
      </c>
      <c r="Z704" s="430">
        <f t="shared" si="328"/>
        <v>0</v>
      </c>
      <c r="AA704" s="93">
        <v>0</v>
      </c>
      <c r="AB704" s="93">
        <v>0</v>
      </c>
      <c r="AC704" s="93">
        <v>0</v>
      </c>
      <c r="AD704" s="93">
        <v>0</v>
      </c>
      <c r="AE704" s="430">
        <f t="shared" si="329"/>
        <v>0</v>
      </c>
      <c r="AF704" s="93">
        <v>0</v>
      </c>
      <c r="AG704" s="93">
        <v>0</v>
      </c>
      <c r="AH704" s="93">
        <v>0</v>
      </c>
      <c r="AI704" s="93">
        <v>0</v>
      </c>
      <c r="AJ704" s="430">
        <f t="shared" si="326"/>
        <v>0</v>
      </c>
      <c r="AK704" s="91">
        <v>0</v>
      </c>
      <c r="AL704" s="91">
        <v>0</v>
      </c>
      <c r="AM704" s="91">
        <v>0</v>
      </c>
      <c r="AN704" s="91">
        <v>0</v>
      </c>
      <c r="AO704" s="257">
        <f t="shared" si="327"/>
        <v>0</v>
      </c>
      <c r="AP704" s="91">
        <v>0</v>
      </c>
      <c r="AQ704" s="91">
        <v>0</v>
      </c>
      <c r="AR704" s="91">
        <v>0</v>
      </c>
      <c r="AS704" s="91">
        <v>0</v>
      </c>
      <c r="AT704" s="257">
        <f t="shared" si="323"/>
        <v>0</v>
      </c>
      <c r="AU704" s="91">
        <v>0</v>
      </c>
      <c r="AV704" s="91">
        <v>0</v>
      </c>
      <c r="AW704" s="91">
        <v>0</v>
      </c>
      <c r="AX704" s="91">
        <v>0</v>
      </c>
      <c r="AY704" s="257">
        <f t="shared" si="324"/>
        <v>0</v>
      </c>
    </row>
    <row r="705" spans="2:51" s="218" customFormat="1" ht="17.25" customHeight="1" thickBot="1" x14ac:dyDescent="0.3">
      <c r="B705" s="1058">
        <v>17</v>
      </c>
      <c r="C705" s="1073"/>
      <c r="D705" s="915" t="s">
        <v>752</v>
      </c>
      <c r="E705" s="227" t="s">
        <v>116</v>
      </c>
      <c r="F705" s="695">
        <f t="shared" si="325"/>
        <v>0</v>
      </c>
      <c r="G705" s="652"/>
      <c r="H705" s="117"/>
      <c r="I705" s="117"/>
      <c r="J705" s="117"/>
      <c r="K705" s="66">
        <f t="shared" si="332"/>
        <v>0</v>
      </c>
      <c r="L705" s="220"/>
      <c r="M705" s="220"/>
      <c r="N705" s="220"/>
      <c r="O705" s="220"/>
      <c r="P705" s="257">
        <f t="shared" si="330"/>
        <v>0</v>
      </c>
      <c r="Q705" s="220"/>
      <c r="R705" s="220"/>
      <c r="S705" s="220"/>
      <c r="T705" s="220"/>
      <c r="U705" s="257">
        <f t="shared" si="331"/>
        <v>0</v>
      </c>
      <c r="V705" s="220"/>
      <c r="W705" s="220"/>
      <c r="X705" s="220"/>
      <c r="Y705" s="358"/>
      <c r="Z705" s="430">
        <f t="shared" si="328"/>
        <v>0</v>
      </c>
      <c r="AA705" s="220"/>
      <c r="AB705" s="220"/>
      <c r="AC705" s="220"/>
      <c r="AD705" s="220"/>
      <c r="AE705" s="430">
        <f t="shared" si="329"/>
        <v>0</v>
      </c>
      <c r="AF705" s="220"/>
      <c r="AG705" s="220"/>
      <c r="AH705" s="220"/>
      <c r="AI705" s="220"/>
      <c r="AJ705" s="430">
        <f t="shared" si="326"/>
        <v>0</v>
      </c>
      <c r="AK705" s="120"/>
      <c r="AL705" s="120"/>
      <c r="AM705" s="120"/>
      <c r="AN705" s="120"/>
      <c r="AO705" s="257">
        <f t="shared" si="327"/>
        <v>0</v>
      </c>
      <c r="AP705" s="120"/>
      <c r="AQ705" s="120"/>
      <c r="AR705" s="120"/>
      <c r="AS705" s="120"/>
      <c r="AT705" s="257">
        <f t="shared" si="323"/>
        <v>0</v>
      </c>
      <c r="AU705" s="120"/>
      <c r="AV705" s="120"/>
      <c r="AW705" s="120"/>
      <c r="AX705" s="120"/>
      <c r="AY705" s="257">
        <f t="shared" si="324"/>
        <v>0</v>
      </c>
    </row>
    <row r="706" spans="2:51" s="218" customFormat="1" ht="17.25" customHeight="1" thickBot="1" x14ac:dyDescent="0.3">
      <c r="B706" s="1059"/>
      <c r="C706" s="1073"/>
      <c r="D706" s="923"/>
      <c r="E706" s="229" t="s">
        <v>203</v>
      </c>
      <c r="F706" s="695">
        <f t="shared" si="325"/>
        <v>0</v>
      </c>
      <c r="G706" s="686"/>
      <c r="H706" s="115"/>
      <c r="I706" s="115"/>
      <c r="J706" s="115"/>
      <c r="K706" s="66">
        <f t="shared" si="332"/>
        <v>0</v>
      </c>
      <c r="L706" s="220"/>
      <c r="M706" s="220"/>
      <c r="N706" s="220"/>
      <c r="O706" s="220"/>
      <c r="P706" s="257">
        <f t="shared" si="330"/>
        <v>0</v>
      </c>
      <c r="Q706" s="220"/>
      <c r="R706" s="220"/>
      <c r="S706" s="220"/>
      <c r="T706" s="220"/>
      <c r="U706" s="257">
        <f t="shared" si="331"/>
        <v>0</v>
      </c>
      <c r="V706" s="220"/>
      <c r="W706" s="220"/>
      <c r="X706" s="220"/>
      <c r="Y706" s="358"/>
      <c r="Z706" s="430">
        <f t="shared" si="328"/>
        <v>0</v>
      </c>
      <c r="AA706" s="220"/>
      <c r="AB706" s="220"/>
      <c r="AC706" s="220"/>
      <c r="AD706" s="220"/>
      <c r="AE706" s="430">
        <f t="shared" si="329"/>
        <v>0</v>
      </c>
      <c r="AF706" s="220"/>
      <c r="AG706" s="220"/>
      <c r="AH706" s="220"/>
      <c r="AI706" s="220"/>
      <c r="AJ706" s="430">
        <f t="shared" si="326"/>
        <v>0</v>
      </c>
      <c r="AK706" s="120"/>
      <c r="AL706" s="120"/>
      <c r="AM706" s="120"/>
      <c r="AN706" s="120"/>
      <c r="AO706" s="257">
        <f t="shared" si="327"/>
        <v>0</v>
      </c>
      <c r="AP706" s="120"/>
      <c r="AQ706" s="120"/>
      <c r="AR706" s="120"/>
      <c r="AS706" s="120"/>
      <c r="AT706" s="257">
        <f t="shared" si="323"/>
        <v>0</v>
      </c>
      <c r="AU706" s="120"/>
      <c r="AV706" s="120"/>
      <c r="AW706" s="120"/>
      <c r="AX706" s="120"/>
      <c r="AY706" s="257">
        <f t="shared" si="324"/>
        <v>0</v>
      </c>
    </row>
    <row r="707" spans="2:51" s="218" customFormat="1" ht="17.25" customHeight="1" thickBot="1" x14ac:dyDescent="0.3">
      <c r="B707" s="1059"/>
      <c r="C707" s="1073"/>
      <c r="D707" s="923"/>
      <c r="E707" s="200" t="s">
        <v>112</v>
      </c>
      <c r="F707" s="695">
        <f t="shared" si="325"/>
        <v>0</v>
      </c>
      <c r="G707" s="672">
        <v>0</v>
      </c>
      <c r="H707" s="93">
        <v>0</v>
      </c>
      <c r="I707" s="93">
        <v>0</v>
      </c>
      <c r="J707" s="93">
        <v>0</v>
      </c>
      <c r="K707" s="66">
        <f t="shared" si="332"/>
        <v>0</v>
      </c>
      <c r="L707" s="93">
        <v>0</v>
      </c>
      <c r="M707" s="93">
        <v>0</v>
      </c>
      <c r="N707" s="93">
        <v>0</v>
      </c>
      <c r="O707" s="93">
        <v>0</v>
      </c>
      <c r="P707" s="257">
        <f t="shared" si="330"/>
        <v>0</v>
      </c>
      <c r="Q707" s="93">
        <v>0</v>
      </c>
      <c r="R707" s="93">
        <v>0</v>
      </c>
      <c r="S707" s="93">
        <v>0</v>
      </c>
      <c r="T707" s="93">
        <v>0</v>
      </c>
      <c r="U707" s="257">
        <f t="shared" si="331"/>
        <v>0</v>
      </c>
      <c r="V707" s="93">
        <v>0</v>
      </c>
      <c r="W707" s="93">
        <v>0</v>
      </c>
      <c r="X707" s="93">
        <v>0</v>
      </c>
      <c r="Y707" s="415">
        <v>0</v>
      </c>
      <c r="Z707" s="430">
        <f t="shared" si="328"/>
        <v>0</v>
      </c>
      <c r="AA707" s="93">
        <v>0</v>
      </c>
      <c r="AB707" s="93">
        <v>0</v>
      </c>
      <c r="AC707" s="93">
        <v>0</v>
      </c>
      <c r="AD707" s="93">
        <v>0</v>
      </c>
      <c r="AE707" s="430">
        <f t="shared" si="329"/>
        <v>0</v>
      </c>
      <c r="AF707" s="93">
        <v>0</v>
      </c>
      <c r="AG707" s="93">
        <v>0</v>
      </c>
      <c r="AH707" s="93">
        <v>0</v>
      </c>
      <c r="AI707" s="93">
        <v>0</v>
      </c>
      <c r="AJ707" s="430">
        <f t="shared" si="326"/>
        <v>0</v>
      </c>
      <c r="AK707" s="91">
        <v>0</v>
      </c>
      <c r="AL707" s="91">
        <v>0</v>
      </c>
      <c r="AM707" s="91">
        <v>0</v>
      </c>
      <c r="AN707" s="91">
        <v>0</v>
      </c>
      <c r="AO707" s="257">
        <f t="shared" si="327"/>
        <v>0</v>
      </c>
      <c r="AP707" s="91">
        <v>0</v>
      </c>
      <c r="AQ707" s="91">
        <v>0</v>
      </c>
      <c r="AR707" s="91">
        <v>0</v>
      </c>
      <c r="AS707" s="91">
        <v>0</v>
      </c>
      <c r="AT707" s="257">
        <f t="shared" si="323"/>
        <v>0</v>
      </c>
      <c r="AU707" s="91">
        <v>0</v>
      </c>
      <c r="AV707" s="91">
        <v>0</v>
      </c>
      <c r="AW707" s="91">
        <v>0</v>
      </c>
      <c r="AX707" s="91">
        <v>0</v>
      </c>
      <c r="AY707" s="257">
        <f t="shared" si="324"/>
        <v>0</v>
      </c>
    </row>
    <row r="708" spans="2:51" s="218" customFormat="1" ht="17.25" customHeight="1" thickBot="1" x14ac:dyDescent="0.3">
      <c r="B708" s="1059"/>
      <c r="C708" s="1073"/>
      <c r="D708" s="923"/>
      <c r="E708" s="619" t="s">
        <v>621</v>
      </c>
      <c r="F708" s="695">
        <f t="shared" si="325"/>
        <v>0</v>
      </c>
      <c r="G708" s="682">
        <v>0</v>
      </c>
      <c r="H708" s="119">
        <v>0</v>
      </c>
      <c r="I708" s="119">
        <v>0</v>
      </c>
      <c r="J708" s="119">
        <v>0</v>
      </c>
      <c r="K708" s="66">
        <f t="shared" si="332"/>
        <v>0</v>
      </c>
      <c r="L708" s="119">
        <v>0</v>
      </c>
      <c r="M708" s="119">
        <v>0</v>
      </c>
      <c r="N708" s="119">
        <v>0</v>
      </c>
      <c r="O708" s="119">
        <v>0</v>
      </c>
      <c r="P708" s="257">
        <f t="shared" si="330"/>
        <v>0</v>
      </c>
      <c r="Q708" s="93">
        <v>0</v>
      </c>
      <c r="R708" s="93">
        <v>0</v>
      </c>
      <c r="S708" s="93">
        <v>0</v>
      </c>
      <c r="T708" s="93">
        <v>0</v>
      </c>
      <c r="U708" s="257">
        <f t="shared" si="331"/>
        <v>0</v>
      </c>
      <c r="V708" s="119">
        <v>0</v>
      </c>
      <c r="W708" s="119">
        <v>0</v>
      </c>
      <c r="X708" s="119">
        <v>0</v>
      </c>
      <c r="Y708" s="401">
        <v>0</v>
      </c>
      <c r="Z708" s="430">
        <f t="shared" si="328"/>
        <v>0</v>
      </c>
      <c r="AA708" s="119">
        <v>0</v>
      </c>
      <c r="AB708" s="119">
        <v>0</v>
      </c>
      <c r="AC708" s="119">
        <v>0</v>
      </c>
      <c r="AD708" s="119">
        <v>0</v>
      </c>
      <c r="AE708" s="430">
        <f t="shared" si="329"/>
        <v>0</v>
      </c>
      <c r="AF708" s="93">
        <v>0</v>
      </c>
      <c r="AG708" s="93">
        <v>0</v>
      </c>
      <c r="AH708" s="93">
        <v>0</v>
      </c>
      <c r="AI708" s="93">
        <v>0</v>
      </c>
      <c r="AJ708" s="430">
        <f t="shared" si="326"/>
        <v>0</v>
      </c>
      <c r="AK708" s="91">
        <v>0</v>
      </c>
      <c r="AL708" s="91">
        <v>0</v>
      </c>
      <c r="AM708" s="91">
        <v>0</v>
      </c>
      <c r="AN708" s="91">
        <v>0</v>
      </c>
      <c r="AO708" s="257">
        <f t="shared" si="327"/>
        <v>0</v>
      </c>
      <c r="AP708" s="91">
        <v>0</v>
      </c>
      <c r="AQ708" s="91">
        <v>0</v>
      </c>
      <c r="AR708" s="91">
        <v>0</v>
      </c>
      <c r="AS708" s="91">
        <v>0</v>
      </c>
      <c r="AT708" s="257">
        <f t="shared" si="323"/>
        <v>0</v>
      </c>
      <c r="AU708" s="91">
        <v>0</v>
      </c>
      <c r="AV708" s="91">
        <v>0</v>
      </c>
      <c r="AW708" s="91">
        <v>0</v>
      </c>
      <c r="AX708" s="91">
        <v>0</v>
      </c>
      <c r="AY708" s="257">
        <f t="shared" si="324"/>
        <v>0</v>
      </c>
    </row>
    <row r="709" spans="2:51" s="218" customFormat="1" ht="17.25" customHeight="1" thickBot="1" x14ac:dyDescent="0.3">
      <c r="B709" s="1056"/>
      <c r="C709" s="1073"/>
      <c r="D709" s="924"/>
      <c r="E709" s="583" t="s">
        <v>620</v>
      </c>
      <c r="F709" s="695">
        <f t="shared" si="325"/>
        <v>0</v>
      </c>
      <c r="G709" s="682">
        <v>0</v>
      </c>
      <c r="H709" s="119">
        <v>0</v>
      </c>
      <c r="I709" s="119">
        <v>0</v>
      </c>
      <c r="J709" s="119">
        <v>0</v>
      </c>
      <c r="K709" s="66">
        <f t="shared" si="332"/>
        <v>0</v>
      </c>
      <c r="L709" s="119">
        <v>0</v>
      </c>
      <c r="M709" s="119">
        <v>0</v>
      </c>
      <c r="N709" s="119">
        <v>0</v>
      </c>
      <c r="O709" s="119">
        <v>0</v>
      </c>
      <c r="P709" s="257">
        <f t="shared" si="330"/>
        <v>0</v>
      </c>
      <c r="Q709" s="93">
        <v>0</v>
      </c>
      <c r="R709" s="93">
        <v>0</v>
      </c>
      <c r="S709" s="93">
        <v>0</v>
      </c>
      <c r="T709" s="93">
        <v>0</v>
      </c>
      <c r="U709" s="257">
        <f t="shared" si="331"/>
        <v>0</v>
      </c>
      <c r="V709" s="119">
        <v>0</v>
      </c>
      <c r="W709" s="119">
        <v>0</v>
      </c>
      <c r="X709" s="119">
        <v>0</v>
      </c>
      <c r="Y709" s="401">
        <v>0</v>
      </c>
      <c r="Z709" s="430">
        <f t="shared" si="328"/>
        <v>0</v>
      </c>
      <c r="AA709" s="119">
        <v>0</v>
      </c>
      <c r="AB709" s="119">
        <v>0</v>
      </c>
      <c r="AC709" s="119">
        <v>0</v>
      </c>
      <c r="AD709" s="119">
        <v>0</v>
      </c>
      <c r="AE709" s="430">
        <f t="shared" si="329"/>
        <v>0</v>
      </c>
      <c r="AF709" s="93">
        <v>0</v>
      </c>
      <c r="AG709" s="93">
        <v>0</v>
      </c>
      <c r="AH709" s="93">
        <v>0</v>
      </c>
      <c r="AI709" s="93">
        <v>0</v>
      </c>
      <c r="AJ709" s="430">
        <f t="shared" si="326"/>
        <v>0</v>
      </c>
      <c r="AK709" s="91">
        <v>0</v>
      </c>
      <c r="AL709" s="91">
        <v>0</v>
      </c>
      <c r="AM709" s="91">
        <v>0</v>
      </c>
      <c r="AN709" s="91">
        <v>0</v>
      </c>
      <c r="AO709" s="257">
        <f t="shared" si="327"/>
        <v>0</v>
      </c>
      <c r="AP709" s="91">
        <v>0</v>
      </c>
      <c r="AQ709" s="91">
        <v>0</v>
      </c>
      <c r="AR709" s="91">
        <v>0</v>
      </c>
      <c r="AS709" s="91">
        <v>0</v>
      </c>
      <c r="AT709" s="257">
        <f t="shared" si="323"/>
        <v>0</v>
      </c>
      <c r="AU709" s="91">
        <v>0</v>
      </c>
      <c r="AV709" s="91">
        <v>0</v>
      </c>
      <c r="AW709" s="91">
        <v>0</v>
      </c>
      <c r="AX709" s="91">
        <v>0</v>
      </c>
      <c r="AY709" s="257">
        <f t="shared" si="324"/>
        <v>0</v>
      </c>
    </row>
    <row r="710" spans="2:51" s="218" customFormat="1" ht="20.25" customHeight="1" thickBot="1" x14ac:dyDescent="0.3">
      <c r="B710" s="1058">
        <v>18</v>
      </c>
      <c r="C710" s="1073"/>
      <c r="D710" s="915" t="s">
        <v>251</v>
      </c>
      <c r="E710" s="227" t="s">
        <v>116</v>
      </c>
      <c r="F710" s="695">
        <f t="shared" si="325"/>
        <v>0</v>
      </c>
      <c r="G710" s="652"/>
      <c r="H710" s="117"/>
      <c r="I710" s="117"/>
      <c r="J710" s="117"/>
      <c r="K710" s="66">
        <f t="shared" si="332"/>
        <v>0</v>
      </c>
      <c r="L710" s="220"/>
      <c r="M710" s="220"/>
      <c r="N710" s="220"/>
      <c r="O710" s="220"/>
      <c r="P710" s="257">
        <f t="shared" si="330"/>
        <v>0</v>
      </c>
      <c r="Q710" s="220"/>
      <c r="R710" s="220"/>
      <c r="S710" s="220"/>
      <c r="T710" s="220"/>
      <c r="U710" s="257">
        <f t="shared" si="331"/>
        <v>0</v>
      </c>
      <c r="V710" s="220"/>
      <c r="W710" s="220"/>
      <c r="X710" s="220"/>
      <c r="Y710" s="358"/>
      <c r="Z710" s="430">
        <f t="shared" si="328"/>
        <v>0</v>
      </c>
      <c r="AA710" s="220"/>
      <c r="AB710" s="220"/>
      <c r="AC710" s="220"/>
      <c r="AD710" s="220"/>
      <c r="AE710" s="430">
        <f t="shared" si="329"/>
        <v>0</v>
      </c>
      <c r="AF710" s="220"/>
      <c r="AG710" s="220"/>
      <c r="AH710" s="220"/>
      <c r="AI710" s="220"/>
      <c r="AJ710" s="430">
        <f t="shared" si="326"/>
        <v>0</v>
      </c>
      <c r="AK710" s="91">
        <v>0</v>
      </c>
      <c r="AL710" s="91">
        <v>0</v>
      </c>
      <c r="AM710" s="91">
        <v>0</v>
      </c>
      <c r="AN710" s="91">
        <v>0</v>
      </c>
      <c r="AO710" s="257">
        <f t="shared" si="327"/>
        <v>0</v>
      </c>
      <c r="AP710" s="91">
        <v>0</v>
      </c>
      <c r="AQ710" s="91">
        <v>0</v>
      </c>
      <c r="AR710" s="91">
        <v>0</v>
      </c>
      <c r="AS710" s="91">
        <v>0</v>
      </c>
      <c r="AT710" s="257">
        <f t="shared" si="323"/>
        <v>0</v>
      </c>
      <c r="AU710" s="91">
        <v>0</v>
      </c>
      <c r="AV710" s="91">
        <v>0</v>
      </c>
      <c r="AW710" s="91">
        <v>0</v>
      </c>
      <c r="AX710" s="91">
        <v>0</v>
      </c>
      <c r="AY710" s="257">
        <f t="shared" si="324"/>
        <v>0</v>
      </c>
    </row>
    <row r="711" spans="2:51" s="218" customFormat="1" ht="20.25" customHeight="1" thickBot="1" x14ac:dyDescent="0.3">
      <c r="B711" s="1059"/>
      <c r="C711" s="1073"/>
      <c r="D711" s="923"/>
      <c r="E711" s="229" t="s">
        <v>203</v>
      </c>
      <c r="F711" s="695">
        <f t="shared" si="325"/>
        <v>0</v>
      </c>
      <c r="G711" s="686"/>
      <c r="H711" s="115"/>
      <c r="I711" s="115"/>
      <c r="J711" s="115"/>
      <c r="K711" s="66">
        <f t="shared" si="332"/>
        <v>0</v>
      </c>
      <c r="L711" s="220"/>
      <c r="M711" s="220"/>
      <c r="N711" s="220"/>
      <c r="O711" s="220"/>
      <c r="P711" s="257">
        <f t="shared" si="330"/>
        <v>0</v>
      </c>
      <c r="Q711" s="220"/>
      <c r="R711" s="220"/>
      <c r="S711" s="220"/>
      <c r="T711" s="220"/>
      <c r="U711" s="257">
        <f t="shared" si="331"/>
        <v>0</v>
      </c>
      <c r="V711" s="220"/>
      <c r="W711" s="220"/>
      <c r="X711" s="220"/>
      <c r="Y711" s="358"/>
      <c r="Z711" s="430">
        <f t="shared" si="328"/>
        <v>0</v>
      </c>
      <c r="AA711" s="220"/>
      <c r="AB711" s="220"/>
      <c r="AC711" s="220"/>
      <c r="AD711" s="220"/>
      <c r="AE711" s="430">
        <f t="shared" si="329"/>
        <v>0</v>
      </c>
      <c r="AF711" s="220"/>
      <c r="AG711" s="220"/>
      <c r="AH711" s="220"/>
      <c r="AI711" s="220"/>
      <c r="AJ711" s="430">
        <f t="shared" si="326"/>
        <v>0</v>
      </c>
      <c r="AK711" s="91">
        <v>0</v>
      </c>
      <c r="AL711" s="91">
        <v>0</v>
      </c>
      <c r="AM711" s="91">
        <v>0</v>
      </c>
      <c r="AN711" s="91">
        <v>0</v>
      </c>
      <c r="AO711" s="257">
        <f t="shared" si="327"/>
        <v>0</v>
      </c>
      <c r="AP711" s="91">
        <v>0</v>
      </c>
      <c r="AQ711" s="91">
        <v>0</v>
      </c>
      <c r="AR711" s="91">
        <v>0</v>
      </c>
      <c r="AS711" s="91">
        <v>0</v>
      </c>
      <c r="AT711" s="257">
        <f t="shared" si="323"/>
        <v>0</v>
      </c>
      <c r="AU711" s="91">
        <v>0</v>
      </c>
      <c r="AV711" s="91">
        <v>0</v>
      </c>
      <c r="AW711" s="91">
        <v>0</v>
      </c>
      <c r="AX711" s="91">
        <v>0</v>
      </c>
      <c r="AY711" s="257">
        <f t="shared" si="324"/>
        <v>0</v>
      </c>
    </row>
    <row r="712" spans="2:51" s="218" customFormat="1" ht="20.25" customHeight="1" thickBot="1" x14ac:dyDescent="0.3">
      <c r="B712" s="1059"/>
      <c r="C712" s="1073"/>
      <c r="D712" s="923"/>
      <c r="E712" s="200" t="s">
        <v>112</v>
      </c>
      <c r="F712" s="695">
        <f t="shared" si="325"/>
        <v>0</v>
      </c>
      <c r="G712" s="672">
        <v>0</v>
      </c>
      <c r="H712" s="93">
        <v>0</v>
      </c>
      <c r="I712" s="93">
        <v>0</v>
      </c>
      <c r="J712" s="93">
        <v>0</v>
      </c>
      <c r="K712" s="66">
        <f t="shared" si="332"/>
        <v>0</v>
      </c>
      <c r="L712" s="93">
        <v>0</v>
      </c>
      <c r="M712" s="93">
        <v>0</v>
      </c>
      <c r="N712" s="93">
        <v>0</v>
      </c>
      <c r="O712" s="93">
        <v>0</v>
      </c>
      <c r="P712" s="257">
        <f t="shared" si="330"/>
        <v>0</v>
      </c>
      <c r="Q712" s="93">
        <v>0</v>
      </c>
      <c r="R712" s="93">
        <v>0</v>
      </c>
      <c r="S712" s="93">
        <v>0</v>
      </c>
      <c r="T712" s="93">
        <v>0</v>
      </c>
      <c r="U712" s="257">
        <f t="shared" si="331"/>
        <v>0</v>
      </c>
      <c r="V712" s="93">
        <v>0</v>
      </c>
      <c r="W712" s="93">
        <v>0</v>
      </c>
      <c r="X712" s="93">
        <v>0</v>
      </c>
      <c r="Y712" s="415">
        <v>0</v>
      </c>
      <c r="Z712" s="430">
        <f t="shared" si="328"/>
        <v>0</v>
      </c>
      <c r="AA712" s="93">
        <v>0</v>
      </c>
      <c r="AB712" s="93">
        <v>0</v>
      </c>
      <c r="AC712" s="93">
        <v>0</v>
      </c>
      <c r="AD712" s="93">
        <v>0</v>
      </c>
      <c r="AE712" s="430">
        <f t="shared" si="329"/>
        <v>0</v>
      </c>
      <c r="AF712" s="93">
        <v>0</v>
      </c>
      <c r="AG712" s="93">
        <v>0</v>
      </c>
      <c r="AH712" s="93">
        <v>0</v>
      </c>
      <c r="AI712" s="93">
        <v>0</v>
      </c>
      <c r="AJ712" s="430">
        <f t="shared" si="326"/>
        <v>0</v>
      </c>
      <c r="AK712" s="91">
        <v>0</v>
      </c>
      <c r="AL712" s="91">
        <v>0</v>
      </c>
      <c r="AM712" s="91">
        <v>0</v>
      </c>
      <c r="AN712" s="91">
        <v>0</v>
      </c>
      <c r="AO712" s="257">
        <f t="shared" si="327"/>
        <v>0</v>
      </c>
      <c r="AP712" s="91">
        <v>0</v>
      </c>
      <c r="AQ712" s="91">
        <v>0</v>
      </c>
      <c r="AR712" s="91">
        <v>0</v>
      </c>
      <c r="AS712" s="91">
        <v>0</v>
      </c>
      <c r="AT712" s="257">
        <f t="shared" si="323"/>
        <v>0</v>
      </c>
      <c r="AU712" s="91">
        <v>0</v>
      </c>
      <c r="AV712" s="91">
        <v>0</v>
      </c>
      <c r="AW712" s="91">
        <v>0</v>
      </c>
      <c r="AX712" s="91">
        <v>0</v>
      </c>
      <c r="AY712" s="257">
        <f t="shared" si="324"/>
        <v>0</v>
      </c>
    </row>
    <row r="713" spans="2:51" s="218" customFormat="1" ht="20.25" customHeight="1" thickBot="1" x14ac:dyDescent="0.3">
      <c r="B713" s="1059"/>
      <c r="C713" s="1073"/>
      <c r="D713" s="923"/>
      <c r="E713" s="619" t="s">
        <v>621</v>
      </c>
      <c r="F713" s="695">
        <f t="shared" si="325"/>
        <v>0</v>
      </c>
      <c r="G713" s="672">
        <v>0</v>
      </c>
      <c r="H713" s="93">
        <v>0</v>
      </c>
      <c r="I713" s="93">
        <v>0</v>
      </c>
      <c r="J713" s="93">
        <v>0</v>
      </c>
      <c r="K713" s="66">
        <f t="shared" si="332"/>
        <v>0</v>
      </c>
      <c r="L713" s="93">
        <v>0</v>
      </c>
      <c r="M713" s="93">
        <v>0</v>
      </c>
      <c r="N713" s="93">
        <v>0</v>
      </c>
      <c r="O713" s="93">
        <v>0</v>
      </c>
      <c r="P713" s="257">
        <f t="shared" si="330"/>
        <v>0</v>
      </c>
      <c r="Q713" s="93">
        <v>0</v>
      </c>
      <c r="R713" s="93">
        <v>0</v>
      </c>
      <c r="S713" s="93">
        <v>0</v>
      </c>
      <c r="T713" s="93">
        <v>0</v>
      </c>
      <c r="U713" s="257">
        <f t="shared" si="331"/>
        <v>0</v>
      </c>
      <c r="V713" s="119">
        <v>0</v>
      </c>
      <c r="W713" s="119">
        <v>0</v>
      </c>
      <c r="X713" s="119">
        <v>0</v>
      </c>
      <c r="Y713" s="401">
        <v>0</v>
      </c>
      <c r="Z713" s="430">
        <f t="shared" si="328"/>
        <v>0</v>
      </c>
      <c r="AA713" s="119">
        <v>0</v>
      </c>
      <c r="AB713" s="119">
        <v>0</v>
      </c>
      <c r="AC713" s="119">
        <v>0</v>
      </c>
      <c r="AD713" s="119">
        <v>0</v>
      </c>
      <c r="AE713" s="430">
        <f t="shared" si="329"/>
        <v>0</v>
      </c>
      <c r="AF713" s="119">
        <v>0</v>
      </c>
      <c r="AG713" s="119">
        <v>0</v>
      </c>
      <c r="AH713" s="119">
        <v>0</v>
      </c>
      <c r="AI713" s="119">
        <v>0</v>
      </c>
      <c r="AJ713" s="430">
        <f t="shared" si="326"/>
        <v>0</v>
      </c>
      <c r="AK713" s="91">
        <v>0</v>
      </c>
      <c r="AL713" s="91">
        <v>0</v>
      </c>
      <c r="AM713" s="91">
        <v>0</v>
      </c>
      <c r="AN713" s="91">
        <v>0</v>
      </c>
      <c r="AO713" s="257">
        <f t="shared" si="327"/>
        <v>0</v>
      </c>
      <c r="AP713" s="91">
        <v>0</v>
      </c>
      <c r="AQ713" s="91">
        <v>0</v>
      </c>
      <c r="AR713" s="91">
        <v>0</v>
      </c>
      <c r="AS713" s="91">
        <v>0</v>
      </c>
      <c r="AT713" s="257">
        <f t="shared" si="323"/>
        <v>0</v>
      </c>
      <c r="AU713" s="91">
        <v>0</v>
      </c>
      <c r="AV713" s="91">
        <v>0</v>
      </c>
      <c r="AW713" s="91">
        <v>0</v>
      </c>
      <c r="AX713" s="91">
        <v>0</v>
      </c>
      <c r="AY713" s="257">
        <f t="shared" si="324"/>
        <v>0</v>
      </c>
    </row>
    <row r="714" spans="2:51" s="218" customFormat="1" ht="20.25" customHeight="1" thickBot="1" x14ac:dyDescent="0.3">
      <c r="B714" s="1056"/>
      <c r="C714" s="1073"/>
      <c r="D714" s="924"/>
      <c r="E714" s="583" t="s">
        <v>620</v>
      </c>
      <c r="F714" s="695">
        <f t="shared" si="325"/>
        <v>0</v>
      </c>
      <c r="G714" s="672">
        <v>0</v>
      </c>
      <c r="H714" s="93">
        <v>0</v>
      </c>
      <c r="I714" s="93">
        <v>0</v>
      </c>
      <c r="J714" s="93">
        <v>0</v>
      </c>
      <c r="K714" s="66">
        <f t="shared" si="332"/>
        <v>0</v>
      </c>
      <c r="L714" s="93">
        <v>0</v>
      </c>
      <c r="M714" s="93">
        <v>0</v>
      </c>
      <c r="N714" s="93">
        <v>0</v>
      </c>
      <c r="O714" s="93">
        <v>0</v>
      </c>
      <c r="P714" s="257">
        <f t="shared" si="330"/>
        <v>0</v>
      </c>
      <c r="Q714" s="93">
        <v>0</v>
      </c>
      <c r="R714" s="93">
        <v>0</v>
      </c>
      <c r="S714" s="93">
        <v>0</v>
      </c>
      <c r="T714" s="93">
        <v>0</v>
      </c>
      <c r="U714" s="257">
        <f t="shared" si="331"/>
        <v>0</v>
      </c>
      <c r="V714" s="119">
        <v>0</v>
      </c>
      <c r="W714" s="119">
        <v>0</v>
      </c>
      <c r="X714" s="119">
        <v>0</v>
      </c>
      <c r="Y714" s="401">
        <v>0</v>
      </c>
      <c r="Z714" s="430">
        <f t="shared" si="328"/>
        <v>0</v>
      </c>
      <c r="AA714" s="119">
        <v>0</v>
      </c>
      <c r="AB714" s="119">
        <v>0</v>
      </c>
      <c r="AC714" s="119">
        <v>0</v>
      </c>
      <c r="AD714" s="119">
        <v>0</v>
      </c>
      <c r="AE714" s="430">
        <f t="shared" si="329"/>
        <v>0</v>
      </c>
      <c r="AF714" s="119">
        <v>0</v>
      </c>
      <c r="AG714" s="119">
        <v>0</v>
      </c>
      <c r="AH714" s="119">
        <v>0</v>
      </c>
      <c r="AI714" s="119">
        <v>0</v>
      </c>
      <c r="AJ714" s="430">
        <f t="shared" si="326"/>
        <v>0</v>
      </c>
      <c r="AK714" s="91">
        <v>0</v>
      </c>
      <c r="AL714" s="91">
        <v>0</v>
      </c>
      <c r="AM714" s="91">
        <v>0</v>
      </c>
      <c r="AN714" s="91">
        <v>0</v>
      </c>
      <c r="AO714" s="257">
        <f t="shared" si="327"/>
        <v>0</v>
      </c>
      <c r="AP714" s="91">
        <v>0</v>
      </c>
      <c r="AQ714" s="91">
        <v>0</v>
      </c>
      <c r="AR714" s="91">
        <v>0</v>
      </c>
      <c r="AS714" s="91">
        <v>0</v>
      </c>
      <c r="AT714" s="257">
        <f t="shared" ref="AT714:AT777" si="333">AP714+AQ714+AR714+AS714</f>
        <v>0</v>
      </c>
      <c r="AU714" s="91">
        <v>0</v>
      </c>
      <c r="AV714" s="91">
        <v>0</v>
      </c>
      <c r="AW714" s="91">
        <v>0</v>
      </c>
      <c r="AX714" s="91">
        <v>0</v>
      </c>
      <c r="AY714" s="257">
        <f t="shared" ref="AY714:AY777" si="334">AU714+AV714+AW714+AX714</f>
        <v>0</v>
      </c>
    </row>
    <row r="715" spans="2:51" s="218" customFormat="1" ht="16.5" customHeight="1" thickBot="1" x14ac:dyDescent="0.3">
      <c r="B715" s="1058">
        <v>19</v>
      </c>
      <c r="C715" s="1073"/>
      <c r="D715" s="915" t="s">
        <v>753</v>
      </c>
      <c r="E715" s="199" t="s">
        <v>116</v>
      </c>
      <c r="F715" s="695">
        <f t="shared" si="325"/>
        <v>0</v>
      </c>
      <c r="G715" s="672">
        <v>0</v>
      </c>
      <c r="H715" s="93">
        <v>0</v>
      </c>
      <c r="I715" s="93">
        <v>0</v>
      </c>
      <c r="J715" s="93">
        <v>0</v>
      </c>
      <c r="K715" s="66">
        <f t="shared" si="332"/>
        <v>0</v>
      </c>
      <c r="L715" s="93">
        <v>0</v>
      </c>
      <c r="M715" s="93">
        <v>0</v>
      </c>
      <c r="N715" s="93">
        <v>0</v>
      </c>
      <c r="O715" s="93">
        <v>0</v>
      </c>
      <c r="P715" s="257">
        <f t="shared" si="330"/>
        <v>0</v>
      </c>
      <c r="Q715" s="93">
        <v>0</v>
      </c>
      <c r="R715" s="93">
        <v>0</v>
      </c>
      <c r="S715" s="93">
        <v>0</v>
      </c>
      <c r="T715" s="93">
        <v>0</v>
      </c>
      <c r="U715" s="257">
        <f t="shared" si="331"/>
        <v>0</v>
      </c>
      <c r="V715" s="119">
        <v>0</v>
      </c>
      <c r="W715" s="119">
        <v>0</v>
      </c>
      <c r="X715" s="119">
        <v>0</v>
      </c>
      <c r="Y715" s="401">
        <v>0</v>
      </c>
      <c r="Z715" s="430">
        <f t="shared" si="328"/>
        <v>0</v>
      </c>
      <c r="AA715" s="94">
        <v>0</v>
      </c>
      <c r="AB715" s="94">
        <v>0</v>
      </c>
      <c r="AC715" s="94">
        <v>0</v>
      </c>
      <c r="AD715" s="94">
        <v>0</v>
      </c>
      <c r="AE715" s="430">
        <f t="shared" si="329"/>
        <v>0</v>
      </c>
      <c r="AF715" s="119">
        <v>0</v>
      </c>
      <c r="AG715" s="119">
        <v>0</v>
      </c>
      <c r="AH715" s="119">
        <v>0</v>
      </c>
      <c r="AI715" s="119">
        <v>0</v>
      </c>
      <c r="AJ715" s="430">
        <f t="shared" si="326"/>
        <v>0</v>
      </c>
      <c r="AK715" s="91">
        <v>0</v>
      </c>
      <c r="AL715" s="91">
        <v>0</v>
      </c>
      <c r="AM715" s="91">
        <v>0</v>
      </c>
      <c r="AN715" s="91">
        <v>0</v>
      </c>
      <c r="AO715" s="257">
        <f t="shared" si="327"/>
        <v>0</v>
      </c>
      <c r="AP715" s="91">
        <v>0</v>
      </c>
      <c r="AQ715" s="91">
        <v>0</v>
      </c>
      <c r="AR715" s="91">
        <v>0</v>
      </c>
      <c r="AS715" s="91">
        <v>0</v>
      </c>
      <c r="AT715" s="257">
        <f t="shared" si="333"/>
        <v>0</v>
      </c>
      <c r="AU715" s="91">
        <v>0</v>
      </c>
      <c r="AV715" s="91">
        <v>0</v>
      </c>
      <c r="AW715" s="91">
        <v>0</v>
      </c>
      <c r="AX715" s="91">
        <v>0</v>
      </c>
      <c r="AY715" s="257">
        <f t="shared" si="334"/>
        <v>0</v>
      </c>
    </row>
    <row r="716" spans="2:51" s="218" customFormat="1" ht="16.5" customHeight="1" thickBot="1" x14ac:dyDescent="0.3">
      <c r="B716" s="1059"/>
      <c r="C716" s="1073"/>
      <c r="D716" s="923"/>
      <c r="E716" s="200" t="s">
        <v>203</v>
      </c>
      <c r="F716" s="695">
        <f t="shared" si="325"/>
        <v>0</v>
      </c>
      <c r="G716" s="672">
        <v>0</v>
      </c>
      <c r="H716" s="93">
        <v>0</v>
      </c>
      <c r="I716" s="93">
        <v>0</v>
      </c>
      <c r="J716" s="93">
        <v>0</v>
      </c>
      <c r="K716" s="66">
        <f t="shared" si="332"/>
        <v>0</v>
      </c>
      <c r="L716" s="93">
        <v>0</v>
      </c>
      <c r="M716" s="93">
        <v>0</v>
      </c>
      <c r="N716" s="93">
        <v>0</v>
      </c>
      <c r="O716" s="93">
        <v>0</v>
      </c>
      <c r="P716" s="257">
        <f t="shared" si="330"/>
        <v>0</v>
      </c>
      <c r="Q716" s="93">
        <v>0</v>
      </c>
      <c r="R716" s="93">
        <v>0</v>
      </c>
      <c r="S716" s="93">
        <v>0</v>
      </c>
      <c r="T716" s="93">
        <v>0</v>
      </c>
      <c r="U716" s="257">
        <f t="shared" si="331"/>
        <v>0</v>
      </c>
      <c r="V716" s="119">
        <v>0</v>
      </c>
      <c r="W716" s="119">
        <v>0</v>
      </c>
      <c r="X716" s="119">
        <v>0</v>
      </c>
      <c r="Y716" s="401">
        <v>0</v>
      </c>
      <c r="Z716" s="430">
        <f t="shared" si="328"/>
        <v>0</v>
      </c>
      <c r="AA716" s="92">
        <v>0</v>
      </c>
      <c r="AB716" s="92">
        <v>0</v>
      </c>
      <c r="AC716" s="92">
        <v>0</v>
      </c>
      <c r="AD716" s="92">
        <v>0</v>
      </c>
      <c r="AE716" s="430">
        <f t="shared" si="329"/>
        <v>0</v>
      </c>
      <c r="AF716" s="119">
        <v>0</v>
      </c>
      <c r="AG716" s="119">
        <v>0</v>
      </c>
      <c r="AH716" s="119">
        <v>0</v>
      </c>
      <c r="AI716" s="119">
        <v>0</v>
      </c>
      <c r="AJ716" s="430">
        <f t="shared" si="326"/>
        <v>0</v>
      </c>
      <c r="AK716" s="91">
        <v>0</v>
      </c>
      <c r="AL716" s="91">
        <v>0</v>
      </c>
      <c r="AM716" s="91">
        <v>0</v>
      </c>
      <c r="AN716" s="91">
        <v>0</v>
      </c>
      <c r="AO716" s="257">
        <f t="shared" si="327"/>
        <v>0</v>
      </c>
      <c r="AP716" s="91">
        <v>0</v>
      </c>
      <c r="AQ716" s="91">
        <v>0</v>
      </c>
      <c r="AR716" s="91">
        <v>0</v>
      </c>
      <c r="AS716" s="91">
        <v>0</v>
      </c>
      <c r="AT716" s="257">
        <f t="shared" si="333"/>
        <v>0</v>
      </c>
      <c r="AU716" s="91">
        <v>0</v>
      </c>
      <c r="AV716" s="91">
        <v>0</v>
      </c>
      <c r="AW716" s="91">
        <v>0</v>
      </c>
      <c r="AX716" s="91">
        <v>0</v>
      </c>
      <c r="AY716" s="257">
        <f t="shared" si="334"/>
        <v>0</v>
      </c>
    </row>
    <row r="717" spans="2:51" s="218" customFormat="1" ht="16.5" customHeight="1" thickBot="1" x14ac:dyDescent="0.3">
      <c r="B717" s="1059"/>
      <c r="C717" s="1073"/>
      <c r="D717" s="923"/>
      <c r="E717" s="200" t="s">
        <v>112</v>
      </c>
      <c r="F717" s="695">
        <f t="shared" ref="F717:F780" si="335">K717+P717+U717+Z717+AE717+AJ717+AO717+AT717+AY717</f>
        <v>0</v>
      </c>
      <c r="G717" s="672">
        <v>0</v>
      </c>
      <c r="H717" s="93">
        <v>0</v>
      </c>
      <c r="I717" s="93">
        <v>0</v>
      </c>
      <c r="J717" s="93">
        <v>0</v>
      </c>
      <c r="K717" s="66">
        <f t="shared" si="332"/>
        <v>0</v>
      </c>
      <c r="L717" s="93">
        <v>0</v>
      </c>
      <c r="M717" s="93">
        <v>0</v>
      </c>
      <c r="N717" s="93">
        <v>0</v>
      </c>
      <c r="O717" s="93">
        <v>0</v>
      </c>
      <c r="P717" s="257">
        <f t="shared" si="330"/>
        <v>0</v>
      </c>
      <c r="Q717" s="93">
        <v>0</v>
      </c>
      <c r="R717" s="93">
        <v>0</v>
      </c>
      <c r="S717" s="93">
        <v>0</v>
      </c>
      <c r="T717" s="93">
        <v>0</v>
      </c>
      <c r="U717" s="257">
        <f t="shared" si="331"/>
        <v>0</v>
      </c>
      <c r="V717" s="119">
        <v>0</v>
      </c>
      <c r="W717" s="119">
        <v>0</v>
      </c>
      <c r="X717" s="119">
        <v>0</v>
      </c>
      <c r="Y717" s="401">
        <v>0</v>
      </c>
      <c r="Z717" s="430">
        <f t="shared" si="328"/>
        <v>0</v>
      </c>
      <c r="AA717" s="93">
        <v>0</v>
      </c>
      <c r="AB717" s="93">
        <v>0</v>
      </c>
      <c r="AC717" s="93">
        <v>0</v>
      </c>
      <c r="AD717" s="93">
        <v>0</v>
      </c>
      <c r="AE717" s="430">
        <f t="shared" si="329"/>
        <v>0</v>
      </c>
      <c r="AF717" s="119">
        <v>0</v>
      </c>
      <c r="AG717" s="119">
        <v>0</v>
      </c>
      <c r="AH717" s="119">
        <v>0</v>
      </c>
      <c r="AI717" s="119">
        <v>0</v>
      </c>
      <c r="AJ717" s="430">
        <f t="shared" si="326"/>
        <v>0</v>
      </c>
      <c r="AK717" s="91">
        <v>0</v>
      </c>
      <c r="AL717" s="91">
        <v>0</v>
      </c>
      <c r="AM717" s="91">
        <v>0</v>
      </c>
      <c r="AN717" s="91">
        <v>0</v>
      </c>
      <c r="AO717" s="257">
        <f t="shared" si="327"/>
        <v>0</v>
      </c>
      <c r="AP717" s="91">
        <v>0</v>
      </c>
      <c r="AQ717" s="91">
        <v>0</v>
      </c>
      <c r="AR717" s="91">
        <v>0</v>
      </c>
      <c r="AS717" s="91">
        <v>0</v>
      </c>
      <c r="AT717" s="257">
        <f t="shared" si="333"/>
        <v>0</v>
      </c>
      <c r="AU717" s="91">
        <v>0</v>
      </c>
      <c r="AV717" s="91">
        <v>0</v>
      </c>
      <c r="AW717" s="91">
        <v>0</v>
      </c>
      <c r="AX717" s="91">
        <v>0</v>
      </c>
      <c r="AY717" s="257">
        <f t="shared" si="334"/>
        <v>0</v>
      </c>
    </row>
    <row r="718" spans="2:51" s="218" customFormat="1" ht="16.5" customHeight="1" thickBot="1" x14ac:dyDescent="0.3">
      <c r="B718" s="1059"/>
      <c r="C718" s="1073"/>
      <c r="D718" s="923"/>
      <c r="E718" s="619" t="s">
        <v>621</v>
      </c>
      <c r="F718" s="695">
        <f t="shared" si="335"/>
        <v>0</v>
      </c>
      <c r="G718" s="672">
        <v>0</v>
      </c>
      <c r="H718" s="93">
        <v>0</v>
      </c>
      <c r="I718" s="93">
        <v>0</v>
      </c>
      <c r="J718" s="93">
        <v>0</v>
      </c>
      <c r="K718" s="66">
        <f t="shared" si="332"/>
        <v>0</v>
      </c>
      <c r="L718" s="93">
        <v>0</v>
      </c>
      <c r="M718" s="93">
        <v>0</v>
      </c>
      <c r="N718" s="93">
        <v>0</v>
      </c>
      <c r="O718" s="93">
        <v>0</v>
      </c>
      <c r="P718" s="257">
        <f t="shared" si="330"/>
        <v>0</v>
      </c>
      <c r="Q718" s="93">
        <v>0</v>
      </c>
      <c r="R718" s="93">
        <v>0</v>
      </c>
      <c r="S718" s="93">
        <v>0</v>
      </c>
      <c r="T718" s="93">
        <v>0</v>
      </c>
      <c r="U718" s="257">
        <f t="shared" si="331"/>
        <v>0</v>
      </c>
      <c r="V718" s="119">
        <v>0</v>
      </c>
      <c r="W718" s="119">
        <v>0</v>
      </c>
      <c r="X718" s="119">
        <v>0</v>
      </c>
      <c r="Y718" s="401">
        <v>0</v>
      </c>
      <c r="Z718" s="430">
        <f t="shared" si="328"/>
        <v>0</v>
      </c>
      <c r="AA718" s="119">
        <v>0</v>
      </c>
      <c r="AB718" s="119">
        <v>0</v>
      </c>
      <c r="AC718" s="119">
        <v>0</v>
      </c>
      <c r="AD718" s="119">
        <v>0</v>
      </c>
      <c r="AE718" s="430">
        <f t="shared" si="329"/>
        <v>0</v>
      </c>
      <c r="AF718" s="119">
        <v>0</v>
      </c>
      <c r="AG718" s="119">
        <v>0</v>
      </c>
      <c r="AH718" s="119">
        <v>0</v>
      </c>
      <c r="AI718" s="119">
        <v>0</v>
      </c>
      <c r="AJ718" s="430">
        <f t="shared" si="326"/>
        <v>0</v>
      </c>
      <c r="AK718" s="91">
        <v>0</v>
      </c>
      <c r="AL718" s="91">
        <v>0</v>
      </c>
      <c r="AM718" s="91">
        <v>0</v>
      </c>
      <c r="AN718" s="91">
        <v>0</v>
      </c>
      <c r="AO718" s="257">
        <f t="shared" si="327"/>
        <v>0</v>
      </c>
      <c r="AP718" s="91">
        <v>0</v>
      </c>
      <c r="AQ718" s="91">
        <v>0</v>
      </c>
      <c r="AR718" s="91">
        <v>0</v>
      </c>
      <c r="AS718" s="91">
        <v>0</v>
      </c>
      <c r="AT718" s="257">
        <f t="shared" si="333"/>
        <v>0</v>
      </c>
      <c r="AU718" s="91">
        <v>0</v>
      </c>
      <c r="AV718" s="91">
        <v>0</v>
      </c>
      <c r="AW718" s="91">
        <v>0</v>
      </c>
      <c r="AX718" s="91">
        <v>0</v>
      </c>
      <c r="AY718" s="257">
        <f t="shared" si="334"/>
        <v>0</v>
      </c>
    </row>
    <row r="719" spans="2:51" s="218" customFormat="1" ht="21.75" thickBot="1" x14ac:dyDescent="0.3">
      <c r="B719" s="1056"/>
      <c r="C719" s="1073"/>
      <c r="D719" s="924"/>
      <c r="E719" s="583" t="s">
        <v>620</v>
      </c>
      <c r="F719" s="695">
        <f t="shared" si="335"/>
        <v>0</v>
      </c>
      <c r="G719" s="672">
        <v>0</v>
      </c>
      <c r="H719" s="93">
        <v>0</v>
      </c>
      <c r="I719" s="93">
        <v>0</v>
      </c>
      <c r="J719" s="93">
        <v>0</v>
      </c>
      <c r="K719" s="66">
        <f t="shared" si="332"/>
        <v>0</v>
      </c>
      <c r="L719" s="93">
        <v>0</v>
      </c>
      <c r="M719" s="93">
        <v>0</v>
      </c>
      <c r="N719" s="93">
        <v>0</v>
      </c>
      <c r="O719" s="93">
        <v>0</v>
      </c>
      <c r="P719" s="257">
        <f t="shared" si="330"/>
        <v>0</v>
      </c>
      <c r="Q719" s="93">
        <v>0</v>
      </c>
      <c r="R719" s="93">
        <v>0</v>
      </c>
      <c r="S719" s="93">
        <v>0</v>
      </c>
      <c r="T719" s="93">
        <v>0</v>
      </c>
      <c r="U719" s="257">
        <f t="shared" si="331"/>
        <v>0</v>
      </c>
      <c r="V719" s="119">
        <v>0</v>
      </c>
      <c r="W719" s="119">
        <v>0</v>
      </c>
      <c r="X719" s="119">
        <v>0</v>
      </c>
      <c r="Y719" s="401">
        <v>0</v>
      </c>
      <c r="Z719" s="430">
        <f t="shared" si="328"/>
        <v>0</v>
      </c>
      <c r="AA719" s="119">
        <v>0</v>
      </c>
      <c r="AB719" s="119">
        <v>0</v>
      </c>
      <c r="AC719" s="119">
        <v>0</v>
      </c>
      <c r="AD719" s="119">
        <v>0</v>
      </c>
      <c r="AE719" s="430">
        <f t="shared" si="329"/>
        <v>0</v>
      </c>
      <c r="AF719" s="119">
        <v>0</v>
      </c>
      <c r="AG719" s="119">
        <v>0</v>
      </c>
      <c r="AH719" s="119">
        <v>0</v>
      </c>
      <c r="AI719" s="119">
        <v>0</v>
      </c>
      <c r="AJ719" s="430">
        <f t="shared" si="326"/>
        <v>0</v>
      </c>
      <c r="AK719" s="91">
        <v>0</v>
      </c>
      <c r="AL719" s="91">
        <v>0</v>
      </c>
      <c r="AM719" s="91">
        <v>0</v>
      </c>
      <c r="AN719" s="91">
        <v>0</v>
      </c>
      <c r="AO719" s="257">
        <f t="shared" si="327"/>
        <v>0</v>
      </c>
      <c r="AP719" s="91">
        <v>0</v>
      </c>
      <c r="AQ719" s="91">
        <v>0</v>
      </c>
      <c r="AR719" s="91">
        <v>0</v>
      </c>
      <c r="AS719" s="91">
        <v>0</v>
      </c>
      <c r="AT719" s="257">
        <f t="shared" si="333"/>
        <v>0</v>
      </c>
      <c r="AU719" s="91">
        <v>0</v>
      </c>
      <c r="AV719" s="91">
        <v>0</v>
      </c>
      <c r="AW719" s="91">
        <v>0</v>
      </c>
      <c r="AX719" s="91">
        <v>0</v>
      </c>
      <c r="AY719" s="257">
        <f t="shared" si="334"/>
        <v>0</v>
      </c>
    </row>
    <row r="720" spans="2:51" s="218" customFormat="1" ht="18.75" customHeight="1" thickBot="1" x14ac:dyDescent="0.3">
      <c r="B720" s="1058">
        <v>20</v>
      </c>
      <c r="C720" s="1073"/>
      <c r="D720" s="915" t="s">
        <v>245</v>
      </c>
      <c r="E720" s="199" t="s">
        <v>116</v>
      </c>
      <c r="F720" s="695">
        <f t="shared" si="335"/>
        <v>0</v>
      </c>
      <c r="G720" s="672">
        <v>0</v>
      </c>
      <c r="H720" s="93">
        <v>0</v>
      </c>
      <c r="I720" s="93">
        <v>0</v>
      </c>
      <c r="J720" s="93">
        <v>0</v>
      </c>
      <c r="K720" s="66">
        <f t="shared" si="332"/>
        <v>0</v>
      </c>
      <c r="L720" s="93">
        <v>0</v>
      </c>
      <c r="M720" s="93">
        <v>0</v>
      </c>
      <c r="N720" s="93">
        <v>0</v>
      </c>
      <c r="O720" s="93">
        <v>0</v>
      </c>
      <c r="P720" s="257">
        <f t="shared" si="330"/>
        <v>0</v>
      </c>
      <c r="Q720" s="93">
        <v>0</v>
      </c>
      <c r="R720" s="93">
        <v>0</v>
      </c>
      <c r="S720" s="93">
        <v>0</v>
      </c>
      <c r="T720" s="93">
        <v>0</v>
      </c>
      <c r="U720" s="257">
        <f t="shared" si="331"/>
        <v>0</v>
      </c>
      <c r="V720" s="119">
        <v>0</v>
      </c>
      <c r="W720" s="119">
        <v>0</v>
      </c>
      <c r="X720" s="119">
        <v>0</v>
      </c>
      <c r="Y720" s="401">
        <v>0</v>
      </c>
      <c r="Z720" s="430">
        <f t="shared" si="328"/>
        <v>0</v>
      </c>
      <c r="AA720" s="119">
        <v>0</v>
      </c>
      <c r="AB720" s="119">
        <v>0</v>
      </c>
      <c r="AC720" s="119">
        <v>0</v>
      </c>
      <c r="AD720" s="119">
        <v>0</v>
      </c>
      <c r="AE720" s="430">
        <f t="shared" si="329"/>
        <v>0</v>
      </c>
      <c r="AF720" s="119">
        <v>0</v>
      </c>
      <c r="AG720" s="119">
        <v>0</v>
      </c>
      <c r="AH720" s="119">
        <v>0</v>
      </c>
      <c r="AI720" s="119">
        <v>0</v>
      </c>
      <c r="AJ720" s="430">
        <f t="shared" si="326"/>
        <v>0</v>
      </c>
      <c r="AK720" s="91">
        <v>0</v>
      </c>
      <c r="AL720" s="91">
        <v>0</v>
      </c>
      <c r="AM720" s="91">
        <v>0</v>
      </c>
      <c r="AN720" s="91">
        <v>0</v>
      </c>
      <c r="AO720" s="257">
        <f t="shared" si="327"/>
        <v>0</v>
      </c>
      <c r="AP720" s="91">
        <v>0</v>
      </c>
      <c r="AQ720" s="91">
        <v>0</v>
      </c>
      <c r="AR720" s="91">
        <v>0</v>
      </c>
      <c r="AS720" s="91">
        <v>0</v>
      </c>
      <c r="AT720" s="257">
        <f t="shared" si="333"/>
        <v>0</v>
      </c>
      <c r="AU720" s="91">
        <v>0</v>
      </c>
      <c r="AV720" s="91">
        <v>0</v>
      </c>
      <c r="AW720" s="91">
        <v>0</v>
      </c>
      <c r="AX720" s="91">
        <v>0</v>
      </c>
      <c r="AY720" s="257">
        <f t="shared" si="334"/>
        <v>0</v>
      </c>
    </row>
    <row r="721" spans="2:104" s="218" customFormat="1" ht="18.75" customHeight="1" thickBot="1" x14ac:dyDescent="0.3">
      <c r="B721" s="1059"/>
      <c r="C721" s="1073"/>
      <c r="D721" s="923"/>
      <c r="E721" s="200" t="s">
        <v>203</v>
      </c>
      <c r="F721" s="695">
        <f t="shared" si="335"/>
        <v>0</v>
      </c>
      <c r="G721" s="672">
        <v>0</v>
      </c>
      <c r="H721" s="93">
        <v>0</v>
      </c>
      <c r="I721" s="93">
        <v>0</v>
      </c>
      <c r="J721" s="93">
        <v>0</v>
      </c>
      <c r="K721" s="66">
        <f t="shared" si="332"/>
        <v>0</v>
      </c>
      <c r="L721" s="93">
        <v>0</v>
      </c>
      <c r="M721" s="93">
        <v>0</v>
      </c>
      <c r="N721" s="93">
        <v>0</v>
      </c>
      <c r="O721" s="93">
        <v>0</v>
      </c>
      <c r="P721" s="257">
        <f t="shared" si="330"/>
        <v>0</v>
      </c>
      <c r="Q721" s="93">
        <v>0</v>
      </c>
      <c r="R721" s="93">
        <v>0</v>
      </c>
      <c r="S721" s="93">
        <v>0</v>
      </c>
      <c r="T721" s="93">
        <v>0</v>
      </c>
      <c r="U721" s="257">
        <f t="shared" si="331"/>
        <v>0</v>
      </c>
      <c r="V721" s="119">
        <v>0</v>
      </c>
      <c r="W721" s="119">
        <v>0</v>
      </c>
      <c r="X721" s="119">
        <v>0</v>
      </c>
      <c r="Y721" s="401">
        <v>0</v>
      </c>
      <c r="Z721" s="430">
        <f t="shared" si="328"/>
        <v>0</v>
      </c>
      <c r="AA721" s="119">
        <v>0</v>
      </c>
      <c r="AB721" s="119">
        <v>0</v>
      </c>
      <c r="AC721" s="119">
        <v>0</v>
      </c>
      <c r="AD721" s="119">
        <v>0</v>
      </c>
      <c r="AE721" s="430">
        <f t="shared" si="329"/>
        <v>0</v>
      </c>
      <c r="AF721" s="119">
        <v>0</v>
      </c>
      <c r="AG721" s="119">
        <v>0</v>
      </c>
      <c r="AH721" s="119">
        <v>0</v>
      </c>
      <c r="AI721" s="119">
        <v>0</v>
      </c>
      <c r="AJ721" s="430">
        <f t="shared" si="326"/>
        <v>0</v>
      </c>
      <c r="AK721" s="91">
        <v>0</v>
      </c>
      <c r="AL721" s="91">
        <v>0</v>
      </c>
      <c r="AM721" s="91">
        <v>0</v>
      </c>
      <c r="AN721" s="91">
        <v>0</v>
      </c>
      <c r="AO721" s="257">
        <f t="shared" si="327"/>
        <v>0</v>
      </c>
      <c r="AP721" s="91">
        <v>0</v>
      </c>
      <c r="AQ721" s="91">
        <v>0</v>
      </c>
      <c r="AR721" s="91">
        <v>0</v>
      </c>
      <c r="AS721" s="91">
        <v>0</v>
      </c>
      <c r="AT721" s="257">
        <f t="shared" si="333"/>
        <v>0</v>
      </c>
      <c r="AU721" s="91">
        <v>0</v>
      </c>
      <c r="AV721" s="91">
        <v>0</v>
      </c>
      <c r="AW721" s="91">
        <v>0</v>
      </c>
      <c r="AX721" s="91">
        <v>0</v>
      </c>
      <c r="AY721" s="257">
        <f t="shared" si="334"/>
        <v>0</v>
      </c>
    </row>
    <row r="722" spans="2:104" s="218" customFormat="1" ht="18.75" customHeight="1" thickBot="1" x14ac:dyDescent="0.3">
      <c r="B722" s="1059"/>
      <c r="C722" s="1073"/>
      <c r="D722" s="923"/>
      <c r="E722" s="200" t="s">
        <v>112</v>
      </c>
      <c r="F722" s="695">
        <f t="shared" si="335"/>
        <v>0</v>
      </c>
      <c r="G722" s="672">
        <v>0</v>
      </c>
      <c r="H722" s="93">
        <v>0</v>
      </c>
      <c r="I722" s="93">
        <v>0</v>
      </c>
      <c r="J722" s="93">
        <v>0</v>
      </c>
      <c r="K722" s="66">
        <f t="shared" si="332"/>
        <v>0</v>
      </c>
      <c r="L722" s="93">
        <v>0</v>
      </c>
      <c r="M722" s="93">
        <v>0</v>
      </c>
      <c r="N722" s="93">
        <v>0</v>
      </c>
      <c r="O722" s="93">
        <v>0</v>
      </c>
      <c r="P722" s="257">
        <f t="shared" si="330"/>
        <v>0</v>
      </c>
      <c r="Q722" s="93">
        <v>0</v>
      </c>
      <c r="R722" s="93">
        <v>0</v>
      </c>
      <c r="S722" s="93">
        <v>0</v>
      </c>
      <c r="T722" s="93">
        <v>0</v>
      </c>
      <c r="U722" s="257">
        <f t="shared" si="331"/>
        <v>0</v>
      </c>
      <c r="V722" s="119">
        <v>0</v>
      </c>
      <c r="W722" s="119">
        <v>0</v>
      </c>
      <c r="X722" s="119">
        <v>0</v>
      </c>
      <c r="Y722" s="401">
        <v>0</v>
      </c>
      <c r="Z722" s="430">
        <f t="shared" si="328"/>
        <v>0</v>
      </c>
      <c r="AA722" s="119">
        <v>0</v>
      </c>
      <c r="AB722" s="119">
        <v>0</v>
      </c>
      <c r="AC722" s="119">
        <v>0</v>
      </c>
      <c r="AD722" s="119">
        <v>0</v>
      </c>
      <c r="AE722" s="430">
        <f t="shared" si="329"/>
        <v>0</v>
      </c>
      <c r="AF722" s="119">
        <v>0</v>
      </c>
      <c r="AG722" s="119">
        <v>0</v>
      </c>
      <c r="AH722" s="119">
        <v>0</v>
      </c>
      <c r="AI722" s="119">
        <v>0</v>
      </c>
      <c r="AJ722" s="430">
        <f t="shared" si="326"/>
        <v>0</v>
      </c>
      <c r="AK722" s="91">
        <v>0</v>
      </c>
      <c r="AL722" s="91">
        <v>0</v>
      </c>
      <c r="AM722" s="91">
        <v>0</v>
      </c>
      <c r="AN722" s="91">
        <v>0</v>
      </c>
      <c r="AO722" s="257">
        <f t="shared" si="327"/>
        <v>0</v>
      </c>
      <c r="AP722" s="91">
        <v>0</v>
      </c>
      <c r="AQ722" s="91">
        <v>0</v>
      </c>
      <c r="AR722" s="91">
        <v>0</v>
      </c>
      <c r="AS722" s="91">
        <v>0</v>
      </c>
      <c r="AT722" s="257">
        <f t="shared" si="333"/>
        <v>0</v>
      </c>
      <c r="AU722" s="91">
        <v>0</v>
      </c>
      <c r="AV722" s="91">
        <v>0</v>
      </c>
      <c r="AW722" s="91">
        <v>0</v>
      </c>
      <c r="AX722" s="91">
        <v>0</v>
      </c>
      <c r="AY722" s="257">
        <f t="shared" si="334"/>
        <v>0</v>
      </c>
    </row>
    <row r="723" spans="2:104" s="218" customFormat="1" ht="18.75" customHeight="1" thickBot="1" x14ac:dyDescent="0.3">
      <c r="B723" s="1059"/>
      <c r="C723" s="1073"/>
      <c r="D723" s="923"/>
      <c r="E723" s="619" t="s">
        <v>621</v>
      </c>
      <c r="F723" s="695">
        <f t="shared" si="335"/>
        <v>0</v>
      </c>
      <c r="G723" s="672">
        <v>0</v>
      </c>
      <c r="H723" s="93">
        <v>0</v>
      </c>
      <c r="I723" s="93">
        <v>0</v>
      </c>
      <c r="J723" s="93">
        <v>0</v>
      </c>
      <c r="K723" s="66">
        <f t="shared" si="332"/>
        <v>0</v>
      </c>
      <c r="L723" s="93">
        <v>0</v>
      </c>
      <c r="M723" s="93">
        <v>0</v>
      </c>
      <c r="N723" s="93">
        <v>0</v>
      </c>
      <c r="O723" s="93">
        <v>0</v>
      </c>
      <c r="P723" s="257">
        <f t="shared" si="330"/>
        <v>0</v>
      </c>
      <c r="Q723" s="93">
        <v>0</v>
      </c>
      <c r="R723" s="93">
        <v>0</v>
      </c>
      <c r="S723" s="93">
        <v>0</v>
      </c>
      <c r="T723" s="93">
        <v>0</v>
      </c>
      <c r="U723" s="257">
        <f t="shared" si="331"/>
        <v>0</v>
      </c>
      <c r="V723" s="119">
        <v>0</v>
      </c>
      <c r="W723" s="119">
        <v>0</v>
      </c>
      <c r="X723" s="119">
        <v>0</v>
      </c>
      <c r="Y723" s="401">
        <v>0</v>
      </c>
      <c r="Z723" s="430">
        <f t="shared" si="328"/>
        <v>0</v>
      </c>
      <c r="AA723" s="119">
        <v>0</v>
      </c>
      <c r="AB723" s="119">
        <v>0</v>
      </c>
      <c r="AC723" s="119">
        <v>0</v>
      </c>
      <c r="AD723" s="119">
        <v>0</v>
      </c>
      <c r="AE723" s="430">
        <f t="shared" si="329"/>
        <v>0</v>
      </c>
      <c r="AF723" s="119">
        <v>0</v>
      </c>
      <c r="AG723" s="119">
        <v>0</v>
      </c>
      <c r="AH723" s="119">
        <v>0</v>
      </c>
      <c r="AI723" s="119">
        <v>0</v>
      </c>
      <c r="AJ723" s="430">
        <f t="shared" si="326"/>
        <v>0</v>
      </c>
      <c r="AK723" s="91">
        <v>0</v>
      </c>
      <c r="AL723" s="91">
        <v>0</v>
      </c>
      <c r="AM723" s="91">
        <v>0</v>
      </c>
      <c r="AN723" s="91">
        <v>0</v>
      </c>
      <c r="AO723" s="257">
        <f t="shared" si="327"/>
        <v>0</v>
      </c>
      <c r="AP723" s="91">
        <v>0</v>
      </c>
      <c r="AQ723" s="91">
        <v>0</v>
      </c>
      <c r="AR723" s="91">
        <v>0</v>
      </c>
      <c r="AS723" s="91">
        <v>0</v>
      </c>
      <c r="AT723" s="257">
        <f t="shared" si="333"/>
        <v>0</v>
      </c>
      <c r="AU723" s="91">
        <v>0</v>
      </c>
      <c r="AV723" s="91">
        <v>0</v>
      </c>
      <c r="AW723" s="91">
        <v>0</v>
      </c>
      <c r="AX723" s="91">
        <v>0</v>
      </c>
      <c r="AY723" s="257">
        <f t="shared" si="334"/>
        <v>0</v>
      </c>
    </row>
    <row r="724" spans="2:104" s="218" customFormat="1" ht="18.75" customHeight="1" thickBot="1" x14ac:dyDescent="0.3">
      <c r="B724" s="1056"/>
      <c r="C724" s="1073"/>
      <c r="D724" s="924"/>
      <c r="E724" s="583" t="s">
        <v>620</v>
      </c>
      <c r="F724" s="695">
        <f t="shared" si="335"/>
        <v>0</v>
      </c>
      <c r="G724" s="672">
        <v>0</v>
      </c>
      <c r="H724" s="93">
        <v>0</v>
      </c>
      <c r="I724" s="93">
        <v>0</v>
      </c>
      <c r="J724" s="93">
        <v>0</v>
      </c>
      <c r="K724" s="66">
        <f t="shared" si="332"/>
        <v>0</v>
      </c>
      <c r="L724" s="93">
        <v>0</v>
      </c>
      <c r="M724" s="93">
        <v>0</v>
      </c>
      <c r="N724" s="93">
        <v>0</v>
      </c>
      <c r="O724" s="93">
        <v>0</v>
      </c>
      <c r="P724" s="257">
        <f t="shared" si="330"/>
        <v>0</v>
      </c>
      <c r="Q724" s="93">
        <v>0</v>
      </c>
      <c r="R724" s="93">
        <v>0</v>
      </c>
      <c r="S724" s="93">
        <v>0</v>
      </c>
      <c r="T724" s="93">
        <v>0</v>
      </c>
      <c r="U724" s="257">
        <f t="shared" si="331"/>
        <v>0</v>
      </c>
      <c r="V724" s="119">
        <v>0</v>
      </c>
      <c r="W724" s="119">
        <v>0</v>
      </c>
      <c r="X724" s="119">
        <v>0</v>
      </c>
      <c r="Y724" s="401">
        <v>0</v>
      </c>
      <c r="Z724" s="430">
        <f t="shared" si="328"/>
        <v>0</v>
      </c>
      <c r="AA724" s="119">
        <v>0</v>
      </c>
      <c r="AB724" s="119">
        <v>0</v>
      </c>
      <c r="AC724" s="119">
        <v>0</v>
      </c>
      <c r="AD724" s="119">
        <v>0</v>
      </c>
      <c r="AE724" s="430">
        <f t="shared" si="329"/>
        <v>0</v>
      </c>
      <c r="AF724" s="119">
        <v>0</v>
      </c>
      <c r="AG724" s="119">
        <v>0</v>
      </c>
      <c r="AH724" s="119">
        <v>0</v>
      </c>
      <c r="AI724" s="119">
        <v>0</v>
      </c>
      <c r="AJ724" s="430">
        <f t="shared" si="326"/>
        <v>0</v>
      </c>
      <c r="AK724" s="91">
        <v>0</v>
      </c>
      <c r="AL724" s="91">
        <v>0</v>
      </c>
      <c r="AM724" s="91">
        <v>0</v>
      </c>
      <c r="AN724" s="91">
        <v>0</v>
      </c>
      <c r="AO724" s="257">
        <f t="shared" si="327"/>
        <v>0</v>
      </c>
      <c r="AP724" s="91">
        <v>0</v>
      </c>
      <c r="AQ724" s="91">
        <v>0</v>
      </c>
      <c r="AR724" s="91">
        <v>0</v>
      </c>
      <c r="AS724" s="91">
        <v>0</v>
      </c>
      <c r="AT724" s="257">
        <f t="shared" si="333"/>
        <v>0</v>
      </c>
      <c r="AU724" s="91">
        <v>0</v>
      </c>
      <c r="AV724" s="91">
        <v>0</v>
      </c>
      <c r="AW724" s="91">
        <v>0</v>
      </c>
      <c r="AX724" s="91">
        <v>0</v>
      </c>
      <c r="AY724" s="257">
        <f t="shared" si="334"/>
        <v>0</v>
      </c>
    </row>
    <row r="725" spans="2:104" s="218" customFormat="1" ht="32.25" customHeight="1" thickBot="1" x14ac:dyDescent="0.3">
      <c r="B725" s="1058">
        <v>21</v>
      </c>
      <c r="C725" s="1073"/>
      <c r="D725" s="990" t="s">
        <v>695</v>
      </c>
      <c r="E725" s="599" t="s">
        <v>116</v>
      </c>
      <c r="F725" s="695">
        <f t="shared" si="335"/>
        <v>0</v>
      </c>
      <c r="G725" s="672">
        <v>0</v>
      </c>
      <c r="H725" s="93">
        <v>0</v>
      </c>
      <c r="I725" s="93">
        <v>0</v>
      </c>
      <c r="J725" s="93">
        <v>0</v>
      </c>
      <c r="K725" s="66">
        <f t="shared" si="332"/>
        <v>0</v>
      </c>
      <c r="L725" s="93">
        <v>0</v>
      </c>
      <c r="M725" s="93">
        <v>0</v>
      </c>
      <c r="N725" s="93">
        <v>0</v>
      </c>
      <c r="O725" s="93">
        <v>0</v>
      </c>
      <c r="P725" s="257">
        <f t="shared" si="330"/>
        <v>0</v>
      </c>
      <c r="Q725" s="93">
        <v>0</v>
      </c>
      <c r="R725" s="93">
        <v>0</v>
      </c>
      <c r="S725" s="93">
        <v>0</v>
      </c>
      <c r="T725" s="93">
        <v>0</v>
      </c>
      <c r="U725" s="257">
        <f t="shared" si="331"/>
        <v>0</v>
      </c>
      <c r="V725" s="119">
        <v>0</v>
      </c>
      <c r="W725" s="119">
        <v>0</v>
      </c>
      <c r="X725" s="119">
        <v>0</v>
      </c>
      <c r="Y725" s="401">
        <v>0</v>
      </c>
      <c r="Z725" s="430">
        <f t="shared" si="328"/>
        <v>0</v>
      </c>
      <c r="AA725" s="119">
        <v>0</v>
      </c>
      <c r="AB725" s="119">
        <v>0</v>
      </c>
      <c r="AC725" s="119">
        <v>0</v>
      </c>
      <c r="AD725" s="119">
        <v>0</v>
      </c>
      <c r="AE725" s="430">
        <f t="shared" si="329"/>
        <v>0</v>
      </c>
      <c r="AF725" s="119">
        <v>0</v>
      </c>
      <c r="AG725" s="119">
        <v>0</v>
      </c>
      <c r="AH725" s="119">
        <v>0</v>
      </c>
      <c r="AI725" s="119">
        <v>0</v>
      </c>
      <c r="AJ725" s="430">
        <f t="shared" si="326"/>
        <v>0</v>
      </c>
      <c r="AK725" s="91">
        <v>0</v>
      </c>
      <c r="AL725" s="91">
        <v>0</v>
      </c>
      <c r="AM725" s="91">
        <v>0</v>
      </c>
      <c r="AN725" s="91">
        <v>0</v>
      </c>
      <c r="AO725" s="257">
        <f t="shared" si="327"/>
        <v>0</v>
      </c>
      <c r="AP725" s="91">
        <v>0</v>
      </c>
      <c r="AQ725" s="91">
        <v>0</v>
      </c>
      <c r="AR725" s="91">
        <v>0</v>
      </c>
      <c r="AS725" s="91">
        <v>0</v>
      </c>
      <c r="AT725" s="257">
        <f t="shared" si="333"/>
        <v>0</v>
      </c>
      <c r="AU725" s="91">
        <v>0</v>
      </c>
      <c r="AV725" s="91">
        <v>0</v>
      </c>
      <c r="AW725" s="91">
        <v>0</v>
      </c>
      <c r="AX725" s="91">
        <v>0</v>
      </c>
      <c r="AY725" s="257">
        <f t="shared" si="334"/>
        <v>0</v>
      </c>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c r="BV725" s="94"/>
      <c r="BW725" s="94"/>
      <c r="BX725" s="94"/>
      <c r="BY725" s="94"/>
      <c r="BZ725" s="94"/>
      <c r="CA725" s="94"/>
      <c r="CB725" s="94"/>
      <c r="CC725" s="94"/>
      <c r="CD725" s="94"/>
      <c r="CE725" s="94"/>
      <c r="CF725" s="94"/>
      <c r="CG725" s="94"/>
      <c r="CH725" s="94"/>
      <c r="CI725" s="94"/>
      <c r="CJ725" s="94"/>
      <c r="CK725" s="94"/>
      <c r="CL725" s="94"/>
      <c r="CM725" s="94"/>
      <c r="CN725" s="94"/>
      <c r="CO725" s="94"/>
      <c r="CP725" s="94"/>
      <c r="CQ725" s="94"/>
      <c r="CR725" s="94"/>
      <c r="CS725" s="94"/>
      <c r="CT725" s="94"/>
      <c r="CU725" s="94"/>
      <c r="CV725" s="94"/>
      <c r="CW725" s="94"/>
      <c r="CX725" s="94"/>
      <c r="CY725" s="94"/>
      <c r="CZ725" s="94"/>
    </row>
    <row r="726" spans="2:104" s="218" customFormat="1" ht="32.25" customHeight="1" thickBot="1" x14ac:dyDescent="0.3">
      <c r="B726" s="1059"/>
      <c r="C726" s="1073"/>
      <c r="D726" s="991"/>
      <c r="E726" s="596" t="s">
        <v>203</v>
      </c>
      <c r="F726" s="695">
        <f t="shared" si="335"/>
        <v>0</v>
      </c>
      <c r="G726" s="672">
        <v>0</v>
      </c>
      <c r="H726" s="93">
        <v>0</v>
      </c>
      <c r="I726" s="93">
        <v>0</v>
      </c>
      <c r="J726" s="93">
        <v>0</v>
      </c>
      <c r="K726" s="66">
        <f t="shared" si="332"/>
        <v>0</v>
      </c>
      <c r="L726" s="93">
        <v>0</v>
      </c>
      <c r="M726" s="93">
        <v>0</v>
      </c>
      <c r="N726" s="93">
        <v>0</v>
      </c>
      <c r="O726" s="93">
        <v>0</v>
      </c>
      <c r="P726" s="257">
        <f t="shared" si="330"/>
        <v>0</v>
      </c>
      <c r="Q726" s="93">
        <v>0</v>
      </c>
      <c r="R726" s="93">
        <v>0</v>
      </c>
      <c r="S726" s="93">
        <v>0</v>
      </c>
      <c r="T726" s="93">
        <v>0</v>
      </c>
      <c r="U726" s="257">
        <f t="shared" si="331"/>
        <v>0</v>
      </c>
      <c r="V726" s="119">
        <v>0</v>
      </c>
      <c r="W726" s="119">
        <v>0</v>
      </c>
      <c r="X726" s="119">
        <v>0</v>
      </c>
      <c r="Y726" s="401">
        <v>0</v>
      </c>
      <c r="Z726" s="430">
        <f t="shared" si="328"/>
        <v>0</v>
      </c>
      <c r="AA726" s="119">
        <v>0</v>
      </c>
      <c r="AB726" s="119">
        <v>0</v>
      </c>
      <c r="AC726" s="119">
        <v>0</v>
      </c>
      <c r="AD726" s="119">
        <v>0</v>
      </c>
      <c r="AE726" s="430">
        <f t="shared" si="329"/>
        <v>0</v>
      </c>
      <c r="AF726" s="119">
        <v>0</v>
      </c>
      <c r="AG726" s="119">
        <v>0</v>
      </c>
      <c r="AH726" s="119">
        <v>0</v>
      </c>
      <c r="AI726" s="119">
        <v>0</v>
      </c>
      <c r="AJ726" s="430">
        <f t="shared" si="326"/>
        <v>0</v>
      </c>
      <c r="AK726" s="91">
        <v>0</v>
      </c>
      <c r="AL726" s="91">
        <v>0</v>
      </c>
      <c r="AM726" s="91">
        <v>0</v>
      </c>
      <c r="AN726" s="91">
        <v>0</v>
      </c>
      <c r="AO726" s="257">
        <f t="shared" si="327"/>
        <v>0</v>
      </c>
      <c r="AP726" s="91">
        <v>0</v>
      </c>
      <c r="AQ726" s="91">
        <v>0</v>
      </c>
      <c r="AR726" s="91">
        <v>0</v>
      </c>
      <c r="AS726" s="91">
        <v>0</v>
      </c>
      <c r="AT726" s="257">
        <f t="shared" si="333"/>
        <v>0</v>
      </c>
      <c r="AU726" s="91">
        <v>0</v>
      </c>
      <c r="AV726" s="91">
        <v>0</v>
      </c>
      <c r="AW726" s="91">
        <v>0</v>
      </c>
      <c r="AX726" s="91">
        <v>0</v>
      </c>
      <c r="AY726" s="257">
        <f t="shared" si="334"/>
        <v>0</v>
      </c>
      <c r="AZ726" s="92"/>
      <c r="BA726" s="92"/>
      <c r="BB726" s="92"/>
      <c r="BC726" s="92"/>
      <c r="BD726" s="92"/>
      <c r="BE726" s="92"/>
      <c r="BF726" s="92"/>
      <c r="BG726" s="92"/>
      <c r="BH726" s="92"/>
      <c r="BI726" s="92"/>
      <c r="BJ726" s="92"/>
      <c r="BK726" s="92"/>
      <c r="BL726" s="92"/>
      <c r="BM726" s="92"/>
      <c r="BN726" s="92"/>
      <c r="BO726" s="92"/>
      <c r="BP726" s="92"/>
      <c r="BQ726" s="92"/>
      <c r="BR726" s="92"/>
      <c r="BS726" s="92"/>
      <c r="BT726" s="92"/>
      <c r="BU726" s="92"/>
      <c r="BV726" s="92"/>
      <c r="BW726" s="92"/>
      <c r="BX726" s="92"/>
      <c r="BY726" s="92"/>
      <c r="BZ726" s="92"/>
      <c r="CA726" s="92"/>
      <c r="CB726" s="92"/>
      <c r="CC726" s="92"/>
      <c r="CD726" s="92"/>
      <c r="CE726" s="92"/>
      <c r="CF726" s="92"/>
      <c r="CG726" s="92"/>
      <c r="CH726" s="92"/>
      <c r="CI726" s="92"/>
      <c r="CJ726" s="92"/>
      <c r="CK726" s="92"/>
      <c r="CL726" s="92"/>
      <c r="CM726" s="92"/>
      <c r="CN726" s="92"/>
      <c r="CO726" s="92"/>
      <c r="CP726" s="92"/>
      <c r="CQ726" s="92"/>
      <c r="CR726" s="92"/>
      <c r="CS726" s="92"/>
      <c r="CT726" s="92"/>
      <c r="CU726" s="92"/>
      <c r="CV726" s="92"/>
      <c r="CW726" s="92"/>
      <c r="CX726" s="92"/>
      <c r="CY726" s="92"/>
      <c r="CZ726" s="92"/>
    </row>
    <row r="727" spans="2:104" s="218" customFormat="1" ht="43.5" customHeight="1" thickBot="1" x14ac:dyDescent="0.3">
      <c r="B727" s="1056"/>
      <c r="C727" s="1073"/>
      <c r="D727" s="992"/>
      <c r="E727" s="600" t="s">
        <v>112</v>
      </c>
      <c r="F727" s="695">
        <f t="shared" si="335"/>
        <v>0</v>
      </c>
      <c r="G727" s="672">
        <v>0</v>
      </c>
      <c r="H727" s="93">
        <v>0</v>
      </c>
      <c r="I727" s="93">
        <v>0</v>
      </c>
      <c r="J727" s="93">
        <v>0</v>
      </c>
      <c r="K727" s="66">
        <f t="shared" si="332"/>
        <v>0</v>
      </c>
      <c r="L727" s="93">
        <v>0</v>
      </c>
      <c r="M727" s="93">
        <v>0</v>
      </c>
      <c r="N727" s="93">
        <v>0</v>
      </c>
      <c r="O727" s="93">
        <v>0</v>
      </c>
      <c r="P727" s="257">
        <f t="shared" si="330"/>
        <v>0</v>
      </c>
      <c r="Q727" s="93">
        <v>0</v>
      </c>
      <c r="R727" s="93">
        <v>0</v>
      </c>
      <c r="S727" s="93">
        <v>0</v>
      </c>
      <c r="T727" s="93">
        <v>0</v>
      </c>
      <c r="U727" s="257">
        <f t="shared" si="331"/>
        <v>0</v>
      </c>
      <c r="V727" s="119">
        <v>0</v>
      </c>
      <c r="W727" s="119">
        <v>0</v>
      </c>
      <c r="X727" s="119">
        <v>0</v>
      </c>
      <c r="Y727" s="401">
        <v>0</v>
      </c>
      <c r="Z727" s="430">
        <f t="shared" si="328"/>
        <v>0</v>
      </c>
      <c r="AA727" s="119">
        <v>0</v>
      </c>
      <c r="AB727" s="119">
        <v>0</v>
      </c>
      <c r="AC727" s="119">
        <v>0</v>
      </c>
      <c r="AD727" s="119">
        <v>0</v>
      </c>
      <c r="AE727" s="430">
        <f t="shared" si="329"/>
        <v>0</v>
      </c>
      <c r="AF727" s="119">
        <v>0</v>
      </c>
      <c r="AG727" s="119">
        <v>0</v>
      </c>
      <c r="AH727" s="119">
        <v>0</v>
      </c>
      <c r="AI727" s="119">
        <v>0</v>
      </c>
      <c r="AJ727" s="430">
        <f t="shared" si="326"/>
        <v>0</v>
      </c>
      <c r="AK727" s="91">
        <v>0</v>
      </c>
      <c r="AL727" s="91">
        <v>0</v>
      </c>
      <c r="AM727" s="91">
        <v>0</v>
      </c>
      <c r="AN727" s="91">
        <v>0</v>
      </c>
      <c r="AO727" s="257">
        <f t="shared" si="327"/>
        <v>0</v>
      </c>
      <c r="AP727" s="91">
        <v>0</v>
      </c>
      <c r="AQ727" s="91">
        <v>0</v>
      </c>
      <c r="AR727" s="91">
        <v>0</v>
      </c>
      <c r="AS727" s="91">
        <v>0</v>
      </c>
      <c r="AT727" s="257">
        <f t="shared" si="333"/>
        <v>0</v>
      </c>
      <c r="AU727" s="91">
        <v>0</v>
      </c>
      <c r="AV727" s="91">
        <v>0</v>
      </c>
      <c r="AW727" s="91">
        <v>0</v>
      </c>
      <c r="AX727" s="91">
        <v>0</v>
      </c>
      <c r="AY727" s="257">
        <f t="shared" si="334"/>
        <v>0</v>
      </c>
      <c r="AZ727" s="93"/>
      <c r="BA727" s="93"/>
      <c r="BB727" s="93"/>
      <c r="BC727" s="93"/>
      <c r="BD727" s="93"/>
      <c r="BE727" s="93"/>
      <c r="BF727" s="93"/>
      <c r="BG727" s="93"/>
      <c r="BH727" s="93"/>
      <c r="BI727" s="93"/>
      <c r="BJ727" s="93"/>
      <c r="BK727" s="93"/>
      <c r="BL727" s="93"/>
      <c r="BM727" s="93"/>
      <c r="BN727" s="93"/>
      <c r="BO727" s="93"/>
      <c r="BP727" s="93"/>
      <c r="BQ727" s="93"/>
      <c r="BR727" s="93"/>
      <c r="BS727" s="93"/>
      <c r="BT727" s="93"/>
      <c r="BU727" s="93"/>
      <c r="BV727" s="93"/>
      <c r="BW727" s="93"/>
      <c r="BX727" s="93"/>
      <c r="BY727" s="93"/>
      <c r="BZ727" s="93"/>
      <c r="CA727" s="93"/>
      <c r="CB727" s="93"/>
      <c r="CC727" s="93"/>
      <c r="CD727" s="93"/>
      <c r="CE727" s="93"/>
      <c r="CF727" s="93"/>
      <c r="CG727" s="93"/>
      <c r="CH727" s="93"/>
      <c r="CI727" s="93"/>
      <c r="CJ727" s="93"/>
      <c r="CK727" s="93"/>
      <c r="CL727" s="93"/>
      <c r="CM727" s="93"/>
      <c r="CN727" s="93"/>
      <c r="CO727" s="93"/>
      <c r="CP727" s="93"/>
      <c r="CQ727" s="93"/>
      <c r="CR727" s="93"/>
      <c r="CS727" s="93"/>
      <c r="CT727" s="93"/>
      <c r="CU727" s="93"/>
      <c r="CV727" s="93"/>
      <c r="CW727" s="93"/>
      <c r="CX727" s="93"/>
      <c r="CY727" s="93"/>
      <c r="CZ727" s="93"/>
    </row>
    <row r="728" spans="2:104" s="218" customFormat="1" ht="21.75" customHeight="1" thickBot="1" x14ac:dyDescent="0.3">
      <c r="B728" s="1058">
        <v>22</v>
      </c>
      <c r="C728" s="1073"/>
      <c r="D728" s="987" t="s">
        <v>121</v>
      </c>
      <c r="E728" s="620" t="s">
        <v>116</v>
      </c>
      <c r="F728" s="695">
        <f t="shared" si="335"/>
        <v>6</v>
      </c>
      <c r="G728" s="678">
        <v>3</v>
      </c>
      <c r="H728" s="94">
        <v>0</v>
      </c>
      <c r="I728" s="94">
        <v>0</v>
      </c>
      <c r="J728" s="94">
        <v>0</v>
      </c>
      <c r="K728" s="66">
        <f t="shared" si="332"/>
        <v>3</v>
      </c>
      <c r="L728" s="94">
        <v>0</v>
      </c>
      <c r="M728" s="94">
        <v>0</v>
      </c>
      <c r="N728" s="94">
        <v>0</v>
      </c>
      <c r="O728" s="94">
        <v>0</v>
      </c>
      <c r="P728" s="257">
        <f t="shared" si="330"/>
        <v>0</v>
      </c>
      <c r="Q728" s="93">
        <v>3</v>
      </c>
      <c r="R728" s="93">
        <v>0</v>
      </c>
      <c r="S728" s="93">
        <v>0</v>
      </c>
      <c r="T728" s="93">
        <v>0</v>
      </c>
      <c r="U728" s="257">
        <f t="shared" si="331"/>
        <v>3</v>
      </c>
      <c r="V728" s="119">
        <v>0</v>
      </c>
      <c r="W728" s="119">
        <v>0</v>
      </c>
      <c r="X728" s="119">
        <v>0</v>
      </c>
      <c r="Y728" s="401">
        <v>0</v>
      </c>
      <c r="Z728" s="430">
        <f t="shared" si="328"/>
        <v>0</v>
      </c>
      <c r="AA728" s="119">
        <v>0</v>
      </c>
      <c r="AB728" s="119">
        <v>0</v>
      </c>
      <c r="AC728" s="119">
        <v>0</v>
      </c>
      <c r="AD728" s="119">
        <v>0</v>
      </c>
      <c r="AE728" s="430">
        <f t="shared" si="329"/>
        <v>0</v>
      </c>
      <c r="AF728" s="119">
        <v>0</v>
      </c>
      <c r="AG728" s="119">
        <v>0</v>
      </c>
      <c r="AH728" s="119">
        <v>0</v>
      </c>
      <c r="AI728" s="119">
        <v>0</v>
      </c>
      <c r="AJ728" s="430">
        <f t="shared" si="326"/>
        <v>0</v>
      </c>
      <c r="AK728" s="91">
        <v>0</v>
      </c>
      <c r="AL728" s="91">
        <v>0</v>
      </c>
      <c r="AM728" s="91">
        <v>0</v>
      </c>
      <c r="AN728" s="91">
        <v>0</v>
      </c>
      <c r="AO728" s="257">
        <f t="shared" si="327"/>
        <v>0</v>
      </c>
      <c r="AP728" s="91">
        <v>0</v>
      </c>
      <c r="AQ728" s="91">
        <v>0</v>
      </c>
      <c r="AR728" s="91">
        <v>0</v>
      </c>
      <c r="AS728" s="91">
        <v>0</v>
      </c>
      <c r="AT728" s="257">
        <f t="shared" si="333"/>
        <v>0</v>
      </c>
      <c r="AU728" s="91">
        <v>0</v>
      </c>
      <c r="AV728" s="91">
        <v>0</v>
      </c>
      <c r="AW728" s="91">
        <v>0</v>
      </c>
      <c r="AX728" s="91">
        <v>0</v>
      </c>
      <c r="AY728" s="257">
        <f t="shared" si="334"/>
        <v>0</v>
      </c>
      <c r="AZ728" s="219"/>
      <c r="BA728" s="219"/>
      <c r="BB728" s="219"/>
      <c r="BC728" s="219"/>
      <c r="BD728" s="219"/>
      <c r="BE728" s="219"/>
      <c r="BF728" s="219"/>
      <c r="BG728" s="219"/>
      <c r="BH728" s="219"/>
      <c r="BI728" s="219"/>
      <c r="BJ728" s="219"/>
      <c r="BK728" s="219"/>
      <c r="BL728" s="219"/>
      <c r="BM728" s="219"/>
      <c r="BN728" s="219"/>
      <c r="BO728" s="219"/>
      <c r="BP728" s="219"/>
      <c r="BQ728" s="219"/>
      <c r="BR728" s="219"/>
      <c r="BS728" s="219"/>
      <c r="BT728" s="219"/>
      <c r="BU728" s="219"/>
      <c r="BV728" s="219"/>
      <c r="BW728" s="219"/>
      <c r="BX728" s="219"/>
      <c r="BY728" s="219"/>
      <c r="BZ728" s="219"/>
      <c r="CA728" s="219"/>
      <c r="CB728" s="219"/>
      <c r="CC728" s="219"/>
      <c r="CD728" s="219"/>
      <c r="CE728" s="219"/>
      <c r="CF728" s="219"/>
      <c r="CG728" s="219"/>
      <c r="CH728" s="219"/>
      <c r="CI728" s="219"/>
      <c r="CJ728" s="219"/>
      <c r="CK728" s="219"/>
      <c r="CL728" s="219"/>
      <c r="CM728" s="219"/>
      <c r="CN728" s="219"/>
      <c r="CO728" s="219"/>
      <c r="CP728" s="219"/>
      <c r="CQ728" s="219"/>
      <c r="CR728" s="219"/>
      <c r="CS728" s="219"/>
      <c r="CT728" s="219"/>
      <c r="CU728" s="219"/>
      <c r="CV728" s="219"/>
      <c r="CW728" s="219"/>
      <c r="CX728" s="219"/>
      <c r="CY728" s="219"/>
      <c r="CZ728" s="219"/>
    </row>
    <row r="729" spans="2:104" s="218" customFormat="1" ht="18" customHeight="1" thickBot="1" x14ac:dyDescent="0.3">
      <c r="B729" s="1059"/>
      <c r="C729" s="1073"/>
      <c r="D729" s="988"/>
      <c r="E729" s="596" t="s">
        <v>203</v>
      </c>
      <c r="F729" s="695">
        <f t="shared" si="335"/>
        <v>0</v>
      </c>
      <c r="G729" s="685">
        <v>0</v>
      </c>
      <c r="H729" s="92">
        <v>0</v>
      </c>
      <c r="I729" s="92">
        <v>0</v>
      </c>
      <c r="J729" s="92">
        <v>0</v>
      </c>
      <c r="K729" s="66">
        <f t="shared" si="332"/>
        <v>0</v>
      </c>
      <c r="L729" s="94">
        <v>0</v>
      </c>
      <c r="M729" s="94">
        <v>0</v>
      </c>
      <c r="N729" s="94">
        <v>0</v>
      </c>
      <c r="O729" s="94">
        <v>0</v>
      </c>
      <c r="P729" s="257">
        <f t="shared" si="330"/>
        <v>0</v>
      </c>
      <c r="Q729" s="93">
        <v>0</v>
      </c>
      <c r="R729" s="93">
        <v>0</v>
      </c>
      <c r="S729" s="93">
        <v>0</v>
      </c>
      <c r="T729" s="93">
        <v>0</v>
      </c>
      <c r="U729" s="257">
        <f t="shared" si="331"/>
        <v>0</v>
      </c>
      <c r="V729" s="119">
        <v>0</v>
      </c>
      <c r="W729" s="119">
        <v>0</v>
      </c>
      <c r="X729" s="119">
        <v>0</v>
      </c>
      <c r="Y729" s="401">
        <v>0</v>
      </c>
      <c r="Z729" s="430">
        <f t="shared" si="328"/>
        <v>0</v>
      </c>
      <c r="AA729" s="119">
        <v>0</v>
      </c>
      <c r="AB729" s="119">
        <v>0</v>
      </c>
      <c r="AC729" s="119">
        <v>0</v>
      </c>
      <c r="AD729" s="119">
        <v>0</v>
      </c>
      <c r="AE729" s="430">
        <f t="shared" si="329"/>
        <v>0</v>
      </c>
      <c r="AF729" s="119">
        <v>0</v>
      </c>
      <c r="AG729" s="119">
        <v>0</v>
      </c>
      <c r="AH729" s="119">
        <v>0</v>
      </c>
      <c r="AI729" s="119">
        <v>0</v>
      </c>
      <c r="AJ729" s="430">
        <f t="shared" si="326"/>
        <v>0</v>
      </c>
      <c r="AK729" s="91">
        <v>0</v>
      </c>
      <c r="AL729" s="91">
        <v>0</v>
      </c>
      <c r="AM729" s="91">
        <v>0</v>
      </c>
      <c r="AN729" s="91">
        <v>0</v>
      </c>
      <c r="AO729" s="257">
        <f t="shared" si="327"/>
        <v>0</v>
      </c>
      <c r="AP729" s="91">
        <v>0</v>
      </c>
      <c r="AQ729" s="91">
        <v>0</v>
      </c>
      <c r="AR729" s="91">
        <v>0</v>
      </c>
      <c r="AS729" s="91">
        <v>0</v>
      </c>
      <c r="AT729" s="257">
        <f t="shared" si="333"/>
        <v>0</v>
      </c>
      <c r="AU729" s="91">
        <v>0</v>
      </c>
      <c r="AV729" s="91">
        <v>0</v>
      </c>
      <c r="AW729" s="91">
        <v>0</v>
      </c>
      <c r="AX729" s="91">
        <v>0</v>
      </c>
      <c r="AY729" s="257">
        <f t="shared" si="334"/>
        <v>0</v>
      </c>
      <c r="AZ729" s="219"/>
      <c r="BA729" s="219"/>
      <c r="BB729" s="219"/>
      <c r="BC729" s="219"/>
      <c r="BD729" s="219"/>
      <c r="BE729" s="219"/>
      <c r="BF729" s="219"/>
      <c r="BG729" s="219"/>
      <c r="BH729" s="219"/>
      <c r="BI729" s="219"/>
      <c r="BJ729" s="219"/>
      <c r="BK729" s="219"/>
      <c r="BL729" s="219"/>
      <c r="BM729" s="219"/>
      <c r="BN729" s="219"/>
      <c r="BO729" s="219"/>
      <c r="BP729" s="219"/>
      <c r="BQ729" s="219"/>
      <c r="BR729" s="219"/>
      <c r="BS729" s="219"/>
      <c r="BT729" s="219"/>
      <c r="BU729" s="219"/>
      <c r="BV729" s="219"/>
      <c r="BW729" s="219"/>
      <c r="BX729" s="219"/>
      <c r="BY729" s="219"/>
      <c r="BZ729" s="219"/>
      <c r="CA729" s="219"/>
      <c r="CB729" s="219"/>
      <c r="CC729" s="219"/>
      <c r="CD729" s="219"/>
      <c r="CE729" s="219"/>
      <c r="CF729" s="219"/>
      <c r="CG729" s="219"/>
      <c r="CH729" s="219"/>
      <c r="CI729" s="219"/>
      <c r="CJ729" s="219"/>
      <c r="CK729" s="219"/>
      <c r="CL729" s="219"/>
      <c r="CM729" s="219"/>
      <c r="CN729" s="219"/>
      <c r="CO729" s="219"/>
      <c r="CP729" s="219"/>
      <c r="CQ729" s="219"/>
      <c r="CR729" s="219"/>
      <c r="CS729" s="219"/>
      <c r="CT729" s="219"/>
      <c r="CU729" s="219"/>
      <c r="CV729" s="219"/>
      <c r="CW729" s="219"/>
      <c r="CX729" s="219"/>
      <c r="CY729" s="219"/>
      <c r="CZ729" s="219"/>
    </row>
    <row r="730" spans="2:104" s="218" customFormat="1" ht="21.75" customHeight="1" thickBot="1" x14ac:dyDescent="0.3">
      <c r="B730" s="1059"/>
      <c r="C730" s="1073"/>
      <c r="D730" s="988"/>
      <c r="E730" s="600" t="s">
        <v>112</v>
      </c>
      <c r="F730" s="695">
        <f t="shared" si="335"/>
        <v>12</v>
      </c>
      <c r="G730" s="672">
        <v>2</v>
      </c>
      <c r="H730" s="93">
        <v>0</v>
      </c>
      <c r="I730" s="93">
        <v>0</v>
      </c>
      <c r="J730" s="93">
        <v>0</v>
      </c>
      <c r="K730" s="66">
        <f t="shared" si="332"/>
        <v>2</v>
      </c>
      <c r="L730" s="94">
        <v>0</v>
      </c>
      <c r="M730" s="94">
        <v>0</v>
      </c>
      <c r="N730" s="94">
        <v>0</v>
      </c>
      <c r="O730" s="94">
        <v>0</v>
      </c>
      <c r="P730" s="257">
        <f t="shared" si="330"/>
        <v>0</v>
      </c>
      <c r="Q730" s="93">
        <v>3</v>
      </c>
      <c r="R730" s="93">
        <v>0</v>
      </c>
      <c r="S730" s="93">
        <v>0</v>
      </c>
      <c r="T730" s="93">
        <v>0</v>
      </c>
      <c r="U730" s="257">
        <f t="shared" si="331"/>
        <v>3</v>
      </c>
      <c r="V730" s="119">
        <v>0</v>
      </c>
      <c r="W730" s="119">
        <v>0</v>
      </c>
      <c r="X730" s="119">
        <v>0</v>
      </c>
      <c r="Y730" s="401">
        <v>3</v>
      </c>
      <c r="Z730" s="430">
        <f t="shared" si="328"/>
        <v>3</v>
      </c>
      <c r="AA730" s="119">
        <v>0</v>
      </c>
      <c r="AB730" s="119">
        <v>0</v>
      </c>
      <c r="AC730" s="119">
        <v>0</v>
      </c>
      <c r="AD730" s="119">
        <v>2</v>
      </c>
      <c r="AE730" s="430">
        <f t="shared" si="329"/>
        <v>2</v>
      </c>
      <c r="AF730" s="119">
        <v>0</v>
      </c>
      <c r="AG730" s="119">
        <v>0</v>
      </c>
      <c r="AH730" s="119">
        <v>0</v>
      </c>
      <c r="AI730" s="119">
        <v>0</v>
      </c>
      <c r="AJ730" s="430">
        <f t="shared" si="326"/>
        <v>0</v>
      </c>
      <c r="AK730" s="91">
        <v>0</v>
      </c>
      <c r="AL730" s="91">
        <v>0</v>
      </c>
      <c r="AM730" s="91">
        <v>0</v>
      </c>
      <c r="AN730" s="91">
        <v>1</v>
      </c>
      <c r="AO730" s="257">
        <f t="shared" si="327"/>
        <v>1</v>
      </c>
      <c r="AP730" s="91">
        <v>0</v>
      </c>
      <c r="AQ730" s="91">
        <v>0</v>
      </c>
      <c r="AR730" s="91">
        <v>0</v>
      </c>
      <c r="AS730" s="91">
        <v>0</v>
      </c>
      <c r="AT730" s="257">
        <f t="shared" si="333"/>
        <v>0</v>
      </c>
      <c r="AU730" s="91">
        <v>0</v>
      </c>
      <c r="AV730" s="91">
        <v>0</v>
      </c>
      <c r="AW730" s="91">
        <v>0</v>
      </c>
      <c r="AX730" s="91">
        <v>1</v>
      </c>
      <c r="AY730" s="257">
        <f t="shared" si="334"/>
        <v>1</v>
      </c>
      <c r="AZ730" s="219"/>
      <c r="BA730" s="219"/>
      <c r="BB730" s="219"/>
      <c r="BC730" s="219"/>
      <c r="BD730" s="219"/>
      <c r="BE730" s="219"/>
      <c r="BF730" s="219"/>
      <c r="BG730" s="219"/>
      <c r="BH730" s="219"/>
      <c r="BI730" s="219"/>
      <c r="BJ730" s="219"/>
      <c r="BK730" s="219"/>
      <c r="BL730" s="219"/>
      <c r="BM730" s="219"/>
      <c r="BN730" s="219"/>
      <c r="BO730" s="219"/>
      <c r="BP730" s="219"/>
      <c r="BQ730" s="219"/>
      <c r="BR730" s="219"/>
      <c r="BS730" s="219"/>
      <c r="BT730" s="219"/>
      <c r="BU730" s="219"/>
      <c r="BV730" s="219"/>
      <c r="BW730" s="219"/>
      <c r="BX730" s="219"/>
      <c r="BY730" s="219"/>
      <c r="BZ730" s="219"/>
      <c r="CA730" s="219"/>
      <c r="CB730" s="219"/>
      <c r="CC730" s="219"/>
      <c r="CD730" s="219"/>
      <c r="CE730" s="219"/>
      <c r="CF730" s="219"/>
      <c r="CG730" s="219"/>
      <c r="CH730" s="219"/>
      <c r="CI730" s="219"/>
      <c r="CJ730" s="219"/>
      <c r="CK730" s="219"/>
      <c r="CL730" s="219"/>
      <c r="CM730" s="219"/>
      <c r="CN730" s="219"/>
      <c r="CO730" s="219"/>
      <c r="CP730" s="219"/>
      <c r="CQ730" s="219"/>
      <c r="CR730" s="219"/>
      <c r="CS730" s="219"/>
      <c r="CT730" s="219"/>
      <c r="CU730" s="219"/>
      <c r="CV730" s="219"/>
      <c r="CW730" s="219"/>
      <c r="CX730" s="219"/>
      <c r="CY730" s="219"/>
      <c r="CZ730" s="219"/>
    </row>
    <row r="731" spans="2:104" s="218" customFormat="1" ht="21.75" customHeight="1" thickBot="1" x14ac:dyDescent="0.3">
      <c r="B731" s="1059"/>
      <c r="C731" s="1073"/>
      <c r="D731" s="988"/>
      <c r="E731" s="601" t="s">
        <v>621</v>
      </c>
      <c r="F731" s="695">
        <f t="shared" si="335"/>
        <v>8</v>
      </c>
      <c r="G731" s="682">
        <v>1</v>
      </c>
      <c r="H731" s="119">
        <v>0</v>
      </c>
      <c r="I731" s="119">
        <v>0</v>
      </c>
      <c r="J731" s="119">
        <v>0</v>
      </c>
      <c r="K731" s="66">
        <f t="shared" si="332"/>
        <v>1</v>
      </c>
      <c r="L731" s="119">
        <v>0</v>
      </c>
      <c r="M731" s="119">
        <v>0</v>
      </c>
      <c r="N731" s="119">
        <v>0</v>
      </c>
      <c r="O731" s="119">
        <v>0</v>
      </c>
      <c r="P731" s="257">
        <f t="shared" si="330"/>
        <v>0</v>
      </c>
      <c r="Q731" s="93">
        <v>0</v>
      </c>
      <c r="R731" s="93">
        <v>0</v>
      </c>
      <c r="S731" s="93">
        <v>0</v>
      </c>
      <c r="T731" s="93">
        <v>0</v>
      </c>
      <c r="U731" s="257">
        <f t="shared" si="331"/>
        <v>0</v>
      </c>
      <c r="V731" s="119">
        <v>0</v>
      </c>
      <c r="W731" s="119">
        <v>0</v>
      </c>
      <c r="X731" s="119">
        <v>0</v>
      </c>
      <c r="Y731" s="401">
        <v>4</v>
      </c>
      <c r="Z731" s="430">
        <f t="shared" si="328"/>
        <v>4</v>
      </c>
      <c r="AA731" s="119">
        <v>0</v>
      </c>
      <c r="AB731" s="119">
        <v>0</v>
      </c>
      <c r="AC731" s="119">
        <v>0</v>
      </c>
      <c r="AD731" s="119">
        <v>0</v>
      </c>
      <c r="AE731" s="430">
        <f t="shared" si="329"/>
        <v>0</v>
      </c>
      <c r="AF731" s="119">
        <v>0</v>
      </c>
      <c r="AG731" s="119">
        <v>0</v>
      </c>
      <c r="AH731" s="119">
        <v>0</v>
      </c>
      <c r="AI731" s="119">
        <v>1</v>
      </c>
      <c r="AJ731" s="430">
        <f t="shared" si="326"/>
        <v>1</v>
      </c>
      <c r="AK731" s="91">
        <v>0</v>
      </c>
      <c r="AL731" s="91">
        <v>0</v>
      </c>
      <c r="AM731" s="91">
        <v>0</v>
      </c>
      <c r="AN731" s="91">
        <v>0</v>
      </c>
      <c r="AO731" s="257">
        <f t="shared" si="327"/>
        <v>0</v>
      </c>
      <c r="AP731" s="91">
        <v>0</v>
      </c>
      <c r="AQ731" s="91">
        <v>0</v>
      </c>
      <c r="AR731" s="91">
        <v>0</v>
      </c>
      <c r="AS731" s="91">
        <v>2</v>
      </c>
      <c r="AT731" s="257">
        <f t="shared" si="333"/>
        <v>2</v>
      </c>
      <c r="AU731" s="91">
        <v>0</v>
      </c>
      <c r="AV731" s="91">
        <v>0</v>
      </c>
      <c r="AW731" s="91">
        <v>0</v>
      </c>
      <c r="AX731" s="91">
        <v>0</v>
      </c>
      <c r="AY731" s="257">
        <f t="shared" si="334"/>
        <v>0</v>
      </c>
      <c r="AZ731" s="219"/>
      <c r="BA731" s="219"/>
      <c r="BB731" s="219"/>
      <c r="BC731" s="219"/>
      <c r="BD731" s="219"/>
      <c r="BE731" s="219"/>
      <c r="BF731" s="219"/>
      <c r="BG731" s="219"/>
      <c r="BH731" s="219"/>
      <c r="BI731" s="219"/>
      <c r="BJ731" s="219"/>
      <c r="BK731" s="219"/>
      <c r="BL731" s="219"/>
      <c r="BM731" s="219"/>
      <c r="BN731" s="219"/>
      <c r="BO731" s="219"/>
      <c r="BP731" s="219"/>
      <c r="BQ731" s="219"/>
      <c r="BR731" s="219"/>
      <c r="BS731" s="219"/>
      <c r="BT731" s="219"/>
      <c r="BU731" s="219"/>
      <c r="BV731" s="219"/>
      <c r="BW731" s="219"/>
      <c r="BX731" s="219"/>
      <c r="BY731" s="219"/>
      <c r="BZ731" s="219"/>
      <c r="CA731" s="219"/>
      <c r="CB731" s="219"/>
      <c r="CC731" s="219"/>
      <c r="CD731" s="219"/>
      <c r="CE731" s="219"/>
      <c r="CF731" s="219"/>
      <c r="CG731" s="219"/>
      <c r="CH731" s="219"/>
      <c r="CI731" s="219"/>
      <c r="CJ731" s="219"/>
      <c r="CK731" s="219"/>
      <c r="CL731" s="219"/>
      <c r="CM731" s="219"/>
      <c r="CN731" s="219"/>
      <c r="CO731" s="219"/>
      <c r="CP731" s="219"/>
      <c r="CQ731" s="219"/>
      <c r="CR731" s="219"/>
      <c r="CS731" s="219"/>
      <c r="CT731" s="219"/>
      <c r="CU731" s="219"/>
      <c r="CV731" s="219"/>
      <c r="CW731" s="219"/>
      <c r="CX731" s="219"/>
      <c r="CY731" s="219"/>
      <c r="CZ731" s="219"/>
    </row>
    <row r="732" spans="2:104" s="218" customFormat="1" ht="18" customHeight="1" thickBot="1" x14ac:dyDescent="0.3">
      <c r="B732" s="1056"/>
      <c r="C732" s="1073"/>
      <c r="D732" s="989"/>
      <c r="E732" s="621" t="s">
        <v>620</v>
      </c>
      <c r="F732" s="695">
        <f t="shared" si="335"/>
        <v>0</v>
      </c>
      <c r="G732" s="677">
        <v>0</v>
      </c>
      <c r="H732" s="118">
        <v>0</v>
      </c>
      <c r="I732" s="118">
        <v>0</v>
      </c>
      <c r="J732" s="118">
        <v>0</v>
      </c>
      <c r="K732" s="66">
        <f t="shared" si="332"/>
        <v>0</v>
      </c>
      <c r="L732" s="118">
        <v>0</v>
      </c>
      <c r="M732" s="118">
        <v>0</v>
      </c>
      <c r="N732" s="118">
        <v>0</v>
      </c>
      <c r="O732" s="118">
        <v>0</v>
      </c>
      <c r="P732" s="257">
        <f t="shared" si="330"/>
        <v>0</v>
      </c>
      <c r="Q732" s="93">
        <v>0</v>
      </c>
      <c r="R732" s="93">
        <v>0</v>
      </c>
      <c r="S732" s="93">
        <v>0</v>
      </c>
      <c r="T732" s="93">
        <v>0</v>
      </c>
      <c r="U732" s="257">
        <f t="shared" si="331"/>
        <v>0</v>
      </c>
      <c r="V732" s="119">
        <v>0</v>
      </c>
      <c r="W732" s="119">
        <v>0</v>
      </c>
      <c r="X732" s="119">
        <v>0</v>
      </c>
      <c r="Y732" s="401">
        <v>0</v>
      </c>
      <c r="Z732" s="430">
        <f t="shared" si="328"/>
        <v>0</v>
      </c>
      <c r="AA732" s="119">
        <v>0</v>
      </c>
      <c r="AB732" s="119">
        <v>0</v>
      </c>
      <c r="AC732" s="119">
        <v>0</v>
      </c>
      <c r="AD732" s="119">
        <v>0</v>
      </c>
      <c r="AE732" s="430">
        <f t="shared" si="329"/>
        <v>0</v>
      </c>
      <c r="AF732" s="119">
        <v>0</v>
      </c>
      <c r="AG732" s="119">
        <v>0</v>
      </c>
      <c r="AH732" s="119">
        <v>0</v>
      </c>
      <c r="AI732" s="119">
        <v>0</v>
      </c>
      <c r="AJ732" s="430">
        <f t="shared" si="326"/>
        <v>0</v>
      </c>
      <c r="AK732" s="91"/>
      <c r="AL732" s="91">
        <v>0</v>
      </c>
      <c r="AM732" s="91">
        <v>0</v>
      </c>
      <c r="AN732" s="91">
        <v>0</v>
      </c>
      <c r="AO732" s="257">
        <f t="shared" si="327"/>
        <v>0</v>
      </c>
      <c r="AP732" s="91">
        <v>0</v>
      </c>
      <c r="AQ732" s="91">
        <v>0</v>
      </c>
      <c r="AR732" s="91">
        <v>0</v>
      </c>
      <c r="AS732" s="91">
        <v>0</v>
      </c>
      <c r="AT732" s="257">
        <f t="shared" si="333"/>
        <v>0</v>
      </c>
      <c r="AU732" s="91">
        <v>0</v>
      </c>
      <c r="AV732" s="91">
        <v>0</v>
      </c>
      <c r="AW732" s="91">
        <v>0</v>
      </c>
      <c r="AX732" s="91">
        <v>0</v>
      </c>
      <c r="AY732" s="257">
        <f t="shared" si="334"/>
        <v>0</v>
      </c>
      <c r="AZ732" s="219"/>
      <c r="BA732" s="219"/>
      <c r="BB732" s="219"/>
      <c r="BC732" s="219"/>
      <c r="BD732" s="219"/>
      <c r="BE732" s="219"/>
      <c r="BF732" s="219"/>
      <c r="BG732" s="219"/>
      <c r="BH732" s="219"/>
      <c r="BI732" s="219"/>
      <c r="BJ732" s="219"/>
      <c r="BK732" s="219"/>
      <c r="BL732" s="219"/>
      <c r="BM732" s="219"/>
      <c r="BN732" s="219"/>
      <c r="BO732" s="219"/>
      <c r="BP732" s="219"/>
      <c r="BQ732" s="219"/>
      <c r="BR732" s="219"/>
      <c r="BS732" s="219"/>
      <c r="BT732" s="219"/>
      <c r="BU732" s="219"/>
      <c r="BV732" s="219"/>
      <c r="BW732" s="219"/>
      <c r="BX732" s="219"/>
      <c r="BY732" s="219"/>
      <c r="BZ732" s="219"/>
      <c r="CA732" s="219"/>
      <c r="CB732" s="219"/>
      <c r="CC732" s="219"/>
      <c r="CD732" s="219"/>
      <c r="CE732" s="219"/>
      <c r="CF732" s="219"/>
      <c r="CG732" s="219"/>
      <c r="CH732" s="219"/>
      <c r="CI732" s="219"/>
      <c r="CJ732" s="219"/>
      <c r="CK732" s="219"/>
      <c r="CL732" s="219"/>
      <c r="CM732" s="219"/>
      <c r="CN732" s="219"/>
      <c r="CO732" s="219"/>
      <c r="CP732" s="219"/>
      <c r="CQ732" s="219"/>
      <c r="CR732" s="219"/>
      <c r="CS732" s="219"/>
      <c r="CT732" s="219"/>
      <c r="CU732" s="219"/>
      <c r="CV732" s="219"/>
      <c r="CW732" s="219"/>
      <c r="CX732" s="219"/>
      <c r="CY732" s="219"/>
      <c r="CZ732" s="219"/>
    </row>
    <row r="733" spans="2:104" s="218" customFormat="1" ht="30" customHeight="1" thickBot="1" x14ac:dyDescent="0.3">
      <c r="B733" s="1058">
        <v>23</v>
      </c>
      <c r="C733" s="1073"/>
      <c r="D733" s="987" t="s">
        <v>476</v>
      </c>
      <c r="E733" s="599" t="s">
        <v>116</v>
      </c>
      <c r="F733" s="695">
        <f t="shared" si="335"/>
        <v>0</v>
      </c>
      <c r="G733" s="678">
        <v>0</v>
      </c>
      <c r="H733" s="94">
        <v>0</v>
      </c>
      <c r="I733" s="94">
        <v>0</v>
      </c>
      <c r="J733" s="94">
        <v>0</v>
      </c>
      <c r="K733" s="66">
        <f t="shared" si="332"/>
        <v>0</v>
      </c>
      <c r="L733" s="94">
        <v>0</v>
      </c>
      <c r="M733" s="94">
        <v>0</v>
      </c>
      <c r="N733" s="94">
        <v>0</v>
      </c>
      <c r="O733" s="94">
        <v>0</v>
      </c>
      <c r="P733" s="257">
        <f t="shared" si="330"/>
        <v>0</v>
      </c>
      <c r="Q733" s="93">
        <v>0</v>
      </c>
      <c r="R733" s="93">
        <v>0</v>
      </c>
      <c r="S733" s="93">
        <v>0</v>
      </c>
      <c r="T733" s="93">
        <v>0</v>
      </c>
      <c r="U733" s="257">
        <f t="shared" si="331"/>
        <v>0</v>
      </c>
      <c r="V733" s="119">
        <v>0</v>
      </c>
      <c r="W733" s="119">
        <v>0</v>
      </c>
      <c r="X733" s="119">
        <v>0</v>
      </c>
      <c r="Y733" s="401">
        <v>0</v>
      </c>
      <c r="Z733" s="430">
        <f t="shared" si="328"/>
        <v>0</v>
      </c>
      <c r="AA733" s="94">
        <v>0</v>
      </c>
      <c r="AB733" s="94">
        <v>0</v>
      </c>
      <c r="AC733" s="94">
        <v>0</v>
      </c>
      <c r="AD733" s="94">
        <v>0</v>
      </c>
      <c r="AE733" s="430">
        <f t="shared" si="329"/>
        <v>0</v>
      </c>
      <c r="AF733" s="94">
        <v>0</v>
      </c>
      <c r="AG733" s="94">
        <v>0</v>
      </c>
      <c r="AH733" s="94">
        <v>0</v>
      </c>
      <c r="AI733" s="94">
        <v>0</v>
      </c>
      <c r="AJ733" s="430">
        <f t="shared" si="326"/>
        <v>0</v>
      </c>
      <c r="AK733" s="91">
        <v>0</v>
      </c>
      <c r="AL733" s="91">
        <v>0</v>
      </c>
      <c r="AM733" s="91">
        <v>0</v>
      </c>
      <c r="AN733" s="91">
        <v>0</v>
      </c>
      <c r="AO733" s="257">
        <f t="shared" si="327"/>
        <v>0</v>
      </c>
      <c r="AP733" s="91">
        <v>0</v>
      </c>
      <c r="AQ733" s="91">
        <v>0</v>
      </c>
      <c r="AR733" s="91">
        <v>0</v>
      </c>
      <c r="AS733" s="91">
        <v>0</v>
      </c>
      <c r="AT733" s="257">
        <f t="shared" si="333"/>
        <v>0</v>
      </c>
      <c r="AU733" s="91">
        <v>0</v>
      </c>
      <c r="AV733" s="91">
        <v>0</v>
      </c>
      <c r="AW733" s="91">
        <v>0</v>
      </c>
      <c r="AX733" s="91">
        <v>0</v>
      </c>
      <c r="AY733" s="257">
        <f t="shared" si="334"/>
        <v>0</v>
      </c>
      <c r="AZ733" s="219"/>
      <c r="BA733" s="219"/>
      <c r="BB733" s="219"/>
      <c r="BC733" s="219"/>
      <c r="BD733" s="219"/>
      <c r="BE733" s="219"/>
      <c r="BF733" s="219"/>
      <c r="BG733" s="219"/>
      <c r="BH733" s="219"/>
      <c r="BI733" s="219"/>
      <c r="BJ733" s="219"/>
      <c r="BK733" s="219"/>
      <c r="BL733" s="219"/>
      <c r="BM733" s="219"/>
      <c r="BN733" s="219"/>
      <c r="BO733" s="219"/>
      <c r="BP733" s="219"/>
      <c r="BQ733" s="219"/>
      <c r="BR733" s="219"/>
      <c r="BS733" s="219"/>
      <c r="BT733" s="219"/>
      <c r="BU733" s="219"/>
      <c r="BV733" s="219"/>
      <c r="BW733" s="219"/>
      <c r="BX733" s="219"/>
      <c r="BY733" s="219"/>
      <c r="BZ733" s="219"/>
      <c r="CA733" s="219"/>
      <c r="CB733" s="219"/>
      <c r="CC733" s="219"/>
      <c r="CD733" s="219"/>
      <c r="CE733" s="219"/>
      <c r="CF733" s="219"/>
      <c r="CG733" s="219"/>
      <c r="CH733" s="219"/>
      <c r="CI733" s="219"/>
      <c r="CJ733" s="219"/>
      <c r="CK733" s="219"/>
      <c r="CL733" s="219"/>
      <c r="CM733" s="219"/>
      <c r="CN733" s="219"/>
      <c r="CO733" s="219"/>
      <c r="CP733" s="219"/>
      <c r="CQ733" s="219"/>
      <c r="CR733" s="219"/>
      <c r="CS733" s="219"/>
      <c r="CT733" s="219"/>
      <c r="CU733" s="219"/>
      <c r="CV733" s="219"/>
      <c r="CW733" s="219"/>
      <c r="CX733" s="219"/>
      <c r="CY733" s="219"/>
      <c r="CZ733" s="219"/>
    </row>
    <row r="734" spans="2:104" s="218" customFormat="1" ht="20.25" customHeight="1" thickBot="1" x14ac:dyDescent="0.3">
      <c r="B734" s="1059"/>
      <c r="C734" s="1073"/>
      <c r="D734" s="988"/>
      <c r="E734" s="596" t="s">
        <v>203</v>
      </c>
      <c r="F734" s="695">
        <f t="shared" si="335"/>
        <v>0</v>
      </c>
      <c r="G734" s="685">
        <v>0</v>
      </c>
      <c r="H734" s="92">
        <v>0</v>
      </c>
      <c r="I734" s="92">
        <v>0</v>
      </c>
      <c r="J734" s="92">
        <v>0</v>
      </c>
      <c r="K734" s="66">
        <f t="shared" si="332"/>
        <v>0</v>
      </c>
      <c r="L734" s="92">
        <v>0</v>
      </c>
      <c r="M734" s="92">
        <v>0</v>
      </c>
      <c r="N734" s="92">
        <v>0</v>
      </c>
      <c r="O734" s="92">
        <v>0</v>
      </c>
      <c r="P734" s="257">
        <f t="shared" si="330"/>
        <v>0</v>
      </c>
      <c r="Q734" s="93">
        <v>0</v>
      </c>
      <c r="R734" s="93">
        <v>0</v>
      </c>
      <c r="S734" s="93">
        <v>0</v>
      </c>
      <c r="T734" s="93">
        <v>0</v>
      </c>
      <c r="U734" s="257">
        <f t="shared" si="331"/>
        <v>0</v>
      </c>
      <c r="V734" s="119">
        <v>0</v>
      </c>
      <c r="W734" s="119">
        <v>0</v>
      </c>
      <c r="X734" s="119">
        <v>0</v>
      </c>
      <c r="Y734" s="401">
        <v>0</v>
      </c>
      <c r="Z734" s="430">
        <f t="shared" si="328"/>
        <v>0</v>
      </c>
      <c r="AA734" s="92">
        <v>0</v>
      </c>
      <c r="AB734" s="92">
        <v>0</v>
      </c>
      <c r="AC734" s="92">
        <v>0</v>
      </c>
      <c r="AD734" s="92">
        <v>0</v>
      </c>
      <c r="AE734" s="430">
        <f t="shared" si="329"/>
        <v>0</v>
      </c>
      <c r="AF734" s="94">
        <v>0</v>
      </c>
      <c r="AG734" s="94">
        <v>0</v>
      </c>
      <c r="AH734" s="94">
        <v>0</v>
      </c>
      <c r="AI734" s="94">
        <v>0</v>
      </c>
      <c r="AJ734" s="430">
        <f t="shared" si="326"/>
        <v>0</v>
      </c>
      <c r="AK734" s="91">
        <v>0</v>
      </c>
      <c r="AL734" s="91">
        <v>0</v>
      </c>
      <c r="AM734" s="91">
        <v>0</v>
      </c>
      <c r="AN734" s="91">
        <v>0</v>
      </c>
      <c r="AO734" s="257">
        <f t="shared" si="327"/>
        <v>0</v>
      </c>
      <c r="AP734" s="91">
        <v>0</v>
      </c>
      <c r="AQ734" s="91">
        <v>0</v>
      </c>
      <c r="AR734" s="91">
        <v>0</v>
      </c>
      <c r="AS734" s="91">
        <v>0</v>
      </c>
      <c r="AT734" s="257">
        <f t="shared" si="333"/>
        <v>0</v>
      </c>
      <c r="AU734" s="91">
        <v>0</v>
      </c>
      <c r="AV734" s="91">
        <v>0</v>
      </c>
      <c r="AW734" s="91">
        <v>0</v>
      </c>
      <c r="AX734" s="91">
        <v>0</v>
      </c>
      <c r="AY734" s="257">
        <f t="shared" si="334"/>
        <v>0</v>
      </c>
      <c r="AZ734" s="219"/>
      <c r="BA734" s="219"/>
      <c r="BB734" s="219"/>
      <c r="BC734" s="219"/>
      <c r="BD734" s="219"/>
      <c r="BE734" s="219"/>
      <c r="BF734" s="219"/>
      <c r="BG734" s="219"/>
      <c r="BH734" s="219"/>
      <c r="BI734" s="219"/>
      <c r="BJ734" s="219"/>
      <c r="BK734" s="219"/>
      <c r="BL734" s="219"/>
      <c r="BM734" s="219"/>
      <c r="BN734" s="219"/>
      <c r="BO734" s="219"/>
      <c r="BP734" s="219"/>
      <c r="BQ734" s="219"/>
      <c r="BR734" s="219"/>
      <c r="BS734" s="219"/>
      <c r="BT734" s="219"/>
      <c r="BU734" s="219"/>
      <c r="BV734" s="219"/>
      <c r="BW734" s="219"/>
      <c r="BX734" s="219"/>
      <c r="BY734" s="219"/>
      <c r="BZ734" s="219"/>
      <c r="CA734" s="219"/>
      <c r="CB734" s="219"/>
      <c r="CC734" s="219"/>
      <c r="CD734" s="219"/>
      <c r="CE734" s="219"/>
      <c r="CF734" s="219"/>
      <c r="CG734" s="219"/>
      <c r="CH734" s="219"/>
      <c r="CI734" s="219"/>
      <c r="CJ734" s="219"/>
      <c r="CK734" s="219"/>
      <c r="CL734" s="219"/>
      <c r="CM734" s="219"/>
      <c r="CN734" s="219"/>
      <c r="CO734" s="219"/>
      <c r="CP734" s="219"/>
      <c r="CQ734" s="219"/>
      <c r="CR734" s="219"/>
      <c r="CS734" s="219"/>
      <c r="CT734" s="219"/>
      <c r="CU734" s="219"/>
      <c r="CV734" s="219"/>
      <c r="CW734" s="219"/>
      <c r="CX734" s="219"/>
      <c r="CY734" s="219"/>
      <c r="CZ734" s="219"/>
    </row>
    <row r="735" spans="2:104" s="218" customFormat="1" ht="22.5" customHeight="1" thickBot="1" x14ac:dyDescent="0.3">
      <c r="B735" s="1056"/>
      <c r="C735" s="1073"/>
      <c r="D735" s="989"/>
      <c r="E735" s="600" t="s">
        <v>112</v>
      </c>
      <c r="F735" s="695">
        <f t="shared" si="335"/>
        <v>0</v>
      </c>
      <c r="G735" s="672">
        <v>0</v>
      </c>
      <c r="H735" s="93">
        <v>0</v>
      </c>
      <c r="I735" s="93">
        <v>0</v>
      </c>
      <c r="J735" s="93">
        <v>0</v>
      </c>
      <c r="K735" s="66">
        <f t="shared" si="332"/>
        <v>0</v>
      </c>
      <c r="L735" s="93">
        <v>0</v>
      </c>
      <c r="M735" s="93">
        <v>0</v>
      </c>
      <c r="N735" s="93">
        <v>0</v>
      </c>
      <c r="O735" s="93">
        <v>0</v>
      </c>
      <c r="P735" s="257">
        <f t="shared" si="330"/>
        <v>0</v>
      </c>
      <c r="Q735" s="93">
        <v>0</v>
      </c>
      <c r="R735" s="93">
        <v>0</v>
      </c>
      <c r="S735" s="93">
        <v>0</v>
      </c>
      <c r="T735" s="93">
        <v>0</v>
      </c>
      <c r="U735" s="257">
        <f t="shared" si="331"/>
        <v>0</v>
      </c>
      <c r="V735" s="119">
        <v>0</v>
      </c>
      <c r="W735" s="119">
        <v>0</v>
      </c>
      <c r="X735" s="119">
        <v>0</v>
      </c>
      <c r="Y735" s="401">
        <v>0</v>
      </c>
      <c r="Z735" s="430">
        <f t="shared" si="328"/>
        <v>0</v>
      </c>
      <c r="AA735" s="93">
        <v>0</v>
      </c>
      <c r="AB735" s="93">
        <v>0</v>
      </c>
      <c r="AC735" s="93">
        <v>0</v>
      </c>
      <c r="AD735" s="93">
        <v>0</v>
      </c>
      <c r="AE735" s="430">
        <f t="shared" si="329"/>
        <v>0</v>
      </c>
      <c r="AF735" s="94">
        <v>0</v>
      </c>
      <c r="AG735" s="94">
        <v>0</v>
      </c>
      <c r="AH735" s="94">
        <v>0</v>
      </c>
      <c r="AI735" s="94">
        <v>0</v>
      </c>
      <c r="AJ735" s="430">
        <f t="shared" si="326"/>
        <v>0</v>
      </c>
      <c r="AK735" s="91">
        <v>0</v>
      </c>
      <c r="AL735" s="91">
        <v>0</v>
      </c>
      <c r="AM735" s="91">
        <v>0</v>
      </c>
      <c r="AN735" s="91">
        <v>0</v>
      </c>
      <c r="AO735" s="257">
        <f t="shared" si="327"/>
        <v>0</v>
      </c>
      <c r="AP735" s="91">
        <v>0</v>
      </c>
      <c r="AQ735" s="91">
        <v>0</v>
      </c>
      <c r="AR735" s="91">
        <v>0</v>
      </c>
      <c r="AS735" s="91">
        <v>0</v>
      </c>
      <c r="AT735" s="257">
        <f t="shared" si="333"/>
        <v>0</v>
      </c>
      <c r="AU735" s="91">
        <v>0</v>
      </c>
      <c r="AV735" s="91">
        <v>0</v>
      </c>
      <c r="AW735" s="91">
        <v>0</v>
      </c>
      <c r="AX735" s="91">
        <v>0</v>
      </c>
      <c r="AY735" s="257">
        <f t="shared" si="334"/>
        <v>0</v>
      </c>
      <c r="AZ735" s="219"/>
      <c r="BA735" s="219"/>
      <c r="BB735" s="219"/>
      <c r="BC735" s="219"/>
      <c r="BD735" s="219"/>
      <c r="BE735" s="219"/>
      <c r="BF735" s="219"/>
      <c r="BG735" s="219"/>
      <c r="BH735" s="219"/>
      <c r="BI735" s="219"/>
      <c r="BJ735" s="219"/>
      <c r="BK735" s="219"/>
      <c r="BL735" s="219"/>
      <c r="BM735" s="219"/>
      <c r="BN735" s="219"/>
      <c r="BO735" s="219"/>
      <c r="BP735" s="219"/>
      <c r="BQ735" s="219"/>
      <c r="BR735" s="219"/>
      <c r="BS735" s="219"/>
      <c r="BT735" s="219"/>
      <c r="BU735" s="219"/>
      <c r="BV735" s="219"/>
      <c r="BW735" s="219"/>
      <c r="BX735" s="219"/>
      <c r="BY735" s="219"/>
      <c r="BZ735" s="219"/>
      <c r="CA735" s="219"/>
      <c r="CB735" s="219"/>
      <c r="CC735" s="219"/>
      <c r="CD735" s="219"/>
      <c r="CE735" s="219"/>
      <c r="CF735" s="219"/>
      <c r="CG735" s="219"/>
      <c r="CH735" s="219"/>
      <c r="CI735" s="219"/>
      <c r="CJ735" s="219"/>
      <c r="CK735" s="219"/>
      <c r="CL735" s="219"/>
      <c r="CM735" s="219"/>
      <c r="CN735" s="219"/>
      <c r="CO735" s="219"/>
      <c r="CP735" s="219"/>
      <c r="CQ735" s="219"/>
      <c r="CR735" s="219"/>
      <c r="CS735" s="219"/>
      <c r="CT735" s="219"/>
      <c r="CU735" s="219"/>
      <c r="CV735" s="219"/>
      <c r="CW735" s="219"/>
      <c r="CX735" s="219"/>
      <c r="CY735" s="219"/>
      <c r="CZ735" s="219"/>
    </row>
    <row r="736" spans="2:104" s="218" customFormat="1" ht="25.5" customHeight="1" thickBot="1" x14ac:dyDescent="0.3">
      <c r="B736" s="1058">
        <v>24</v>
      </c>
      <c r="C736" s="1073"/>
      <c r="D736" s="984" t="s">
        <v>475</v>
      </c>
      <c r="E736" s="200" t="s">
        <v>116</v>
      </c>
      <c r="F736" s="695">
        <f t="shared" si="335"/>
        <v>62</v>
      </c>
      <c r="G736" s="682">
        <v>7</v>
      </c>
      <c r="H736" s="119">
        <v>0</v>
      </c>
      <c r="I736" s="119">
        <v>0</v>
      </c>
      <c r="J736" s="119">
        <v>0</v>
      </c>
      <c r="K736" s="66">
        <f t="shared" si="332"/>
        <v>7</v>
      </c>
      <c r="L736" s="94">
        <v>11</v>
      </c>
      <c r="M736" s="94">
        <v>0</v>
      </c>
      <c r="N736" s="94">
        <v>0</v>
      </c>
      <c r="O736" s="94">
        <v>0</v>
      </c>
      <c r="P736" s="257">
        <f t="shared" si="330"/>
        <v>11</v>
      </c>
      <c r="Q736" s="93">
        <v>7</v>
      </c>
      <c r="R736" s="93">
        <v>0</v>
      </c>
      <c r="S736" s="93">
        <v>0</v>
      </c>
      <c r="T736" s="93">
        <v>0</v>
      </c>
      <c r="U736" s="257">
        <f t="shared" si="331"/>
        <v>7</v>
      </c>
      <c r="V736" s="119">
        <v>0</v>
      </c>
      <c r="W736" s="119">
        <v>0</v>
      </c>
      <c r="X736" s="119">
        <v>0</v>
      </c>
      <c r="Y736" s="401">
        <v>8</v>
      </c>
      <c r="Z736" s="430">
        <f t="shared" si="328"/>
        <v>8</v>
      </c>
      <c r="AA736" s="94">
        <v>0</v>
      </c>
      <c r="AB736" s="94">
        <v>0</v>
      </c>
      <c r="AC736" s="94">
        <v>0</v>
      </c>
      <c r="AD736" s="94">
        <v>6</v>
      </c>
      <c r="AE736" s="430">
        <f t="shared" si="329"/>
        <v>6</v>
      </c>
      <c r="AF736" s="94">
        <v>0</v>
      </c>
      <c r="AG736" s="94">
        <v>0</v>
      </c>
      <c r="AH736" s="94">
        <v>0</v>
      </c>
      <c r="AI736" s="94">
        <v>8</v>
      </c>
      <c r="AJ736" s="430">
        <f t="shared" si="326"/>
        <v>8</v>
      </c>
      <c r="AK736" s="91">
        <v>0</v>
      </c>
      <c r="AL736" s="91">
        <v>0</v>
      </c>
      <c r="AM736" s="91">
        <v>0</v>
      </c>
      <c r="AN736" s="91">
        <v>4</v>
      </c>
      <c r="AO736" s="257">
        <f t="shared" si="327"/>
        <v>4</v>
      </c>
      <c r="AP736" s="91">
        <v>0</v>
      </c>
      <c r="AQ736" s="91">
        <v>0</v>
      </c>
      <c r="AR736" s="91">
        <v>0</v>
      </c>
      <c r="AS736" s="91">
        <v>5</v>
      </c>
      <c r="AT736" s="257">
        <f t="shared" si="333"/>
        <v>5</v>
      </c>
      <c r="AU736" s="91">
        <v>0</v>
      </c>
      <c r="AV736" s="91">
        <v>0</v>
      </c>
      <c r="AW736" s="91">
        <v>0</v>
      </c>
      <c r="AX736" s="91">
        <v>6</v>
      </c>
      <c r="AY736" s="257">
        <f t="shared" si="334"/>
        <v>6</v>
      </c>
      <c r="AZ736" s="219"/>
      <c r="BA736" s="219"/>
      <c r="BB736" s="219"/>
      <c r="BC736" s="219"/>
      <c r="BD736" s="219"/>
      <c r="BE736" s="219"/>
      <c r="BF736" s="219"/>
      <c r="BG736" s="219"/>
      <c r="BH736" s="219"/>
      <c r="BI736" s="219"/>
      <c r="BJ736" s="219"/>
      <c r="BK736" s="219"/>
      <c r="BL736" s="219"/>
      <c r="BM736" s="219"/>
      <c r="BN736" s="219"/>
      <c r="BO736" s="219"/>
      <c r="BP736" s="219"/>
      <c r="BQ736" s="219"/>
      <c r="BR736" s="219"/>
      <c r="BS736" s="219"/>
      <c r="BT736" s="219"/>
      <c r="BU736" s="219"/>
      <c r="BV736" s="219"/>
      <c r="BW736" s="219"/>
      <c r="BX736" s="219"/>
      <c r="BY736" s="219"/>
      <c r="BZ736" s="219"/>
      <c r="CA736" s="219"/>
      <c r="CB736" s="219"/>
      <c r="CC736" s="219"/>
      <c r="CD736" s="219"/>
      <c r="CE736" s="219"/>
      <c r="CF736" s="219"/>
      <c r="CG736" s="219"/>
      <c r="CH736" s="219"/>
      <c r="CI736" s="219"/>
      <c r="CJ736" s="219"/>
      <c r="CK736" s="219"/>
      <c r="CL736" s="219"/>
      <c r="CM736" s="219"/>
      <c r="CN736" s="219"/>
      <c r="CO736" s="219"/>
      <c r="CP736" s="219"/>
      <c r="CQ736" s="219"/>
      <c r="CR736" s="219"/>
      <c r="CS736" s="219"/>
      <c r="CT736" s="219"/>
      <c r="CU736" s="219"/>
      <c r="CV736" s="219"/>
      <c r="CW736" s="219"/>
      <c r="CX736" s="219"/>
      <c r="CY736" s="219"/>
      <c r="CZ736" s="219"/>
    </row>
    <row r="737" spans="2:104" s="218" customFormat="1" ht="21" customHeight="1" thickBot="1" x14ac:dyDescent="0.3">
      <c r="B737" s="1059"/>
      <c r="C737" s="1073"/>
      <c r="D737" s="985"/>
      <c r="E737" s="585" t="s">
        <v>203</v>
      </c>
      <c r="F737" s="695">
        <f t="shared" si="335"/>
        <v>0</v>
      </c>
      <c r="G737" s="677">
        <v>0</v>
      </c>
      <c r="H737" s="118">
        <v>0</v>
      </c>
      <c r="I737" s="118">
        <v>0</v>
      </c>
      <c r="J737" s="118">
        <v>0</v>
      </c>
      <c r="K737" s="66">
        <f t="shared" si="332"/>
        <v>0</v>
      </c>
      <c r="L737" s="91">
        <v>0</v>
      </c>
      <c r="M737" s="91">
        <v>0</v>
      </c>
      <c r="N737" s="91">
        <v>0</v>
      </c>
      <c r="O737" s="91">
        <v>0</v>
      </c>
      <c r="P737" s="257">
        <f t="shared" si="330"/>
        <v>0</v>
      </c>
      <c r="Q737" s="93">
        <v>0</v>
      </c>
      <c r="R737" s="93">
        <v>0</v>
      </c>
      <c r="S737" s="93">
        <v>0</v>
      </c>
      <c r="T737" s="93">
        <v>0</v>
      </c>
      <c r="U737" s="257">
        <f t="shared" si="331"/>
        <v>0</v>
      </c>
      <c r="V737" s="119">
        <v>0</v>
      </c>
      <c r="W737" s="119">
        <v>0</v>
      </c>
      <c r="X737" s="119">
        <v>0</v>
      </c>
      <c r="Y737" s="401">
        <v>0</v>
      </c>
      <c r="Z737" s="430">
        <f t="shared" si="328"/>
        <v>0</v>
      </c>
      <c r="AA737" s="91">
        <v>0</v>
      </c>
      <c r="AB737" s="91">
        <v>0</v>
      </c>
      <c r="AC737" s="91">
        <v>0</v>
      </c>
      <c r="AD737" s="91">
        <v>0</v>
      </c>
      <c r="AE737" s="430">
        <f t="shared" si="329"/>
        <v>0</v>
      </c>
      <c r="AF737" s="91">
        <v>0</v>
      </c>
      <c r="AG737" s="91">
        <v>0</v>
      </c>
      <c r="AH737" s="91">
        <v>0</v>
      </c>
      <c r="AI737" s="91">
        <v>0</v>
      </c>
      <c r="AJ737" s="430">
        <f t="shared" si="326"/>
        <v>0</v>
      </c>
      <c r="AK737" s="91">
        <v>0</v>
      </c>
      <c r="AL737" s="91">
        <v>0</v>
      </c>
      <c r="AM737" s="91">
        <v>0</v>
      </c>
      <c r="AN737" s="91">
        <v>0</v>
      </c>
      <c r="AO737" s="257">
        <f t="shared" si="327"/>
        <v>0</v>
      </c>
      <c r="AP737" s="91">
        <v>0</v>
      </c>
      <c r="AQ737" s="91">
        <v>0</v>
      </c>
      <c r="AR737" s="91">
        <v>0</v>
      </c>
      <c r="AS737" s="91">
        <v>0</v>
      </c>
      <c r="AT737" s="257">
        <f t="shared" si="333"/>
        <v>0</v>
      </c>
      <c r="AU737" s="91">
        <v>0</v>
      </c>
      <c r="AV737" s="91">
        <v>0</v>
      </c>
      <c r="AW737" s="91">
        <v>0</v>
      </c>
      <c r="AX737" s="91">
        <v>0</v>
      </c>
      <c r="AY737" s="257">
        <f t="shared" si="334"/>
        <v>0</v>
      </c>
      <c r="AZ737" s="219"/>
      <c r="BA737" s="219"/>
      <c r="BB737" s="219"/>
      <c r="BC737" s="219"/>
      <c r="BD737" s="219"/>
      <c r="BE737" s="219"/>
      <c r="BF737" s="219"/>
      <c r="BG737" s="219"/>
      <c r="BH737" s="219"/>
      <c r="BI737" s="219"/>
      <c r="BJ737" s="219"/>
      <c r="BK737" s="219"/>
      <c r="BL737" s="219"/>
      <c r="BM737" s="219"/>
      <c r="BN737" s="219"/>
      <c r="BO737" s="219"/>
      <c r="BP737" s="219"/>
      <c r="BQ737" s="219"/>
      <c r="BR737" s="219"/>
      <c r="BS737" s="219"/>
      <c r="BT737" s="219"/>
      <c r="BU737" s="219"/>
      <c r="BV737" s="219"/>
      <c r="BW737" s="219"/>
      <c r="BX737" s="219"/>
      <c r="BY737" s="219"/>
      <c r="BZ737" s="219"/>
      <c r="CA737" s="219"/>
      <c r="CB737" s="219"/>
      <c r="CC737" s="219"/>
      <c r="CD737" s="219"/>
      <c r="CE737" s="219"/>
      <c r="CF737" s="219"/>
      <c r="CG737" s="219"/>
      <c r="CH737" s="219"/>
      <c r="CI737" s="219"/>
      <c r="CJ737" s="219"/>
      <c r="CK737" s="219"/>
      <c r="CL737" s="219"/>
      <c r="CM737" s="219"/>
      <c r="CN737" s="219"/>
      <c r="CO737" s="219"/>
      <c r="CP737" s="219"/>
      <c r="CQ737" s="219"/>
      <c r="CR737" s="219"/>
      <c r="CS737" s="219"/>
      <c r="CT737" s="219"/>
      <c r="CU737" s="219"/>
      <c r="CV737" s="219"/>
      <c r="CW737" s="219"/>
      <c r="CX737" s="219"/>
      <c r="CY737" s="219"/>
      <c r="CZ737" s="219"/>
    </row>
    <row r="738" spans="2:104" s="218" customFormat="1" ht="23.25" customHeight="1" thickBot="1" x14ac:dyDescent="0.3">
      <c r="B738" s="1059"/>
      <c r="C738" s="1073"/>
      <c r="D738" s="985"/>
      <c r="E738" s="586" t="s">
        <v>112</v>
      </c>
      <c r="F738" s="695">
        <f t="shared" si="335"/>
        <v>57</v>
      </c>
      <c r="G738" s="678">
        <v>4</v>
      </c>
      <c r="H738" s="94">
        <v>0</v>
      </c>
      <c r="I738" s="94">
        <v>0</v>
      </c>
      <c r="J738" s="94">
        <v>0</v>
      </c>
      <c r="K738" s="66">
        <f t="shared" si="332"/>
        <v>4</v>
      </c>
      <c r="L738" s="94">
        <v>12</v>
      </c>
      <c r="M738" s="94">
        <v>0</v>
      </c>
      <c r="N738" s="94">
        <v>0</v>
      </c>
      <c r="O738" s="94">
        <v>0</v>
      </c>
      <c r="P738" s="257">
        <f t="shared" si="330"/>
        <v>12</v>
      </c>
      <c r="Q738" s="93">
        <v>5</v>
      </c>
      <c r="R738" s="93">
        <v>0</v>
      </c>
      <c r="S738" s="93">
        <v>0</v>
      </c>
      <c r="T738" s="93">
        <v>0</v>
      </c>
      <c r="U738" s="257">
        <f t="shared" si="331"/>
        <v>5</v>
      </c>
      <c r="V738" s="119">
        <v>0</v>
      </c>
      <c r="W738" s="119">
        <v>0</v>
      </c>
      <c r="X738" s="119">
        <v>0</v>
      </c>
      <c r="Y738" s="401">
        <v>11</v>
      </c>
      <c r="Z738" s="430">
        <f t="shared" si="328"/>
        <v>11</v>
      </c>
      <c r="AA738" s="94">
        <v>0</v>
      </c>
      <c r="AB738" s="94">
        <v>0</v>
      </c>
      <c r="AC738" s="94">
        <v>0</v>
      </c>
      <c r="AD738" s="94">
        <v>4</v>
      </c>
      <c r="AE738" s="430">
        <f t="shared" si="329"/>
        <v>4</v>
      </c>
      <c r="AF738" s="94">
        <v>0</v>
      </c>
      <c r="AG738" s="94">
        <v>0</v>
      </c>
      <c r="AH738" s="94">
        <v>0</v>
      </c>
      <c r="AI738" s="94">
        <v>6</v>
      </c>
      <c r="AJ738" s="430">
        <f t="shared" si="326"/>
        <v>6</v>
      </c>
      <c r="AK738" s="91">
        <v>0</v>
      </c>
      <c r="AL738" s="91">
        <v>0</v>
      </c>
      <c r="AM738" s="91">
        <v>0</v>
      </c>
      <c r="AN738" s="91">
        <v>7</v>
      </c>
      <c r="AO738" s="257">
        <f t="shared" si="327"/>
        <v>7</v>
      </c>
      <c r="AP738" s="91">
        <v>0</v>
      </c>
      <c r="AQ738" s="91">
        <v>0</v>
      </c>
      <c r="AR738" s="91">
        <v>0</v>
      </c>
      <c r="AS738" s="91">
        <v>4</v>
      </c>
      <c r="AT738" s="257">
        <f t="shared" si="333"/>
        <v>4</v>
      </c>
      <c r="AU738" s="91">
        <v>0</v>
      </c>
      <c r="AV738" s="91">
        <v>0</v>
      </c>
      <c r="AW738" s="91">
        <v>0</v>
      </c>
      <c r="AX738" s="91">
        <v>4</v>
      </c>
      <c r="AY738" s="257">
        <f t="shared" si="334"/>
        <v>4</v>
      </c>
      <c r="AZ738" s="219"/>
      <c r="BA738" s="219"/>
      <c r="BB738" s="219"/>
      <c r="BC738" s="219"/>
      <c r="BD738" s="219"/>
      <c r="BE738" s="219"/>
      <c r="BF738" s="219"/>
      <c r="BG738" s="219"/>
      <c r="BH738" s="219"/>
      <c r="BI738" s="219"/>
      <c r="BJ738" s="219"/>
      <c r="BK738" s="219"/>
      <c r="BL738" s="219"/>
      <c r="BM738" s="219"/>
      <c r="BN738" s="219"/>
      <c r="BO738" s="219"/>
      <c r="BP738" s="219"/>
      <c r="BQ738" s="219"/>
      <c r="BR738" s="219"/>
      <c r="BS738" s="219"/>
      <c r="BT738" s="219"/>
      <c r="BU738" s="219"/>
      <c r="BV738" s="219"/>
      <c r="BW738" s="219"/>
      <c r="BX738" s="219"/>
      <c r="BY738" s="219"/>
      <c r="BZ738" s="219"/>
      <c r="CA738" s="219"/>
      <c r="CB738" s="219"/>
      <c r="CC738" s="219"/>
      <c r="CD738" s="219"/>
      <c r="CE738" s="219"/>
      <c r="CF738" s="219"/>
      <c r="CG738" s="219"/>
      <c r="CH738" s="219"/>
      <c r="CI738" s="219"/>
      <c r="CJ738" s="219"/>
      <c r="CK738" s="219"/>
      <c r="CL738" s="219"/>
      <c r="CM738" s="219"/>
      <c r="CN738" s="219"/>
      <c r="CO738" s="219"/>
      <c r="CP738" s="219"/>
      <c r="CQ738" s="219"/>
      <c r="CR738" s="219"/>
      <c r="CS738" s="219"/>
      <c r="CT738" s="219"/>
      <c r="CU738" s="219"/>
      <c r="CV738" s="219"/>
      <c r="CW738" s="219"/>
      <c r="CX738" s="219"/>
      <c r="CY738" s="219"/>
      <c r="CZ738" s="219"/>
    </row>
    <row r="739" spans="2:104" s="218" customFormat="1" ht="23.25" customHeight="1" thickBot="1" x14ac:dyDescent="0.3">
      <c r="B739" s="1059"/>
      <c r="C739" s="1073"/>
      <c r="D739" s="985"/>
      <c r="E739" s="583" t="s">
        <v>621</v>
      </c>
      <c r="F739" s="695">
        <f t="shared" si="335"/>
        <v>5</v>
      </c>
      <c r="G739" s="685">
        <v>0</v>
      </c>
      <c r="H739" s="92">
        <v>0</v>
      </c>
      <c r="I739" s="92">
        <v>0</v>
      </c>
      <c r="J739" s="92">
        <v>0</v>
      </c>
      <c r="K739" s="66">
        <f t="shared" si="332"/>
        <v>0</v>
      </c>
      <c r="L739" s="118">
        <v>2</v>
      </c>
      <c r="M739" s="118">
        <v>0</v>
      </c>
      <c r="N739" s="118">
        <v>0</v>
      </c>
      <c r="O739" s="118">
        <v>0</v>
      </c>
      <c r="P739" s="257">
        <f t="shared" si="330"/>
        <v>2</v>
      </c>
      <c r="Q739" s="93">
        <v>0</v>
      </c>
      <c r="R739" s="93">
        <v>0</v>
      </c>
      <c r="S739" s="93">
        <v>0</v>
      </c>
      <c r="T739" s="93">
        <v>0</v>
      </c>
      <c r="U739" s="257">
        <f t="shared" si="331"/>
        <v>0</v>
      </c>
      <c r="V739" s="119">
        <v>0</v>
      </c>
      <c r="W739" s="119">
        <v>0</v>
      </c>
      <c r="X739" s="119">
        <v>0</v>
      </c>
      <c r="Y739" s="401">
        <v>0</v>
      </c>
      <c r="Z739" s="430">
        <f t="shared" si="328"/>
        <v>0</v>
      </c>
      <c r="AA739" s="118">
        <v>0</v>
      </c>
      <c r="AB739" s="118">
        <v>0</v>
      </c>
      <c r="AC739" s="118">
        <v>0</v>
      </c>
      <c r="AD739" s="118">
        <v>2</v>
      </c>
      <c r="AE739" s="430">
        <f t="shared" si="329"/>
        <v>2</v>
      </c>
      <c r="AF739" s="118">
        <v>0</v>
      </c>
      <c r="AG739" s="118">
        <v>0</v>
      </c>
      <c r="AH739" s="118">
        <v>0</v>
      </c>
      <c r="AI739" s="118">
        <v>1</v>
      </c>
      <c r="AJ739" s="430">
        <f t="shared" si="326"/>
        <v>1</v>
      </c>
      <c r="AK739" s="91">
        <v>0</v>
      </c>
      <c r="AL739" s="91">
        <v>0</v>
      </c>
      <c r="AM739" s="91">
        <v>0</v>
      </c>
      <c r="AN739" s="91">
        <v>0</v>
      </c>
      <c r="AO739" s="257">
        <f t="shared" si="327"/>
        <v>0</v>
      </c>
      <c r="AP739" s="91">
        <v>0</v>
      </c>
      <c r="AQ739" s="91">
        <v>0</v>
      </c>
      <c r="AR739" s="91">
        <v>0</v>
      </c>
      <c r="AS739" s="91">
        <v>0</v>
      </c>
      <c r="AT739" s="257">
        <f t="shared" si="333"/>
        <v>0</v>
      </c>
      <c r="AU739" s="91">
        <v>0</v>
      </c>
      <c r="AV739" s="91">
        <v>0</v>
      </c>
      <c r="AW739" s="91">
        <v>0</v>
      </c>
      <c r="AX739" s="91">
        <v>0</v>
      </c>
      <c r="AY739" s="257">
        <f t="shared" si="334"/>
        <v>0</v>
      </c>
      <c r="AZ739" s="219"/>
      <c r="BA739" s="219"/>
      <c r="BB739" s="219"/>
      <c r="BC739" s="219"/>
      <c r="BD739" s="219"/>
      <c r="BE739" s="219"/>
      <c r="BF739" s="219"/>
      <c r="BG739" s="219"/>
      <c r="BH739" s="219"/>
      <c r="BI739" s="219"/>
      <c r="BJ739" s="219"/>
      <c r="BK739" s="219"/>
      <c r="BL739" s="219"/>
      <c r="BM739" s="219"/>
      <c r="BN739" s="219"/>
      <c r="BO739" s="219"/>
      <c r="BP739" s="219"/>
      <c r="BQ739" s="219"/>
      <c r="BR739" s="219"/>
      <c r="BS739" s="219"/>
      <c r="BT739" s="219"/>
      <c r="BU739" s="219"/>
      <c r="BV739" s="219"/>
      <c r="BW739" s="219"/>
      <c r="BX739" s="219"/>
      <c r="BY739" s="219"/>
      <c r="BZ739" s="219"/>
      <c r="CA739" s="219"/>
      <c r="CB739" s="219"/>
      <c r="CC739" s="219"/>
      <c r="CD739" s="219"/>
      <c r="CE739" s="219"/>
      <c r="CF739" s="219"/>
      <c r="CG739" s="219"/>
      <c r="CH739" s="219"/>
      <c r="CI739" s="219"/>
      <c r="CJ739" s="219"/>
      <c r="CK739" s="219"/>
      <c r="CL739" s="219"/>
      <c r="CM739" s="219"/>
      <c r="CN739" s="219"/>
      <c r="CO739" s="219"/>
      <c r="CP739" s="219"/>
      <c r="CQ739" s="219"/>
      <c r="CR739" s="219"/>
      <c r="CS739" s="219"/>
      <c r="CT739" s="219"/>
      <c r="CU739" s="219"/>
      <c r="CV739" s="219"/>
      <c r="CW739" s="219"/>
      <c r="CX739" s="219"/>
      <c r="CY739" s="219"/>
      <c r="CZ739" s="219"/>
    </row>
    <row r="740" spans="2:104" s="218" customFormat="1" ht="24" customHeight="1" thickBot="1" x14ac:dyDescent="0.3">
      <c r="B740" s="1056"/>
      <c r="C740" s="1073"/>
      <c r="D740" s="986"/>
      <c r="E740" s="583" t="s">
        <v>620</v>
      </c>
      <c r="F740" s="695">
        <f t="shared" si="335"/>
        <v>0</v>
      </c>
      <c r="G740" s="672">
        <v>0</v>
      </c>
      <c r="H740" s="93">
        <v>0</v>
      </c>
      <c r="I740" s="93">
        <v>0</v>
      </c>
      <c r="J740" s="93">
        <v>0</v>
      </c>
      <c r="K740" s="66">
        <f t="shared" si="332"/>
        <v>0</v>
      </c>
      <c r="L740" s="119">
        <v>0</v>
      </c>
      <c r="M740" s="119">
        <v>0</v>
      </c>
      <c r="N740" s="119">
        <v>0</v>
      </c>
      <c r="O740" s="119">
        <v>0</v>
      </c>
      <c r="P740" s="257">
        <f t="shared" si="330"/>
        <v>0</v>
      </c>
      <c r="Q740" s="93">
        <v>0</v>
      </c>
      <c r="R740" s="93">
        <v>0</v>
      </c>
      <c r="S740" s="93">
        <v>0</v>
      </c>
      <c r="T740" s="93">
        <v>0</v>
      </c>
      <c r="U740" s="257">
        <f t="shared" si="331"/>
        <v>0</v>
      </c>
      <c r="V740" s="119">
        <v>0</v>
      </c>
      <c r="W740" s="119">
        <v>0</v>
      </c>
      <c r="X740" s="119">
        <v>0</v>
      </c>
      <c r="Y740" s="401">
        <v>0</v>
      </c>
      <c r="Z740" s="430">
        <f t="shared" si="328"/>
        <v>0</v>
      </c>
      <c r="AA740" s="119">
        <v>0</v>
      </c>
      <c r="AB740" s="119">
        <v>0</v>
      </c>
      <c r="AC740" s="119">
        <v>0</v>
      </c>
      <c r="AD740" s="119">
        <v>0</v>
      </c>
      <c r="AE740" s="430">
        <f t="shared" si="329"/>
        <v>0</v>
      </c>
      <c r="AF740" s="119">
        <v>0</v>
      </c>
      <c r="AG740" s="119">
        <v>0</v>
      </c>
      <c r="AH740" s="119">
        <v>0</v>
      </c>
      <c r="AI740" s="119">
        <v>0</v>
      </c>
      <c r="AJ740" s="430">
        <f t="shared" si="326"/>
        <v>0</v>
      </c>
      <c r="AK740" s="91">
        <v>0</v>
      </c>
      <c r="AL740" s="91">
        <v>0</v>
      </c>
      <c r="AM740" s="91">
        <v>0</v>
      </c>
      <c r="AN740" s="91">
        <v>0</v>
      </c>
      <c r="AO740" s="257">
        <f t="shared" si="327"/>
        <v>0</v>
      </c>
      <c r="AP740" s="91">
        <v>0</v>
      </c>
      <c r="AQ740" s="91">
        <v>0</v>
      </c>
      <c r="AR740" s="91">
        <v>0</v>
      </c>
      <c r="AS740" s="91">
        <v>0</v>
      </c>
      <c r="AT740" s="257">
        <f t="shared" si="333"/>
        <v>0</v>
      </c>
      <c r="AU740" s="91">
        <v>0</v>
      </c>
      <c r="AV740" s="91">
        <v>0</v>
      </c>
      <c r="AW740" s="91">
        <v>0</v>
      </c>
      <c r="AX740" s="91">
        <v>0</v>
      </c>
      <c r="AY740" s="257">
        <f t="shared" si="334"/>
        <v>0</v>
      </c>
      <c r="AZ740" s="219"/>
      <c r="BA740" s="219"/>
      <c r="BB740" s="219"/>
      <c r="BC740" s="219"/>
      <c r="BD740" s="219"/>
      <c r="BE740" s="219"/>
      <c r="BF740" s="219"/>
      <c r="BG740" s="219"/>
      <c r="BH740" s="219"/>
      <c r="BI740" s="219"/>
      <c r="BJ740" s="219"/>
      <c r="BK740" s="219"/>
      <c r="BL740" s="219"/>
      <c r="BM740" s="219"/>
      <c r="BN740" s="219"/>
      <c r="BO740" s="219"/>
      <c r="BP740" s="219"/>
      <c r="BQ740" s="219"/>
      <c r="BR740" s="219"/>
      <c r="BS740" s="219"/>
      <c r="BT740" s="219"/>
      <c r="BU740" s="219"/>
      <c r="BV740" s="219"/>
      <c r="BW740" s="219"/>
      <c r="BX740" s="219"/>
      <c r="BY740" s="219"/>
      <c r="BZ740" s="219"/>
      <c r="CA740" s="219"/>
      <c r="CB740" s="219"/>
      <c r="CC740" s="219"/>
      <c r="CD740" s="219"/>
      <c r="CE740" s="219"/>
      <c r="CF740" s="219"/>
      <c r="CG740" s="219"/>
      <c r="CH740" s="219"/>
      <c r="CI740" s="219"/>
      <c r="CJ740" s="219"/>
      <c r="CK740" s="219"/>
      <c r="CL740" s="219"/>
      <c r="CM740" s="219"/>
      <c r="CN740" s="219"/>
      <c r="CO740" s="219"/>
      <c r="CP740" s="219"/>
      <c r="CQ740" s="219"/>
      <c r="CR740" s="219"/>
      <c r="CS740" s="219"/>
      <c r="CT740" s="219"/>
      <c r="CU740" s="219"/>
      <c r="CV740" s="219"/>
      <c r="CW740" s="219"/>
      <c r="CX740" s="219"/>
      <c r="CY740" s="219"/>
      <c r="CZ740" s="219"/>
    </row>
    <row r="741" spans="2:104" s="218" customFormat="1" ht="21.75" customHeight="1" thickBot="1" x14ac:dyDescent="0.3">
      <c r="B741" s="1058">
        <v>25</v>
      </c>
      <c r="C741" s="1073"/>
      <c r="D741" s="984" t="s">
        <v>754</v>
      </c>
      <c r="E741" s="227" t="s">
        <v>116</v>
      </c>
      <c r="F741" s="695">
        <f t="shared" si="335"/>
        <v>0</v>
      </c>
      <c r="G741" s="649"/>
      <c r="H741" s="197"/>
      <c r="I741" s="197"/>
      <c r="J741" s="197"/>
      <c r="K741" s="66">
        <f t="shared" si="332"/>
        <v>0</v>
      </c>
      <c r="L741" s="220"/>
      <c r="M741" s="220"/>
      <c r="N741" s="220"/>
      <c r="O741" s="220"/>
      <c r="P741" s="257">
        <f t="shared" si="330"/>
        <v>0</v>
      </c>
      <c r="Q741" s="220"/>
      <c r="R741" s="220"/>
      <c r="S741" s="220"/>
      <c r="T741" s="220"/>
      <c r="U741" s="257">
        <f t="shared" si="331"/>
        <v>0</v>
      </c>
      <c r="V741" s="220"/>
      <c r="W741" s="220"/>
      <c r="X741" s="220"/>
      <c r="Y741" s="358"/>
      <c r="Z741" s="430">
        <f t="shared" si="328"/>
        <v>0</v>
      </c>
      <c r="AA741" s="220"/>
      <c r="AB741" s="220"/>
      <c r="AC741" s="220"/>
      <c r="AD741" s="220"/>
      <c r="AE741" s="430">
        <f t="shared" si="329"/>
        <v>0</v>
      </c>
      <c r="AF741" s="220"/>
      <c r="AG741" s="220"/>
      <c r="AH741" s="220"/>
      <c r="AI741" s="220"/>
      <c r="AJ741" s="430">
        <f t="shared" si="326"/>
        <v>0</v>
      </c>
      <c r="AK741" s="120"/>
      <c r="AL741" s="120"/>
      <c r="AM741" s="120"/>
      <c r="AN741" s="120"/>
      <c r="AO741" s="257">
        <f t="shared" si="327"/>
        <v>0</v>
      </c>
      <c r="AP741" s="120"/>
      <c r="AQ741" s="120"/>
      <c r="AR741" s="120"/>
      <c r="AS741" s="120"/>
      <c r="AT741" s="257">
        <f t="shared" si="333"/>
        <v>0</v>
      </c>
      <c r="AU741" s="120"/>
      <c r="AV741" s="120"/>
      <c r="AW741" s="120"/>
      <c r="AX741" s="120"/>
      <c r="AY741" s="257">
        <f t="shared" si="334"/>
        <v>0</v>
      </c>
      <c r="AZ741" s="219"/>
      <c r="BA741" s="219"/>
      <c r="BB741" s="219"/>
      <c r="BC741" s="219"/>
      <c r="BD741" s="219"/>
      <c r="BE741" s="219"/>
      <c r="BF741" s="219"/>
      <c r="BG741" s="219"/>
      <c r="BH741" s="219"/>
      <c r="BI741" s="219"/>
      <c r="BJ741" s="219"/>
      <c r="BK741" s="219"/>
      <c r="BL741" s="219"/>
      <c r="BM741" s="219"/>
      <c r="BN741" s="219"/>
      <c r="BO741" s="219"/>
      <c r="BP741" s="219"/>
      <c r="BQ741" s="219"/>
      <c r="BR741" s="219"/>
      <c r="BS741" s="219"/>
      <c r="BT741" s="219"/>
      <c r="BU741" s="219"/>
      <c r="BV741" s="219"/>
      <c r="BW741" s="219"/>
      <c r="BX741" s="219"/>
      <c r="BY741" s="219"/>
      <c r="BZ741" s="219"/>
      <c r="CA741" s="219"/>
      <c r="CB741" s="219"/>
      <c r="CC741" s="219"/>
      <c r="CD741" s="219"/>
      <c r="CE741" s="219"/>
      <c r="CF741" s="219"/>
      <c r="CG741" s="219"/>
      <c r="CH741" s="219"/>
      <c r="CI741" s="219"/>
      <c r="CJ741" s="219"/>
      <c r="CK741" s="219"/>
      <c r="CL741" s="219"/>
      <c r="CM741" s="219"/>
      <c r="CN741" s="219"/>
      <c r="CO741" s="219"/>
      <c r="CP741" s="219"/>
      <c r="CQ741" s="219"/>
      <c r="CR741" s="219"/>
      <c r="CS741" s="219"/>
      <c r="CT741" s="219"/>
      <c r="CU741" s="219"/>
      <c r="CV741" s="219"/>
      <c r="CW741" s="219"/>
      <c r="CX741" s="219"/>
      <c r="CY741" s="219"/>
      <c r="CZ741" s="219"/>
    </row>
    <row r="742" spans="2:104" s="218" customFormat="1" ht="21" customHeight="1" thickBot="1" x14ac:dyDescent="0.3">
      <c r="B742" s="1059"/>
      <c r="C742" s="1073"/>
      <c r="D742" s="985"/>
      <c r="E742" s="229" t="s">
        <v>203</v>
      </c>
      <c r="F742" s="695">
        <f t="shared" si="335"/>
        <v>0</v>
      </c>
      <c r="G742" s="653"/>
      <c r="H742" s="198"/>
      <c r="I742" s="198"/>
      <c r="J742" s="198"/>
      <c r="K742" s="66">
        <f t="shared" si="332"/>
        <v>0</v>
      </c>
      <c r="L742" s="220"/>
      <c r="M742" s="220"/>
      <c r="N742" s="220"/>
      <c r="O742" s="220"/>
      <c r="P742" s="257">
        <f t="shared" si="330"/>
        <v>0</v>
      </c>
      <c r="Q742" s="220"/>
      <c r="R742" s="220"/>
      <c r="S742" s="220"/>
      <c r="T742" s="220"/>
      <c r="U742" s="257">
        <f t="shared" si="331"/>
        <v>0</v>
      </c>
      <c r="V742" s="220"/>
      <c r="W742" s="220"/>
      <c r="X742" s="220"/>
      <c r="Y742" s="358"/>
      <c r="Z742" s="430">
        <f t="shared" si="328"/>
        <v>0</v>
      </c>
      <c r="AA742" s="528"/>
      <c r="AB742" s="528"/>
      <c r="AC742" s="528"/>
      <c r="AD742" s="528"/>
      <c r="AE742" s="430">
        <f t="shared" si="329"/>
        <v>0</v>
      </c>
      <c r="AF742" s="220"/>
      <c r="AG742" s="220"/>
      <c r="AH742" s="220"/>
      <c r="AI742" s="220"/>
      <c r="AJ742" s="430">
        <f t="shared" si="326"/>
        <v>0</v>
      </c>
      <c r="AK742" s="120"/>
      <c r="AL742" s="120"/>
      <c r="AM742" s="120"/>
      <c r="AN742" s="120"/>
      <c r="AO742" s="257">
        <f t="shared" si="327"/>
        <v>0</v>
      </c>
      <c r="AP742" s="120"/>
      <c r="AQ742" s="120"/>
      <c r="AR742" s="120"/>
      <c r="AS742" s="120"/>
      <c r="AT742" s="257">
        <f t="shared" si="333"/>
        <v>0</v>
      </c>
      <c r="AU742" s="120"/>
      <c r="AV742" s="120"/>
      <c r="AW742" s="120"/>
      <c r="AX742" s="120"/>
      <c r="AY742" s="257">
        <f t="shared" si="334"/>
        <v>0</v>
      </c>
      <c r="AZ742" s="219"/>
      <c r="BA742" s="219"/>
      <c r="BB742" s="219"/>
      <c r="BC742" s="219"/>
      <c r="BD742" s="219"/>
      <c r="BE742" s="219"/>
      <c r="BF742" s="219"/>
      <c r="BG742" s="219"/>
      <c r="BH742" s="219"/>
      <c r="BI742" s="219"/>
      <c r="BJ742" s="219"/>
      <c r="BK742" s="219"/>
      <c r="BL742" s="219"/>
      <c r="BM742" s="219"/>
      <c r="BN742" s="219"/>
      <c r="BO742" s="219"/>
      <c r="BP742" s="219"/>
      <c r="BQ742" s="219"/>
      <c r="BR742" s="219"/>
      <c r="BS742" s="219"/>
      <c r="BT742" s="219"/>
      <c r="BU742" s="219"/>
      <c r="BV742" s="219"/>
      <c r="BW742" s="219"/>
      <c r="BX742" s="219"/>
      <c r="BY742" s="219"/>
      <c r="BZ742" s="219"/>
      <c r="CA742" s="219"/>
      <c r="CB742" s="219"/>
      <c r="CC742" s="219"/>
      <c r="CD742" s="219"/>
      <c r="CE742" s="219"/>
      <c r="CF742" s="219"/>
      <c r="CG742" s="219"/>
      <c r="CH742" s="219"/>
      <c r="CI742" s="219"/>
      <c r="CJ742" s="219"/>
      <c r="CK742" s="219"/>
      <c r="CL742" s="219"/>
      <c r="CM742" s="219"/>
      <c r="CN742" s="219"/>
      <c r="CO742" s="219"/>
      <c r="CP742" s="219"/>
      <c r="CQ742" s="219"/>
      <c r="CR742" s="219"/>
      <c r="CS742" s="219"/>
      <c r="CT742" s="219"/>
      <c r="CU742" s="219"/>
      <c r="CV742" s="219"/>
      <c r="CW742" s="219"/>
      <c r="CX742" s="219"/>
      <c r="CY742" s="219"/>
      <c r="CZ742" s="219"/>
    </row>
    <row r="743" spans="2:104" s="218" customFormat="1" ht="20.25" customHeight="1" thickBot="1" x14ac:dyDescent="0.3">
      <c r="B743" s="1059"/>
      <c r="C743" s="1073"/>
      <c r="D743" s="985"/>
      <c r="E743" s="201" t="s">
        <v>112</v>
      </c>
      <c r="F743" s="695">
        <f t="shared" si="335"/>
        <v>0</v>
      </c>
      <c r="G743" s="678">
        <v>0</v>
      </c>
      <c r="H743" s="94">
        <v>0</v>
      </c>
      <c r="I743" s="94">
        <v>0</v>
      </c>
      <c r="J743" s="94">
        <v>0</v>
      </c>
      <c r="K743" s="66">
        <f t="shared" si="332"/>
        <v>0</v>
      </c>
      <c r="L743" s="94">
        <v>0</v>
      </c>
      <c r="M743" s="94">
        <v>0</v>
      </c>
      <c r="N743" s="94">
        <v>0</v>
      </c>
      <c r="O743" s="94">
        <v>0</v>
      </c>
      <c r="P743" s="257">
        <f t="shared" si="330"/>
        <v>0</v>
      </c>
      <c r="Q743" s="94">
        <v>0</v>
      </c>
      <c r="R743" s="94">
        <v>0</v>
      </c>
      <c r="S743" s="94">
        <v>0</v>
      </c>
      <c r="T743" s="94">
        <v>0</v>
      </c>
      <c r="U743" s="257">
        <f t="shared" si="331"/>
        <v>0</v>
      </c>
      <c r="V743" s="94">
        <v>0</v>
      </c>
      <c r="W743" s="94">
        <v>0</v>
      </c>
      <c r="X743" s="94">
        <v>0</v>
      </c>
      <c r="Y743" s="420">
        <v>0</v>
      </c>
      <c r="Z743" s="430">
        <f t="shared" si="328"/>
        <v>0</v>
      </c>
      <c r="AA743" s="91">
        <v>0</v>
      </c>
      <c r="AB743" s="91">
        <v>0</v>
      </c>
      <c r="AC743" s="91">
        <v>0</v>
      </c>
      <c r="AD743" s="91">
        <v>0</v>
      </c>
      <c r="AE743" s="430">
        <f t="shared" si="329"/>
        <v>0</v>
      </c>
      <c r="AF743" s="94">
        <v>0</v>
      </c>
      <c r="AG743" s="94">
        <v>0</v>
      </c>
      <c r="AH743" s="94">
        <v>0</v>
      </c>
      <c r="AI743" s="94">
        <v>0</v>
      </c>
      <c r="AJ743" s="430">
        <f t="shared" si="326"/>
        <v>0</v>
      </c>
      <c r="AK743" s="91">
        <v>0</v>
      </c>
      <c r="AL743" s="91">
        <v>0</v>
      </c>
      <c r="AM743" s="91">
        <v>0</v>
      </c>
      <c r="AN743" s="91">
        <v>0</v>
      </c>
      <c r="AO743" s="257">
        <f t="shared" si="327"/>
        <v>0</v>
      </c>
      <c r="AP743" s="91">
        <v>0</v>
      </c>
      <c r="AQ743" s="91">
        <v>0</v>
      </c>
      <c r="AR743" s="91">
        <v>0</v>
      </c>
      <c r="AS743" s="91">
        <v>0</v>
      </c>
      <c r="AT743" s="257">
        <f t="shared" si="333"/>
        <v>0</v>
      </c>
      <c r="AU743" s="91">
        <v>0</v>
      </c>
      <c r="AV743" s="91">
        <v>0</v>
      </c>
      <c r="AW743" s="91">
        <v>0</v>
      </c>
      <c r="AX743" s="91">
        <v>0</v>
      </c>
      <c r="AY743" s="257">
        <f t="shared" si="334"/>
        <v>0</v>
      </c>
      <c r="AZ743" s="219"/>
      <c r="BA743" s="219"/>
      <c r="BB743" s="219"/>
      <c r="BC743" s="219"/>
      <c r="BD743" s="219"/>
      <c r="BE743" s="219"/>
      <c r="BF743" s="219"/>
      <c r="BG743" s="219"/>
      <c r="BH743" s="219"/>
      <c r="BI743" s="219"/>
      <c r="BJ743" s="219"/>
      <c r="BK743" s="219"/>
      <c r="BL743" s="219"/>
      <c r="BM743" s="219"/>
      <c r="BN743" s="219"/>
      <c r="BO743" s="219"/>
      <c r="BP743" s="219"/>
      <c r="BQ743" s="219"/>
      <c r="BR743" s="219"/>
      <c r="BS743" s="219"/>
      <c r="BT743" s="219"/>
      <c r="BU743" s="219"/>
      <c r="BV743" s="219"/>
      <c r="BW743" s="219"/>
      <c r="BX743" s="219"/>
      <c r="BY743" s="219"/>
      <c r="BZ743" s="219"/>
      <c r="CA743" s="219"/>
      <c r="CB743" s="219"/>
      <c r="CC743" s="219"/>
      <c r="CD743" s="219"/>
      <c r="CE743" s="219"/>
      <c r="CF743" s="219"/>
      <c r="CG743" s="219"/>
      <c r="CH743" s="219"/>
      <c r="CI743" s="219"/>
      <c r="CJ743" s="219"/>
      <c r="CK743" s="219"/>
      <c r="CL743" s="219"/>
      <c r="CM743" s="219"/>
      <c r="CN743" s="219"/>
      <c r="CO743" s="219"/>
      <c r="CP743" s="219"/>
      <c r="CQ743" s="219"/>
      <c r="CR743" s="219"/>
      <c r="CS743" s="219"/>
      <c r="CT743" s="219"/>
      <c r="CU743" s="219"/>
      <c r="CV743" s="219"/>
      <c r="CW743" s="219"/>
      <c r="CX743" s="219"/>
      <c r="CY743" s="219"/>
      <c r="CZ743" s="219"/>
    </row>
    <row r="744" spans="2:104" s="218" customFormat="1" ht="20.25" customHeight="1" thickBot="1" x14ac:dyDescent="0.3">
      <c r="B744" s="1059"/>
      <c r="C744" s="1073"/>
      <c r="D744" s="985"/>
      <c r="E744" s="583" t="s">
        <v>621</v>
      </c>
      <c r="F744" s="695">
        <f t="shared" si="335"/>
        <v>0</v>
      </c>
      <c r="G744" s="685">
        <v>0</v>
      </c>
      <c r="H744" s="92">
        <v>0</v>
      </c>
      <c r="I744" s="92">
        <v>0</v>
      </c>
      <c r="J744" s="92">
        <v>0</v>
      </c>
      <c r="K744" s="66">
        <f t="shared" si="332"/>
        <v>0</v>
      </c>
      <c r="L744" s="118">
        <v>0</v>
      </c>
      <c r="M744" s="118">
        <v>0</v>
      </c>
      <c r="N744" s="118">
        <v>0</v>
      </c>
      <c r="O744" s="118">
        <v>0</v>
      </c>
      <c r="P744" s="257">
        <f t="shared" si="330"/>
        <v>0</v>
      </c>
      <c r="Q744" s="94">
        <v>0</v>
      </c>
      <c r="R744" s="94">
        <v>0</v>
      </c>
      <c r="S744" s="94">
        <v>0</v>
      </c>
      <c r="T744" s="94">
        <v>0</v>
      </c>
      <c r="U744" s="257">
        <f t="shared" si="331"/>
        <v>0</v>
      </c>
      <c r="V744" s="94">
        <v>0</v>
      </c>
      <c r="W744" s="94">
        <v>0</v>
      </c>
      <c r="X744" s="94">
        <v>0</v>
      </c>
      <c r="Y744" s="420">
        <v>0</v>
      </c>
      <c r="Z744" s="430">
        <f t="shared" si="328"/>
        <v>0</v>
      </c>
      <c r="AA744" s="91">
        <v>0</v>
      </c>
      <c r="AB744" s="91">
        <v>0</v>
      </c>
      <c r="AC744" s="91">
        <v>0</v>
      </c>
      <c r="AD744" s="91">
        <v>0</v>
      </c>
      <c r="AE744" s="430">
        <f t="shared" si="329"/>
        <v>0</v>
      </c>
      <c r="AF744" s="118">
        <v>0</v>
      </c>
      <c r="AG744" s="118">
        <v>0</v>
      </c>
      <c r="AH744" s="118">
        <v>0</v>
      </c>
      <c r="AI744" s="118">
        <v>0</v>
      </c>
      <c r="AJ744" s="430">
        <f t="shared" si="326"/>
        <v>0</v>
      </c>
      <c r="AK744" s="91">
        <v>0</v>
      </c>
      <c r="AL744" s="91">
        <v>0</v>
      </c>
      <c r="AM744" s="91">
        <v>0</v>
      </c>
      <c r="AN744" s="91">
        <v>0</v>
      </c>
      <c r="AO744" s="257">
        <f t="shared" si="327"/>
        <v>0</v>
      </c>
      <c r="AP744" s="91">
        <v>0</v>
      </c>
      <c r="AQ744" s="91">
        <v>0</v>
      </c>
      <c r="AR744" s="91">
        <v>0</v>
      </c>
      <c r="AS744" s="91">
        <v>0</v>
      </c>
      <c r="AT744" s="257">
        <f t="shared" si="333"/>
        <v>0</v>
      </c>
      <c r="AU744" s="91">
        <v>0</v>
      </c>
      <c r="AV744" s="91">
        <v>0</v>
      </c>
      <c r="AW744" s="91">
        <v>0</v>
      </c>
      <c r="AX744" s="91">
        <v>0</v>
      </c>
      <c r="AY744" s="257">
        <f t="shared" si="334"/>
        <v>0</v>
      </c>
      <c r="AZ744" s="219"/>
      <c r="BA744" s="219"/>
      <c r="BB744" s="219"/>
      <c r="BC744" s="219"/>
      <c r="BD744" s="219"/>
      <c r="BE744" s="219"/>
      <c r="BF744" s="219"/>
      <c r="BG744" s="219"/>
      <c r="BH744" s="219"/>
      <c r="BI744" s="219"/>
      <c r="BJ744" s="219"/>
      <c r="BK744" s="219"/>
      <c r="BL744" s="219"/>
      <c r="BM744" s="219"/>
      <c r="BN744" s="219"/>
      <c r="BO744" s="219"/>
      <c r="BP744" s="219"/>
      <c r="BQ744" s="219"/>
      <c r="BR744" s="219"/>
      <c r="BS744" s="219"/>
      <c r="BT744" s="219"/>
      <c r="BU744" s="219"/>
      <c r="BV744" s="219"/>
      <c r="BW744" s="219"/>
      <c r="BX744" s="219"/>
      <c r="BY744" s="219"/>
      <c r="BZ744" s="219"/>
      <c r="CA744" s="219"/>
      <c r="CB744" s="219"/>
      <c r="CC744" s="219"/>
      <c r="CD744" s="219"/>
      <c r="CE744" s="219"/>
      <c r="CF744" s="219"/>
      <c r="CG744" s="219"/>
      <c r="CH744" s="219"/>
      <c r="CI744" s="219"/>
      <c r="CJ744" s="219"/>
      <c r="CK744" s="219"/>
      <c r="CL744" s="219"/>
      <c r="CM744" s="219"/>
      <c r="CN744" s="219"/>
      <c r="CO744" s="219"/>
      <c r="CP744" s="219"/>
      <c r="CQ744" s="219"/>
      <c r="CR744" s="219"/>
      <c r="CS744" s="219"/>
      <c r="CT744" s="219"/>
      <c r="CU744" s="219"/>
      <c r="CV744" s="219"/>
      <c r="CW744" s="219"/>
      <c r="CX744" s="219"/>
      <c r="CY744" s="219"/>
      <c r="CZ744" s="219"/>
    </row>
    <row r="745" spans="2:104" s="218" customFormat="1" ht="21" customHeight="1" thickBot="1" x14ac:dyDescent="0.3">
      <c r="B745" s="1056"/>
      <c r="C745" s="1073"/>
      <c r="D745" s="986"/>
      <c r="E745" s="583" t="s">
        <v>620</v>
      </c>
      <c r="F745" s="695">
        <f t="shared" si="335"/>
        <v>0</v>
      </c>
      <c r="G745" s="672">
        <v>0</v>
      </c>
      <c r="H745" s="93">
        <v>0</v>
      </c>
      <c r="I745" s="93">
        <v>0</v>
      </c>
      <c r="J745" s="93">
        <v>0</v>
      </c>
      <c r="K745" s="66">
        <f t="shared" si="332"/>
        <v>0</v>
      </c>
      <c r="L745" s="119">
        <v>0</v>
      </c>
      <c r="M745" s="119">
        <v>0</v>
      </c>
      <c r="N745" s="119">
        <v>0</v>
      </c>
      <c r="O745" s="119">
        <v>0</v>
      </c>
      <c r="P745" s="257">
        <f t="shared" si="330"/>
        <v>0</v>
      </c>
      <c r="Q745" s="94">
        <v>0</v>
      </c>
      <c r="R745" s="94">
        <v>0</v>
      </c>
      <c r="S745" s="94">
        <v>0</v>
      </c>
      <c r="T745" s="94">
        <v>0</v>
      </c>
      <c r="U745" s="257">
        <f t="shared" si="331"/>
        <v>0</v>
      </c>
      <c r="V745" s="94">
        <v>0</v>
      </c>
      <c r="W745" s="94">
        <v>0</v>
      </c>
      <c r="X745" s="94">
        <v>0</v>
      </c>
      <c r="Y745" s="420">
        <v>0</v>
      </c>
      <c r="Z745" s="430">
        <f t="shared" si="328"/>
        <v>0</v>
      </c>
      <c r="AA745" s="91">
        <v>0</v>
      </c>
      <c r="AB745" s="91">
        <v>0</v>
      </c>
      <c r="AC745" s="91">
        <v>0</v>
      </c>
      <c r="AD745" s="91">
        <v>0</v>
      </c>
      <c r="AE745" s="430">
        <f t="shared" si="329"/>
        <v>0</v>
      </c>
      <c r="AF745" s="119">
        <v>0</v>
      </c>
      <c r="AG745" s="119">
        <v>0</v>
      </c>
      <c r="AH745" s="119">
        <v>0</v>
      </c>
      <c r="AI745" s="119">
        <v>0</v>
      </c>
      <c r="AJ745" s="430">
        <f t="shared" si="326"/>
        <v>0</v>
      </c>
      <c r="AK745" s="91">
        <v>0</v>
      </c>
      <c r="AL745" s="91">
        <v>0</v>
      </c>
      <c r="AM745" s="91">
        <v>0</v>
      </c>
      <c r="AN745" s="91">
        <v>0</v>
      </c>
      <c r="AO745" s="257">
        <f t="shared" si="327"/>
        <v>0</v>
      </c>
      <c r="AP745" s="91">
        <v>0</v>
      </c>
      <c r="AQ745" s="91">
        <v>0</v>
      </c>
      <c r="AR745" s="91">
        <v>0</v>
      </c>
      <c r="AS745" s="91">
        <v>0</v>
      </c>
      <c r="AT745" s="257">
        <f t="shared" si="333"/>
        <v>0</v>
      </c>
      <c r="AU745" s="91">
        <v>0</v>
      </c>
      <c r="AV745" s="91">
        <v>0</v>
      </c>
      <c r="AW745" s="91">
        <v>0</v>
      </c>
      <c r="AX745" s="91">
        <v>0</v>
      </c>
      <c r="AY745" s="257">
        <f t="shared" si="334"/>
        <v>0</v>
      </c>
      <c r="AZ745" s="219"/>
      <c r="BA745" s="219"/>
      <c r="BB745" s="219"/>
      <c r="BC745" s="219"/>
      <c r="BD745" s="219"/>
      <c r="BE745" s="219"/>
      <c r="BF745" s="219"/>
      <c r="BG745" s="219"/>
      <c r="BH745" s="219"/>
      <c r="BI745" s="219"/>
      <c r="BJ745" s="219"/>
      <c r="BK745" s="219"/>
      <c r="BL745" s="219"/>
      <c r="BM745" s="219"/>
      <c r="BN745" s="219"/>
      <c r="BO745" s="219"/>
      <c r="BP745" s="219"/>
      <c r="BQ745" s="219"/>
      <c r="BR745" s="219"/>
      <c r="BS745" s="219"/>
      <c r="BT745" s="219"/>
      <c r="BU745" s="219"/>
      <c r="BV745" s="219"/>
      <c r="BW745" s="219"/>
      <c r="BX745" s="219"/>
      <c r="BY745" s="219"/>
      <c r="BZ745" s="219"/>
      <c r="CA745" s="219"/>
      <c r="CB745" s="219"/>
      <c r="CC745" s="219"/>
      <c r="CD745" s="219"/>
      <c r="CE745" s="219"/>
      <c r="CF745" s="219"/>
      <c r="CG745" s="219"/>
      <c r="CH745" s="219"/>
      <c r="CI745" s="219"/>
      <c r="CJ745" s="219"/>
      <c r="CK745" s="219"/>
      <c r="CL745" s="219"/>
      <c r="CM745" s="219"/>
      <c r="CN745" s="219"/>
      <c r="CO745" s="219"/>
      <c r="CP745" s="219"/>
      <c r="CQ745" s="219"/>
      <c r="CR745" s="219"/>
      <c r="CS745" s="219"/>
      <c r="CT745" s="219"/>
      <c r="CU745" s="219"/>
      <c r="CV745" s="219"/>
      <c r="CW745" s="219"/>
      <c r="CX745" s="219"/>
      <c r="CY745" s="219"/>
      <c r="CZ745" s="219"/>
    </row>
    <row r="746" spans="2:104" s="218" customFormat="1" ht="25.5" customHeight="1" thickBot="1" x14ac:dyDescent="0.3">
      <c r="B746" s="1058">
        <v>26</v>
      </c>
      <c r="C746" s="1073"/>
      <c r="D746" s="982" t="s">
        <v>252</v>
      </c>
      <c r="E746" s="199" t="s">
        <v>116</v>
      </c>
      <c r="F746" s="695">
        <f t="shared" si="335"/>
        <v>0</v>
      </c>
      <c r="G746" s="682">
        <v>0</v>
      </c>
      <c r="H746" s="119">
        <v>0</v>
      </c>
      <c r="I746" s="119">
        <v>0</v>
      </c>
      <c r="J746" s="119">
        <v>0</v>
      </c>
      <c r="K746" s="66">
        <f t="shared" si="332"/>
        <v>0</v>
      </c>
      <c r="L746" s="94">
        <v>0</v>
      </c>
      <c r="M746" s="94">
        <v>0</v>
      </c>
      <c r="N746" s="94">
        <v>0</v>
      </c>
      <c r="O746" s="94">
        <v>0</v>
      </c>
      <c r="P746" s="257">
        <f t="shared" si="330"/>
        <v>0</v>
      </c>
      <c r="Q746" s="94">
        <v>0</v>
      </c>
      <c r="R746" s="94">
        <v>0</v>
      </c>
      <c r="S746" s="94">
        <v>0</v>
      </c>
      <c r="T746" s="94">
        <v>0</v>
      </c>
      <c r="U746" s="257">
        <f t="shared" si="331"/>
        <v>0</v>
      </c>
      <c r="V746" s="94">
        <v>0</v>
      </c>
      <c r="W746" s="94">
        <v>0</v>
      </c>
      <c r="X746" s="94">
        <v>0</v>
      </c>
      <c r="Y746" s="420">
        <v>0</v>
      </c>
      <c r="Z746" s="430">
        <f t="shared" si="328"/>
        <v>0</v>
      </c>
      <c r="AA746" s="91">
        <v>0</v>
      </c>
      <c r="AB746" s="91">
        <v>0</v>
      </c>
      <c r="AC746" s="91">
        <v>0</v>
      </c>
      <c r="AD746" s="91">
        <v>0</v>
      </c>
      <c r="AE746" s="430">
        <f t="shared" si="329"/>
        <v>0</v>
      </c>
      <c r="AF746" s="94">
        <v>0</v>
      </c>
      <c r="AG746" s="94">
        <v>0</v>
      </c>
      <c r="AH746" s="94">
        <v>0</v>
      </c>
      <c r="AI746" s="94">
        <v>0</v>
      </c>
      <c r="AJ746" s="430">
        <f t="shared" si="326"/>
        <v>0</v>
      </c>
      <c r="AK746" s="91">
        <v>0</v>
      </c>
      <c r="AL746" s="91">
        <v>0</v>
      </c>
      <c r="AM746" s="91">
        <v>0</v>
      </c>
      <c r="AN746" s="91">
        <v>0</v>
      </c>
      <c r="AO746" s="257">
        <f t="shared" si="327"/>
        <v>0</v>
      </c>
      <c r="AP746" s="91">
        <v>0</v>
      </c>
      <c r="AQ746" s="91">
        <v>0</v>
      </c>
      <c r="AR746" s="91">
        <v>0</v>
      </c>
      <c r="AS746" s="91">
        <v>0</v>
      </c>
      <c r="AT746" s="257">
        <f t="shared" si="333"/>
        <v>0</v>
      </c>
      <c r="AU746" s="91">
        <v>0</v>
      </c>
      <c r="AV746" s="91">
        <v>0</v>
      </c>
      <c r="AW746" s="91">
        <v>0</v>
      </c>
      <c r="AX746" s="91">
        <v>0</v>
      </c>
      <c r="AY746" s="257">
        <f t="shared" si="334"/>
        <v>0</v>
      </c>
      <c r="AZ746" s="219"/>
      <c r="BA746" s="219"/>
      <c r="BB746" s="219"/>
      <c r="BC746" s="219"/>
      <c r="BD746" s="219"/>
      <c r="BE746" s="219"/>
      <c r="BF746" s="219"/>
      <c r="BG746" s="219"/>
      <c r="BH746" s="219"/>
      <c r="BI746" s="219"/>
      <c r="BJ746" s="219"/>
      <c r="BK746" s="219"/>
      <c r="BL746" s="219"/>
      <c r="BM746" s="219"/>
      <c r="BN746" s="219"/>
      <c r="BO746" s="219"/>
      <c r="BP746" s="219"/>
      <c r="BQ746" s="219"/>
      <c r="BR746" s="219"/>
      <c r="BS746" s="219"/>
      <c r="BT746" s="219"/>
      <c r="BU746" s="219"/>
      <c r="BV746" s="219"/>
      <c r="BW746" s="219"/>
      <c r="BX746" s="219"/>
      <c r="BY746" s="219"/>
      <c r="BZ746" s="219"/>
      <c r="CA746" s="219"/>
      <c r="CB746" s="219"/>
      <c r="CC746" s="219"/>
      <c r="CD746" s="219"/>
      <c r="CE746" s="219"/>
      <c r="CF746" s="219"/>
      <c r="CG746" s="219"/>
      <c r="CH746" s="219"/>
      <c r="CI746" s="219"/>
      <c r="CJ746" s="219"/>
      <c r="CK746" s="219"/>
      <c r="CL746" s="219"/>
      <c r="CM746" s="219"/>
      <c r="CN746" s="219"/>
      <c r="CO746" s="219"/>
      <c r="CP746" s="219"/>
      <c r="CQ746" s="219"/>
      <c r="CR746" s="219"/>
      <c r="CS746" s="219"/>
      <c r="CT746" s="219"/>
      <c r="CU746" s="219"/>
      <c r="CV746" s="219"/>
      <c r="CW746" s="219"/>
      <c r="CX746" s="219"/>
      <c r="CY746" s="219"/>
      <c r="CZ746" s="219"/>
    </row>
    <row r="747" spans="2:104" s="218" customFormat="1" ht="32.25" customHeight="1" thickBot="1" x14ac:dyDescent="0.3">
      <c r="B747" s="1059"/>
      <c r="C747" s="1073"/>
      <c r="D747" s="983"/>
      <c r="E747" s="585" t="s">
        <v>203</v>
      </c>
      <c r="F747" s="695">
        <f t="shared" si="335"/>
        <v>0</v>
      </c>
      <c r="G747" s="677">
        <v>0</v>
      </c>
      <c r="H747" s="118">
        <v>0</v>
      </c>
      <c r="I747" s="118">
        <v>0</v>
      </c>
      <c r="J747" s="118">
        <v>0</v>
      </c>
      <c r="K747" s="66">
        <f t="shared" si="332"/>
        <v>0</v>
      </c>
      <c r="L747" s="91">
        <v>0</v>
      </c>
      <c r="M747" s="91">
        <v>0</v>
      </c>
      <c r="N747" s="91">
        <v>0</v>
      </c>
      <c r="O747" s="91">
        <v>0</v>
      </c>
      <c r="P747" s="257">
        <f t="shared" si="330"/>
        <v>0</v>
      </c>
      <c r="Q747" s="94">
        <v>0</v>
      </c>
      <c r="R747" s="94">
        <v>0</v>
      </c>
      <c r="S747" s="94">
        <v>0</v>
      </c>
      <c r="T747" s="94">
        <v>0</v>
      </c>
      <c r="U747" s="257">
        <f t="shared" si="331"/>
        <v>0</v>
      </c>
      <c r="V747" s="94">
        <v>0</v>
      </c>
      <c r="W747" s="94">
        <v>0</v>
      </c>
      <c r="X747" s="94">
        <v>0</v>
      </c>
      <c r="Y747" s="420">
        <v>0</v>
      </c>
      <c r="Z747" s="430">
        <f t="shared" si="328"/>
        <v>0</v>
      </c>
      <c r="AA747" s="91">
        <v>0</v>
      </c>
      <c r="AB747" s="91">
        <v>0</v>
      </c>
      <c r="AC747" s="91">
        <v>0</v>
      </c>
      <c r="AD747" s="91">
        <v>0</v>
      </c>
      <c r="AE747" s="430">
        <f t="shared" si="329"/>
        <v>0</v>
      </c>
      <c r="AF747" s="94">
        <v>0</v>
      </c>
      <c r="AG747" s="94">
        <v>0</v>
      </c>
      <c r="AH747" s="94">
        <v>0</v>
      </c>
      <c r="AI747" s="94">
        <v>0</v>
      </c>
      <c r="AJ747" s="430">
        <f t="shared" ref="AJ747:AJ810" si="336">AF747+AG747+AH747+AI747</f>
        <v>0</v>
      </c>
      <c r="AK747" s="91">
        <v>0</v>
      </c>
      <c r="AL747" s="91">
        <v>0</v>
      </c>
      <c r="AM747" s="91">
        <v>0</v>
      </c>
      <c r="AN747" s="91">
        <v>0</v>
      </c>
      <c r="AO747" s="257">
        <f t="shared" ref="AO747:AO810" si="337">AK747+AL747+AM747+AN747</f>
        <v>0</v>
      </c>
      <c r="AP747" s="91">
        <v>0</v>
      </c>
      <c r="AQ747" s="91">
        <v>0</v>
      </c>
      <c r="AR747" s="91">
        <v>0</v>
      </c>
      <c r="AS747" s="91">
        <v>0</v>
      </c>
      <c r="AT747" s="257">
        <f t="shared" si="333"/>
        <v>0</v>
      </c>
      <c r="AU747" s="91">
        <v>0</v>
      </c>
      <c r="AV747" s="91">
        <v>0</v>
      </c>
      <c r="AW747" s="91">
        <v>0</v>
      </c>
      <c r="AX747" s="91">
        <v>0</v>
      </c>
      <c r="AY747" s="257">
        <f t="shared" si="334"/>
        <v>0</v>
      </c>
      <c r="AZ747" s="219"/>
      <c r="BA747" s="219"/>
      <c r="BB747" s="219"/>
      <c r="BC747" s="219"/>
      <c r="BD747" s="219"/>
      <c r="BE747" s="219"/>
      <c r="BF747" s="219"/>
      <c r="BG747" s="219"/>
      <c r="BH747" s="219"/>
      <c r="BI747" s="219"/>
      <c r="BJ747" s="219"/>
      <c r="BK747" s="219"/>
      <c r="BL747" s="219"/>
      <c r="BM747" s="219"/>
      <c r="BN747" s="219"/>
      <c r="BO747" s="219"/>
      <c r="BP747" s="219"/>
      <c r="BQ747" s="219"/>
      <c r="BR747" s="219"/>
      <c r="BS747" s="219"/>
      <c r="BT747" s="219"/>
      <c r="BU747" s="219"/>
      <c r="BV747" s="219"/>
      <c r="BW747" s="219"/>
      <c r="BX747" s="219"/>
      <c r="BY747" s="219"/>
      <c r="BZ747" s="219"/>
      <c r="CA747" s="219"/>
      <c r="CB747" s="219"/>
      <c r="CC747" s="219"/>
      <c r="CD747" s="219"/>
      <c r="CE747" s="219"/>
      <c r="CF747" s="219"/>
      <c r="CG747" s="219"/>
      <c r="CH747" s="219"/>
      <c r="CI747" s="219"/>
      <c r="CJ747" s="219"/>
      <c r="CK747" s="219"/>
      <c r="CL747" s="219"/>
      <c r="CM747" s="219"/>
      <c r="CN747" s="219"/>
      <c r="CO747" s="219"/>
      <c r="CP747" s="219"/>
      <c r="CQ747" s="219"/>
      <c r="CR747" s="219"/>
      <c r="CS747" s="219"/>
      <c r="CT747" s="219"/>
      <c r="CU747" s="219"/>
      <c r="CV747" s="219"/>
      <c r="CW747" s="219"/>
      <c r="CX747" s="219"/>
      <c r="CY747" s="219"/>
      <c r="CZ747" s="219"/>
    </row>
    <row r="748" spans="2:104" s="218" customFormat="1" ht="29.25" customHeight="1" thickBot="1" x14ac:dyDescent="0.3">
      <c r="B748" s="1056"/>
      <c r="C748" s="1073"/>
      <c r="D748" s="983"/>
      <c r="E748" s="586" t="s">
        <v>112</v>
      </c>
      <c r="F748" s="695">
        <f t="shared" si="335"/>
        <v>0</v>
      </c>
      <c r="G748" s="677">
        <v>0</v>
      </c>
      <c r="H748" s="118">
        <v>0</v>
      </c>
      <c r="I748" s="118">
        <v>0</v>
      </c>
      <c r="J748" s="118">
        <v>0</v>
      </c>
      <c r="K748" s="66">
        <f t="shared" si="332"/>
        <v>0</v>
      </c>
      <c r="L748" s="119">
        <v>0</v>
      </c>
      <c r="M748" s="119">
        <v>0</v>
      </c>
      <c r="N748" s="119">
        <v>0</v>
      </c>
      <c r="O748" s="119">
        <v>0</v>
      </c>
      <c r="P748" s="257">
        <f t="shared" si="330"/>
        <v>0</v>
      </c>
      <c r="Q748" s="94">
        <v>0</v>
      </c>
      <c r="R748" s="94">
        <v>0</v>
      </c>
      <c r="S748" s="94">
        <v>0</v>
      </c>
      <c r="T748" s="94">
        <v>0</v>
      </c>
      <c r="U748" s="257">
        <f t="shared" si="331"/>
        <v>0</v>
      </c>
      <c r="V748" s="94">
        <v>0</v>
      </c>
      <c r="W748" s="94">
        <v>0</v>
      </c>
      <c r="X748" s="94">
        <v>0</v>
      </c>
      <c r="Y748" s="420">
        <v>0</v>
      </c>
      <c r="Z748" s="430">
        <f t="shared" si="328"/>
        <v>0</v>
      </c>
      <c r="AA748" s="91">
        <v>0</v>
      </c>
      <c r="AB748" s="91">
        <v>0</v>
      </c>
      <c r="AC748" s="91">
        <v>0</v>
      </c>
      <c r="AD748" s="91">
        <v>0</v>
      </c>
      <c r="AE748" s="430">
        <f t="shared" si="329"/>
        <v>0</v>
      </c>
      <c r="AF748" s="94">
        <v>0</v>
      </c>
      <c r="AG748" s="94">
        <v>0</v>
      </c>
      <c r="AH748" s="94">
        <v>0</v>
      </c>
      <c r="AI748" s="94">
        <v>0</v>
      </c>
      <c r="AJ748" s="430">
        <f t="shared" si="336"/>
        <v>0</v>
      </c>
      <c r="AK748" s="91">
        <v>0</v>
      </c>
      <c r="AL748" s="91">
        <v>0</v>
      </c>
      <c r="AM748" s="91">
        <v>0</v>
      </c>
      <c r="AN748" s="91">
        <v>0</v>
      </c>
      <c r="AO748" s="257">
        <f t="shared" si="337"/>
        <v>0</v>
      </c>
      <c r="AP748" s="91">
        <v>0</v>
      </c>
      <c r="AQ748" s="91">
        <v>0</v>
      </c>
      <c r="AR748" s="91">
        <v>0</v>
      </c>
      <c r="AS748" s="91">
        <v>0</v>
      </c>
      <c r="AT748" s="257">
        <f t="shared" si="333"/>
        <v>0</v>
      </c>
      <c r="AU748" s="91">
        <v>0</v>
      </c>
      <c r="AV748" s="91">
        <v>0</v>
      </c>
      <c r="AW748" s="91">
        <v>0</v>
      </c>
      <c r="AX748" s="91">
        <v>0</v>
      </c>
      <c r="AY748" s="257">
        <f t="shared" si="334"/>
        <v>0</v>
      </c>
      <c r="AZ748" s="219"/>
      <c r="BA748" s="219"/>
      <c r="BB748" s="219"/>
      <c r="BC748" s="219"/>
      <c r="BD748" s="219"/>
      <c r="BE748" s="219"/>
      <c r="BF748" s="219"/>
      <c r="BG748" s="219"/>
      <c r="BH748" s="219"/>
      <c r="BI748" s="219"/>
      <c r="BJ748" s="219"/>
      <c r="BK748" s="219"/>
      <c r="BL748" s="219"/>
      <c r="BM748" s="219"/>
      <c r="BN748" s="219"/>
      <c r="BO748" s="219"/>
      <c r="BP748" s="219"/>
      <c r="BQ748" s="219"/>
      <c r="BR748" s="219"/>
      <c r="BS748" s="219"/>
      <c r="BT748" s="219"/>
      <c r="BU748" s="219"/>
      <c r="BV748" s="219"/>
      <c r="BW748" s="219"/>
      <c r="BX748" s="219"/>
      <c r="BY748" s="219"/>
      <c r="BZ748" s="219"/>
      <c r="CA748" s="219"/>
      <c r="CB748" s="219"/>
      <c r="CC748" s="219"/>
      <c r="CD748" s="219"/>
      <c r="CE748" s="219"/>
      <c r="CF748" s="219"/>
      <c r="CG748" s="219"/>
      <c r="CH748" s="219"/>
      <c r="CI748" s="219"/>
      <c r="CJ748" s="219"/>
      <c r="CK748" s="219"/>
      <c r="CL748" s="219"/>
      <c r="CM748" s="219"/>
      <c r="CN748" s="219"/>
      <c r="CO748" s="219"/>
      <c r="CP748" s="219"/>
      <c r="CQ748" s="219"/>
      <c r="CR748" s="219"/>
      <c r="CS748" s="219"/>
      <c r="CT748" s="219"/>
      <c r="CU748" s="219"/>
      <c r="CV748" s="219"/>
      <c r="CW748" s="219"/>
      <c r="CX748" s="219"/>
      <c r="CY748" s="219"/>
      <c r="CZ748" s="219"/>
    </row>
    <row r="749" spans="2:104" s="218" customFormat="1" ht="29.25" customHeight="1" thickBot="1" x14ac:dyDescent="0.3">
      <c r="B749" s="1058">
        <v>27</v>
      </c>
      <c r="C749" s="1073"/>
      <c r="D749" s="982" t="s">
        <v>702</v>
      </c>
      <c r="E749" s="200" t="s">
        <v>703</v>
      </c>
      <c r="F749" s="695">
        <f t="shared" si="335"/>
        <v>0</v>
      </c>
      <c r="G749" s="677">
        <v>0</v>
      </c>
      <c r="H749" s="118">
        <v>0</v>
      </c>
      <c r="I749" s="118">
        <v>0</v>
      </c>
      <c r="J749" s="118">
        <v>0</v>
      </c>
      <c r="K749" s="66">
        <f t="shared" si="332"/>
        <v>0</v>
      </c>
      <c r="L749" s="246">
        <v>0</v>
      </c>
      <c r="M749" s="246">
        <v>0</v>
      </c>
      <c r="N749" s="246">
        <v>0</v>
      </c>
      <c r="O749" s="246">
        <v>0</v>
      </c>
      <c r="P749" s="257">
        <f t="shared" si="330"/>
        <v>0</v>
      </c>
      <c r="Q749" s="94">
        <v>0</v>
      </c>
      <c r="R749" s="94">
        <v>0</v>
      </c>
      <c r="S749" s="94">
        <v>0</v>
      </c>
      <c r="T749" s="94">
        <v>0</v>
      </c>
      <c r="U749" s="257">
        <f t="shared" si="331"/>
        <v>0</v>
      </c>
      <c r="V749" s="94">
        <v>0</v>
      </c>
      <c r="W749" s="94">
        <v>0</v>
      </c>
      <c r="X749" s="94">
        <v>0</v>
      </c>
      <c r="Y749" s="420">
        <v>0</v>
      </c>
      <c r="Z749" s="430">
        <f t="shared" ref="Z749:Z812" si="338">V749+W749+X749+Y749</f>
        <v>0</v>
      </c>
      <c r="AA749" s="91">
        <v>0</v>
      </c>
      <c r="AB749" s="91">
        <v>0</v>
      </c>
      <c r="AC749" s="91">
        <v>0</v>
      </c>
      <c r="AD749" s="91">
        <v>0</v>
      </c>
      <c r="AE749" s="430">
        <f t="shared" ref="AE749:AE812" si="339">AA749+AB749+AC749+AD749</f>
        <v>0</v>
      </c>
      <c r="AF749" s="94">
        <v>0</v>
      </c>
      <c r="AG749" s="94">
        <v>0</v>
      </c>
      <c r="AH749" s="94">
        <v>0</v>
      </c>
      <c r="AI749" s="94">
        <v>0</v>
      </c>
      <c r="AJ749" s="430">
        <f t="shared" si="336"/>
        <v>0</v>
      </c>
      <c r="AK749" s="91">
        <v>0</v>
      </c>
      <c r="AL749" s="91">
        <v>0</v>
      </c>
      <c r="AM749" s="91">
        <v>0</v>
      </c>
      <c r="AN749" s="91">
        <v>0</v>
      </c>
      <c r="AO749" s="257">
        <f t="shared" si="337"/>
        <v>0</v>
      </c>
      <c r="AP749" s="91">
        <v>0</v>
      </c>
      <c r="AQ749" s="91">
        <v>0</v>
      </c>
      <c r="AR749" s="91">
        <v>0</v>
      </c>
      <c r="AS749" s="91">
        <v>0</v>
      </c>
      <c r="AT749" s="257">
        <f t="shared" si="333"/>
        <v>0</v>
      </c>
      <c r="AU749" s="91">
        <v>0</v>
      </c>
      <c r="AV749" s="91">
        <v>0</v>
      </c>
      <c r="AW749" s="91">
        <v>0</v>
      </c>
      <c r="AX749" s="91">
        <v>0</v>
      </c>
      <c r="AY749" s="257">
        <f t="shared" si="334"/>
        <v>0</v>
      </c>
      <c r="AZ749" s="219"/>
      <c r="BA749" s="219"/>
      <c r="BB749" s="219"/>
      <c r="BC749" s="219"/>
      <c r="BD749" s="219"/>
      <c r="BE749" s="219"/>
      <c r="BF749" s="219"/>
      <c r="BG749" s="219"/>
      <c r="BH749" s="219"/>
      <c r="BI749" s="219"/>
      <c r="BJ749" s="219"/>
      <c r="BK749" s="219"/>
      <c r="BL749" s="219"/>
      <c r="BM749" s="219"/>
      <c r="BN749" s="219"/>
      <c r="BO749" s="219"/>
      <c r="BP749" s="219"/>
      <c r="BQ749" s="219"/>
      <c r="BR749" s="219"/>
      <c r="BS749" s="219"/>
      <c r="BT749" s="219"/>
      <c r="BU749" s="219"/>
      <c r="BV749" s="219"/>
      <c r="BW749" s="219"/>
      <c r="BX749" s="219"/>
      <c r="BY749" s="219"/>
      <c r="BZ749" s="219"/>
      <c r="CA749" s="219"/>
      <c r="CB749" s="219"/>
      <c r="CC749" s="219"/>
      <c r="CD749" s="219"/>
      <c r="CE749" s="219"/>
      <c r="CF749" s="219"/>
      <c r="CG749" s="219"/>
      <c r="CH749" s="219"/>
      <c r="CI749" s="219"/>
      <c r="CJ749" s="219"/>
      <c r="CK749" s="219"/>
      <c r="CL749" s="219"/>
      <c r="CM749" s="219"/>
      <c r="CN749" s="219"/>
      <c r="CO749" s="219"/>
      <c r="CP749" s="219"/>
      <c r="CQ749" s="219"/>
      <c r="CR749" s="219"/>
      <c r="CS749" s="219"/>
      <c r="CT749" s="219"/>
      <c r="CU749" s="219"/>
      <c r="CV749" s="219"/>
      <c r="CW749" s="219"/>
      <c r="CX749" s="219"/>
      <c r="CY749" s="219"/>
      <c r="CZ749" s="219"/>
    </row>
    <row r="750" spans="2:104" s="218" customFormat="1" ht="29.25" customHeight="1" thickBot="1" x14ac:dyDescent="0.3">
      <c r="B750" s="1056"/>
      <c r="C750" s="1073"/>
      <c r="D750" s="983"/>
      <c r="E750" s="583" t="s">
        <v>621</v>
      </c>
      <c r="F750" s="695">
        <f t="shared" si="335"/>
        <v>0</v>
      </c>
      <c r="G750" s="677">
        <v>0</v>
      </c>
      <c r="H750" s="118">
        <v>0</v>
      </c>
      <c r="I750" s="118">
        <v>0</v>
      </c>
      <c r="J750" s="118">
        <v>0</v>
      </c>
      <c r="K750" s="66">
        <f t="shared" si="332"/>
        <v>0</v>
      </c>
      <c r="L750" s="246">
        <v>0</v>
      </c>
      <c r="M750" s="246">
        <v>0</v>
      </c>
      <c r="N750" s="246">
        <v>0</v>
      </c>
      <c r="O750" s="246">
        <v>0</v>
      </c>
      <c r="P750" s="257">
        <f t="shared" si="330"/>
        <v>0</v>
      </c>
      <c r="Q750" s="94">
        <v>0</v>
      </c>
      <c r="R750" s="94">
        <v>0</v>
      </c>
      <c r="S750" s="94">
        <v>0</v>
      </c>
      <c r="T750" s="94">
        <v>0</v>
      </c>
      <c r="U750" s="257">
        <f t="shared" si="331"/>
        <v>0</v>
      </c>
      <c r="V750" s="94">
        <v>0</v>
      </c>
      <c r="W750" s="94">
        <v>0</v>
      </c>
      <c r="X750" s="94">
        <v>0</v>
      </c>
      <c r="Y750" s="420">
        <v>0</v>
      </c>
      <c r="Z750" s="430">
        <f t="shared" si="338"/>
        <v>0</v>
      </c>
      <c r="AA750" s="91">
        <v>0</v>
      </c>
      <c r="AB750" s="91">
        <v>0</v>
      </c>
      <c r="AC750" s="91">
        <v>0</v>
      </c>
      <c r="AD750" s="91">
        <v>0</v>
      </c>
      <c r="AE750" s="430">
        <f t="shared" si="339"/>
        <v>0</v>
      </c>
      <c r="AF750" s="94">
        <v>0</v>
      </c>
      <c r="AG750" s="94">
        <v>0</v>
      </c>
      <c r="AH750" s="94">
        <v>0</v>
      </c>
      <c r="AI750" s="94">
        <v>0</v>
      </c>
      <c r="AJ750" s="430">
        <f t="shared" si="336"/>
        <v>0</v>
      </c>
      <c r="AK750" s="91">
        <v>0</v>
      </c>
      <c r="AL750" s="91">
        <v>0</v>
      </c>
      <c r="AM750" s="91">
        <v>0</v>
      </c>
      <c r="AN750" s="91">
        <v>0</v>
      </c>
      <c r="AO750" s="257">
        <f t="shared" si="337"/>
        <v>0</v>
      </c>
      <c r="AP750" s="91">
        <v>0</v>
      </c>
      <c r="AQ750" s="91">
        <v>0</v>
      </c>
      <c r="AR750" s="91">
        <v>0</v>
      </c>
      <c r="AS750" s="91">
        <v>0</v>
      </c>
      <c r="AT750" s="257">
        <f t="shared" si="333"/>
        <v>0</v>
      </c>
      <c r="AU750" s="91">
        <v>0</v>
      </c>
      <c r="AV750" s="91">
        <v>0</v>
      </c>
      <c r="AW750" s="91">
        <v>0</v>
      </c>
      <c r="AX750" s="91">
        <v>0</v>
      </c>
      <c r="AY750" s="257">
        <f t="shared" si="334"/>
        <v>0</v>
      </c>
      <c r="AZ750" s="219"/>
      <c r="BA750" s="219"/>
      <c r="BB750" s="219"/>
      <c r="BC750" s="219"/>
      <c r="BD750" s="219"/>
      <c r="BE750" s="219"/>
      <c r="BF750" s="219"/>
      <c r="BG750" s="219"/>
      <c r="BH750" s="219"/>
      <c r="BI750" s="219"/>
      <c r="BJ750" s="219"/>
      <c r="BK750" s="219"/>
      <c r="BL750" s="219"/>
      <c r="BM750" s="219"/>
      <c r="BN750" s="219"/>
      <c r="BO750" s="219"/>
      <c r="BP750" s="219"/>
      <c r="BQ750" s="219"/>
      <c r="BR750" s="219"/>
      <c r="BS750" s="219"/>
      <c r="BT750" s="219"/>
      <c r="BU750" s="219"/>
      <c r="BV750" s="219"/>
      <c r="BW750" s="219"/>
      <c r="BX750" s="219"/>
      <c r="BY750" s="219"/>
      <c r="BZ750" s="219"/>
      <c r="CA750" s="219"/>
      <c r="CB750" s="219"/>
      <c r="CC750" s="219"/>
      <c r="CD750" s="219"/>
      <c r="CE750" s="219"/>
      <c r="CF750" s="219"/>
      <c r="CG750" s="219"/>
      <c r="CH750" s="219"/>
      <c r="CI750" s="219"/>
      <c r="CJ750" s="219"/>
      <c r="CK750" s="219"/>
      <c r="CL750" s="219"/>
      <c r="CM750" s="219"/>
      <c r="CN750" s="219"/>
      <c r="CO750" s="219"/>
      <c r="CP750" s="219"/>
      <c r="CQ750" s="219"/>
      <c r="CR750" s="219"/>
      <c r="CS750" s="219"/>
      <c r="CT750" s="219"/>
      <c r="CU750" s="219"/>
      <c r="CV750" s="219"/>
      <c r="CW750" s="219"/>
      <c r="CX750" s="219"/>
      <c r="CY750" s="219"/>
      <c r="CZ750" s="219"/>
    </row>
    <row r="751" spans="2:104" s="218" customFormat="1" ht="29.25" customHeight="1" thickBot="1" x14ac:dyDescent="0.3">
      <c r="B751" s="1058">
        <v>28</v>
      </c>
      <c r="C751" s="1073"/>
      <c r="D751" s="1000" t="s">
        <v>714</v>
      </c>
      <c r="E751" s="622" t="s">
        <v>621</v>
      </c>
      <c r="F751" s="695">
        <f t="shared" si="335"/>
        <v>0</v>
      </c>
      <c r="G751" s="677">
        <v>0</v>
      </c>
      <c r="H751" s="118">
        <v>0</v>
      </c>
      <c r="I751" s="118">
        <v>0</v>
      </c>
      <c r="J751" s="118">
        <v>0</v>
      </c>
      <c r="K751" s="66">
        <f t="shared" si="332"/>
        <v>0</v>
      </c>
      <c r="L751" s="246">
        <v>0</v>
      </c>
      <c r="M751" s="246">
        <v>0</v>
      </c>
      <c r="N751" s="246">
        <v>0</v>
      </c>
      <c r="O751" s="246">
        <v>0</v>
      </c>
      <c r="P751" s="257">
        <f t="shared" si="330"/>
        <v>0</v>
      </c>
      <c r="Q751" s="94">
        <v>0</v>
      </c>
      <c r="R751" s="94">
        <v>0</v>
      </c>
      <c r="S751" s="94">
        <v>0</v>
      </c>
      <c r="T751" s="94">
        <v>0</v>
      </c>
      <c r="U751" s="257">
        <f t="shared" si="331"/>
        <v>0</v>
      </c>
      <c r="V751" s="94">
        <v>0</v>
      </c>
      <c r="W751" s="94">
        <v>0</v>
      </c>
      <c r="X751" s="94">
        <v>0</v>
      </c>
      <c r="Y751" s="420">
        <v>0</v>
      </c>
      <c r="Z751" s="430">
        <f t="shared" si="338"/>
        <v>0</v>
      </c>
      <c r="AA751" s="91">
        <v>0</v>
      </c>
      <c r="AB751" s="91">
        <v>0</v>
      </c>
      <c r="AC751" s="91">
        <v>0</v>
      </c>
      <c r="AD751" s="91">
        <v>0</v>
      </c>
      <c r="AE751" s="430">
        <f t="shared" si="339"/>
        <v>0</v>
      </c>
      <c r="AF751" s="94">
        <v>0</v>
      </c>
      <c r="AG751" s="94">
        <v>0</v>
      </c>
      <c r="AH751" s="94">
        <v>0</v>
      </c>
      <c r="AI751" s="94">
        <v>0</v>
      </c>
      <c r="AJ751" s="430">
        <f t="shared" si="336"/>
        <v>0</v>
      </c>
      <c r="AK751" s="91">
        <v>0</v>
      </c>
      <c r="AL751" s="91">
        <v>0</v>
      </c>
      <c r="AM751" s="91">
        <v>0</v>
      </c>
      <c r="AN751" s="91">
        <v>0</v>
      </c>
      <c r="AO751" s="257">
        <f t="shared" si="337"/>
        <v>0</v>
      </c>
      <c r="AP751" s="91">
        <v>0</v>
      </c>
      <c r="AQ751" s="91">
        <v>0</v>
      </c>
      <c r="AR751" s="91">
        <v>0</v>
      </c>
      <c r="AS751" s="91">
        <v>0</v>
      </c>
      <c r="AT751" s="257">
        <f t="shared" si="333"/>
        <v>0</v>
      </c>
      <c r="AU751" s="91">
        <v>0</v>
      </c>
      <c r="AV751" s="91">
        <v>0</v>
      </c>
      <c r="AW751" s="91">
        <v>0</v>
      </c>
      <c r="AX751" s="91">
        <v>0</v>
      </c>
      <c r="AY751" s="257">
        <f t="shared" si="334"/>
        <v>0</v>
      </c>
      <c r="AZ751" s="219"/>
      <c r="BA751" s="219"/>
      <c r="BB751" s="219"/>
      <c r="BC751" s="219"/>
      <c r="BD751" s="219"/>
      <c r="BE751" s="219"/>
      <c r="BF751" s="219"/>
      <c r="BG751" s="219"/>
      <c r="BH751" s="219"/>
      <c r="BI751" s="219"/>
      <c r="BJ751" s="219"/>
      <c r="BK751" s="219"/>
      <c r="BL751" s="219"/>
      <c r="BM751" s="219"/>
      <c r="BN751" s="219"/>
      <c r="BO751" s="219"/>
      <c r="BP751" s="219"/>
      <c r="BQ751" s="219"/>
      <c r="BR751" s="219"/>
      <c r="BS751" s="219"/>
      <c r="BT751" s="219"/>
      <c r="BU751" s="219"/>
      <c r="BV751" s="219"/>
      <c r="BW751" s="219"/>
      <c r="BX751" s="219"/>
      <c r="BY751" s="219"/>
      <c r="BZ751" s="219"/>
      <c r="CA751" s="219"/>
      <c r="CB751" s="219"/>
      <c r="CC751" s="219"/>
      <c r="CD751" s="219"/>
      <c r="CE751" s="219"/>
      <c r="CF751" s="219"/>
      <c r="CG751" s="219"/>
      <c r="CH751" s="219"/>
      <c r="CI751" s="219"/>
      <c r="CJ751" s="219"/>
      <c r="CK751" s="219"/>
      <c r="CL751" s="219"/>
      <c r="CM751" s="219"/>
      <c r="CN751" s="219"/>
      <c r="CO751" s="219"/>
      <c r="CP751" s="219"/>
      <c r="CQ751" s="219"/>
      <c r="CR751" s="219"/>
      <c r="CS751" s="219"/>
      <c r="CT751" s="219"/>
      <c r="CU751" s="219"/>
      <c r="CV751" s="219"/>
      <c r="CW751" s="219"/>
      <c r="CX751" s="219"/>
      <c r="CY751" s="219"/>
      <c r="CZ751" s="219"/>
    </row>
    <row r="752" spans="2:104" s="218" customFormat="1" ht="29.25" customHeight="1" thickBot="1" x14ac:dyDescent="0.3">
      <c r="B752" s="1056"/>
      <c r="C752" s="1073"/>
      <c r="D752" s="1001"/>
      <c r="E752" s="596" t="s">
        <v>703</v>
      </c>
      <c r="F752" s="695">
        <f t="shared" si="335"/>
        <v>0</v>
      </c>
      <c r="G752" s="677">
        <v>0</v>
      </c>
      <c r="H752" s="118">
        <v>0</v>
      </c>
      <c r="I752" s="118">
        <v>0</v>
      </c>
      <c r="J752" s="118">
        <v>0</v>
      </c>
      <c r="K752" s="66">
        <f t="shared" si="332"/>
        <v>0</v>
      </c>
      <c r="L752" s="246">
        <v>0</v>
      </c>
      <c r="M752" s="246">
        <v>0</v>
      </c>
      <c r="N752" s="246">
        <v>0</v>
      </c>
      <c r="O752" s="246">
        <v>0</v>
      </c>
      <c r="P752" s="257">
        <f t="shared" si="330"/>
        <v>0</v>
      </c>
      <c r="Q752" s="94">
        <v>0</v>
      </c>
      <c r="R752" s="94">
        <v>0</v>
      </c>
      <c r="S752" s="94">
        <v>0</v>
      </c>
      <c r="T752" s="94">
        <v>0</v>
      </c>
      <c r="U752" s="257">
        <f t="shared" si="331"/>
        <v>0</v>
      </c>
      <c r="V752" s="94">
        <v>0</v>
      </c>
      <c r="W752" s="94">
        <v>0</v>
      </c>
      <c r="X752" s="94">
        <v>0</v>
      </c>
      <c r="Y752" s="420">
        <v>0</v>
      </c>
      <c r="Z752" s="430">
        <f t="shared" si="338"/>
        <v>0</v>
      </c>
      <c r="AA752" s="91">
        <v>0</v>
      </c>
      <c r="AB752" s="91">
        <v>0</v>
      </c>
      <c r="AC752" s="91">
        <v>0</v>
      </c>
      <c r="AD752" s="91">
        <v>0</v>
      </c>
      <c r="AE752" s="430">
        <f t="shared" si="339"/>
        <v>0</v>
      </c>
      <c r="AF752" s="94">
        <v>0</v>
      </c>
      <c r="AG752" s="94">
        <v>0</v>
      </c>
      <c r="AH752" s="94">
        <v>0</v>
      </c>
      <c r="AI752" s="94">
        <v>0</v>
      </c>
      <c r="AJ752" s="430">
        <f t="shared" si="336"/>
        <v>0</v>
      </c>
      <c r="AK752" s="91">
        <v>0</v>
      </c>
      <c r="AL752" s="91">
        <v>0</v>
      </c>
      <c r="AM752" s="91">
        <v>0</v>
      </c>
      <c r="AN752" s="91">
        <v>0</v>
      </c>
      <c r="AO752" s="257">
        <f t="shared" si="337"/>
        <v>0</v>
      </c>
      <c r="AP752" s="91">
        <v>0</v>
      </c>
      <c r="AQ752" s="91">
        <v>0</v>
      </c>
      <c r="AR752" s="91">
        <v>0</v>
      </c>
      <c r="AS752" s="91">
        <v>0</v>
      </c>
      <c r="AT752" s="257">
        <f t="shared" si="333"/>
        <v>0</v>
      </c>
      <c r="AU752" s="91">
        <v>0</v>
      </c>
      <c r="AV752" s="91">
        <v>0</v>
      </c>
      <c r="AW752" s="91">
        <v>0</v>
      </c>
      <c r="AX752" s="91">
        <v>0</v>
      </c>
      <c r="AY752" s="257">
        <f t="shared" si="334"/>
        <v>0</v>
      </c>
      <c r="AZ752" s="219"/>
      <c r="BA752" s="219"/>
      <c r="BB752" s="219"/>
      <c r="BC752" s="219"/>
      <c r="BD752" s="219"/>
      <c r="BE752" s="219"/>
      <c r="BF752" s="219"/>
      <c r="BG752" s="219"/>
      <c r="BH752" s="219"/>
      <c r="BI752" s="219"/>
      <c r="BJ752" s="219"/>
      <c r="BK752" s="219"/>
      <c r="BL752" s="219"/>
      <c r="BM752" s="219"/>
      <c r="BN752" s="219"/>
      <c r="BO752" s="219"/>
      <c r="BP752" s="219"/>
      <c r="BQ752" s="219"/>
      <c r="BR752" s="219"/>
      <c r="BS752" s="219"/>
      <c r="BT752" s="219"/>
      <c r="BU752" s="219"/>
      <c r="BV752" s="219"/>
      <c r="BW752" s="219"/>
      <c r="BX752" s="219"/>
      <c r="BY752" s="219"/>
      <c r="BZ752" s="219"/>
      <c r="CA752" s="219"/>
      <c r="CB752" s="219"/>
      <c r="CC752" s="219"/>
      <c r="CD752" s="219"/>
      <c r="CE752" s="219"/>
      <c r="CF752" s="219"/>
      <c r="CG752" s="219"/>
      <c r="CH752" s="219"/>
      <c r="CI752" s="219"/>
      <c r="CJ752" s="219"/>
      <c r="CK752" s="219"/>
      <c r="CL752" s="219"/>
      <c r="CM752" s="219"/>
      <c r="CN752" s="219"/>
      <c r="CO752" s="219"/>
      <c r="CP752" s="219"/>
      <c r="CQ752" s="219"/>
      <c r="CR752" s="219"/>
      <c r="CS752" s="219"/>
      <c r="CT752" s="219"/>
      <c r="CU752" s="219"/>
      <c r="CV752" s="219"/>
      <c r="CW752" s="219"/>
      <c r="CX752" s="219"/>
      <c r="CY752" s="219"/>
      <c r="CZ752" s="219"/>
    </row>
    <row r="753" spans="1:104" s="218" customFormat="1" ht="29.25" customHeight="1" x14ac:dyDescent="0.25">
      <c r="B753" s="1058"/>
      <c r="C753" s="1073"/>
      <c r="D753" s="997" t="s">
        <v>755</v>
      </c>
      <c r="E753" s="622" t="s">
        <v>621</v>
      </c>
      <c r="F753" s="695">
        <f t="shared" si="335"/>
        <v>0</v>
      </c>
      <c r="G753" s="678"/>
      <c r="H753" s="94"/>
      <c r="I753" s="94"/>
      <c r="J753" s="94"/>
      <c r="K753" s="66"/>
      <c r="L753" s="94"/>
      <c r="M753" s="94"/>
      <c r="N753" s="94"/>
      <c r="O753" s="94"/>
      <c r="P753" s="257"/>
      <c r="Q753" s="94"/>
      <c r="R753" s="94"/>
      <c r="S753" s="94"/>
      <c r="T753" s="94"/>
      <c r="U753" s="257"/>
      <c r="V753" s="94">
        <v>0</v>
      </c>
      <c r="W753" s="94">
        <v>0</v>
      </c>
      <c r="X753" s="94">
        <v>0</v>
      </c>
      <c r="Y753" s="420">
        <v>0</v>
      </c>
      <c r="Z753" s="430">
        <f t="shared" si="338"/>
        <v>0</v>
      </c>
      <c r="AA753" s="91">
        <v>0</v>
      </c>
      <c r="AB753" s="91">
        <v>0</v>
      </c>
      <c r="AC753" s="91">
        <v>0</v>
      </c>
      <c r="AD753" s="91">
        <v>0</v>
      </c>
      <c r="AE753" s="430">
        <f t="shared" si="339"/>
        <v>0</v>
      </c>
      <c r="AF753" s="94">
        <v>0</v>
      </c>
      <c r="AG753" s="94">
        <v>0</v>
      </c>
      <c r="AH753" s="94">
        <v>0</v>
      </c>
      <c r="AI753" s="94">
        <v>0</v>
      </c>
      <c r="AJ753" s="430">
        <f t="shared" si="336"/>
        <v>0</v>
      </c>
      <c r="AK753" s="91">
        <v>0</v>
      </c>
      <c r="AL753" s="91">
        <v>0</v>
      </c>
      <c r="AM753" s="91">
        <v>0</v>
      </c>
      <c r="AN753" s="91">
        <v>0</v>
      </c>
      <c r="AO753" s="257">
        <f t="shared" si="337"/>
        <v>0</v>
      </c>
      <c r="AP753" s="91">
        <v>0</v>
      </c>
      <c r="AQ753" s="91">
        <v>0</v>
      </c>
      <c r="AR753" s="91">
        <v>0</v>
      </c>
      <c r="AS753" s="91">
        <v>0</v>
      </c>
      <c r="AT753" s="257">
        <f t="shared" si="333"/>
        <v>0</v>
      </c>
      <c r="AU753" s="91">
        <v>0</v>
      </c>
      <c r="AV753" s="91">
        <v>0</v>
      </c>
      <c r="AW753" s="91">
        <v>0</v>
      </c>
      <c r="AX753" s="91">
        <v>0</v>
      </c>
      <c r="AY753" s="257">
        <f t="shared" si="334"/>
        <v>0</v>
      </c>
      <c r="AZ753" s="219"/>
      <c r="BA753" s="219"/>
      <c r="BB753" s="219"/>
      <c r="BC753" s="219"/>
      <c r="BD753" s="219"/>
      <c r="BE753" s="219"/>
      <c r="BF753" s="219"/>
      <c r="BG753" s="219"/>
      <c r="BH753" s="219"/>
      <c r="BI753" s="219"/>
      <c r="BJ753" s="219"/>
      <c r="BK753" s="219"/>
      <c r="BL753" s="219"/>
      <c r="BM753" s="219"/>
      <c r="BN753" s="219"/>
      <c r="BO753" s="219"/>
      <c r="BP753" s="219"/>
      <c r="BQ753" s="219"/>
      <c r="BR753" s="219"/>
      <c r="BS753" s="219"/>
      <c r="BT753" s="219"/>
      <c r="BU753" s="219"/>
      <c r="BV753" s="219"/>
      <c r="BW753" s="219"/>
      <c r="BX753" s="219"/>
      <c r="BY753" s="219"/>
      <c r="BZ753" s="219"/>
      <c r="CA753" s="219"/>
      <c r="CB753" s="219"/>
      <c r="CC753" s="219"/>
      <c r="CD753" s="219"/>
      <c r="CE753" s="219"/>
      <c r="CF753" s="219"/>
      <c r="CG753" s="219"/>
      <c r="CH753" s="219"/>
      <c r="CI753" s="219"/>
      <c r="CJ753" s="219"/>
      <c r="CK753" s="219"/>
      <c r="CL753" s="219"/>
      <c r="CM753" s="219"/>
      <c r="CN753" s="219"/>
      <c r="CO753" s="219"/>
      <c r="CP753" s="219"/>
      <c r="CQ753" s="219"/>
      <c r="CR753" s="219"/>
      <c r="CS753" s="219"/>
      <c r="CT753" s="219"/>
      <c r="CU753" s="219"/>
      <c r="CV753" s="219"/>
      <c r="CW753" s="219"/>
      <c r="CX753" s="219"/>
      <c r="CY753" s="219"/>
      <c r="CZ753" s="219"/>
    </row>
    <row r="754" spans="1:104" s="218" customFormat="1" ht="29.25" customHeight="1" x14ac:dyDescent="0.25">
      <c r="B754" s="1064"/>
      <c r="C754" s="1073"/>
      <c r="D754" s="999"/>
      <c r="E754" s="596" t="s">
        <v>703</v>
      </c>
      <c r="F754" s="695">
        <f t="shared" si="335"/>
        <v>0</v>
      </c>
      <c r="G754" s="678"/>
      <c r="H754" s="94"/>
      <c r="I754" s="94"/>
      <c r="J754" s="94"/>
      <c r="K754" s="66"/>
      <c r="L754" s="94"/>
      <c r="M754" s="94"/>
      <c r="N754" s="94"/>
      <c r="O754" s="94"/>
      <c r="P754" s="257"/>
      <c r="Q754" s="94"/>
      <c r="R754" s="94"/>
      <c r="S754" s="94"/>
      <c r="T754" s="94"/>
      <c r="U754" s="257"/>
      <c r="V754" s="94">
        <v>0</v>
      </c>
      <c r="W754" s="94">
        <v>0</v>
      </c>
      <c r="X754" s="94">
        <v>0</v>
      </c>
      <c r="Y754" s="420">
        <v>0</v>
      </c>
      <c r="Z754" s="430">
        <f t="shared" si="338"/>
        <v>0</v>
      </c>
      <c r="AA754" s="91">
        <v>0</v>
      </c>
      <c r="AB754" s="91">
        <v>0</v>
      </c>
      <c r="AC754" s="91">
        <v>0</v>
      </c>
      <c r="AD754" s="91">
        <v>0</v>
      </c>
      <c r="AE754" s="430">
        <f t="shared" si="339"/>
        <v>0</v>
      </c>
      <c r="AF754" s="94">
        <v>0</v>
      </c>
      <c r="AG754" s="94">
        <v>0</v>
      </c>
      <c r="AH754" s="94">
        <v>0</v>
      </c>
      <c r="AI754" s="94">
        <v>0</v>
      </c>
      <c r="AJ754" s="430">
        <f t="shared" si="336"/>
        <v>0</v>
      </c>
      <c r="AK754" s="91">
        <v>0</v>
      </c>
      <c r="AL754" s="91">
        <v>0</v>
      </c>
      <c r="AM754" s="91">
        <v>0</v>
      </c>
      <c r="AN754" s="91">
        <v>0</v>
      </c>
      <c r="AO754" s="257">
        <f t="shared" si="337"/>
        <v>0</v>
      </c>
      <c r="AP754" s="91">
        <v>0</v>
      </c>
      <c r="AQ754" s="91">
        <v>0</v>
      </c>
      <c r="AR754" s="91">
        <v>0</v>
      </c>
      <c r="AS754" s="91">
        <v>0</v>
      </c>
      <c r="AT754" s="257">
        <f t="shared" si="333"/>
        <v>0</v>
      </c>
      <c r="AU754" s="91">
        <v>0</v>
      </c>
      <c r="AV754" s="91">
        <v>0</v>
      </c>
      <c r="AW754" s="91">
        <v>0</v>
      </c>
      <c r="AX754" s="91">
        <v>0</v>
      </c>
      <c r="AY754" s="257">
        <f t="shared" si="334"/>
        <v>0</v>
      </c>
      <c r="AZ754" s="219"/>
      <c r="BA754" s="219"/>
      <c r="BB754" s="219"/>
      <c r="BC754" s="219"/>
      <c r="BD754" s="219"/>
      <c r="BE754" s="219"/>
      <c r="BF754" s="219"/>
      <c r="BG754" s="219"/>
      <c r="BH754" s="219"/>
      <c r="BI754" s="219"/>
      <c r="BJ754" s="219"/>
      <c r="BK754" s="219"/>
      <c r="BL754" s="219"/>
      <c r="BM754" s="219"/>
      <c r="BN754" s="219"/>
      <c r="BO754" s="219"/>
      <c r="BP754" s="219"/>
      <c r="BQ754" s="219"/>
      <c r="BR754" s="219"/>
      <c r="BS754" s="219"/>
      <c r="BT754" s="219"/>
      <c r="BU754" s="219"/>
      <c r="BV754" s="219"/>
      <c r="BW754" s="219"/>
      <c r="BX754" s="219"/>
      <c r="BY754" s="219"/>
      <c r="BZ754" s="219"/>
      <c r="CA754" s="219"/>
      <c r="CB754" s="219"/>
      <c r="CC754" s="219"/>
      <c r="CD754" s="219"/>
      <c r="CE754" s="219"/>
      <c r="CF754" s="219"/>
      <c r="CG754" s="219"/>
      <c r="CH754" s="219"/>
      <c r="CI754" s="219"/>
      <c r="CJ754" s="219"/>
      <c r="CK754" s="219"/>
      <c r="CL754" s="219"/>
      <c r="CM754" s="219"/>
      <c r="CN754" s="219"/>
      <c r="CO754" s="219"/>
      <c r="CP754" s="219"/>
      <c r="CQ754" s="219"/>
      <c r="CR754" s="219"/>
      <c r="CS754" s="219"/>
      <c r="CT754" s="219"/>
      <c r="CU754" s="219"/>
      <c r="CV754" s="219"/>
      <c r="CW754" s="219"/>
      <c r="CX754" s="219"/>
      <c r="CY754" s="219"/>
      <c r="CZ754" s="219"/>
    </row>
    <row r="755" spans="1:104" s="218" customFormat="1" ht="29.25" customHeight="1" x14ac:dyDescent="0.25">
      <c r="B755" s="1058"/>
      <c r="C755" s="1073"/>
      <c r="D755" s="997" t="s">
        <v>756</v>
      </c>
      <c r="E755" s="622" t="s">
        <v>621</v>
      </c>
      <c r="F755" s="695">
        <f t="shared" si="335"/>
        <v>0</v>
      </c>
      <c r="G755" s="678"/>
      <c r="H755" s="94"/>
      <c r="I755" s="94"/>
      <c r="J755" s="94"/>
      <c r="K755" s="66"/>
      <c r="L755" s="94"/>
      <c r="M755" s="94"/>
      <c r="N755" s="94"/>
      <c r="O755" s="94"/>
      <c r="P755" s="257"/>
      <c r="Q755" s="94"/>
      <c r="R755" s="94"/>
      <c r="S755" s="94"/>
      <c r="T755" s="94"/>
      <c r="U755" s="257"/>
      <c r="V755" s="94">
        <v>0</v>
      </c>
      <c r="W755" s="94">
        <v>0</v>
      </c>
      <c r="X755" s="94">
        <v>0</v>
      </c>
      <c r="Y755" s="420">
        <v>0</v>
      </c>
      <c r="Z755" s="430">
        <f t="shared" si="338"/>
        <v>0</v>
      </c>
      <c r="AA755" s="91">
        <v>0</v>
      </c>
      <c r="AB755" s="91">
        <v>0</v>
      </c>
      <c r="AC755" s="91">
        <v>0</v>
      </c>
      <c r="AD755" s="91">
        <v>0</v>
      </c>
      <c r="AE755" s="430">
        <f t="shared" si="339"/>
        <v>0</v>
      </c>
      <c r="AF755" s="94">
        <v>0</v>
      </c>
      <c r="AG755" s="94">
        <v>0</v>
      </c>
      <c r="AH755" s="94">
        <v>0</v>
      </c>
      <c r="AI755" s="94">
        <v>0</v>
      </c>
      <c r="AJ755" s="430">
        <f t="shared" si="336"/>
        <v>0</v>
      </c>
      <c r="AK755" s="91">
        <v>0</v>
      </c>
      <c r="AL755" s="91">
        <v>0</v>
      </c>
      <c r="AM755" s="91">
        <v>0</v>
      </c>
      <c r="AN755" s="91">
        <v>0</v>
      </c>
      <c r="AO755" s="257">
        <f t="shared" si="337"/>
        <v>0</v>
      </c>
      <c r="AP755" s="91">
        <v>0</v>
      </c>
      <c r="AQ755" s="91">
        <v>0</v>
      </c>
      <c r="AR755" s="91">
        <v>0</v>
      </c>
      <c r="AS755" s="91">
        <v>0</v>
      </c>
      <c r="AT755" s="257">
        <f t="shared" si="333"/>
        <v>0</v>
      </c>
      <c r="AU755" s="91">
        <v>0</v>
      </c>
      <c r="AV755" s="91">
        <v>0</v>
      </c>
      <c r="AW755" s="91">
        <v>0</v>
      </c>
      <c r="AX755" s="91">
        <v>0</v>
      </c>
      <c r="AY755" s="257">
        <f t="shared" si="334"/>
        <v>0</v>
      </c>
      <c r="AZ755" s="219"/>
      <c r="BA755" s="219"/>
      <c r="BB755" s="219"/>
      <c r="BC755" s="219"/>
      <c r="BD755" s="219"/>
      <c r="BE755" s="219"/>
      <c r="BF755" s="219"/>
      <c r="BG755" s="219"/>
      <c r="BH755" s="219"/>
      <c r="BI755" s="219"/>
      <c r="BJ755" s="219"/>
      <c r="BK755" s="219"/>
      <c r="BL755" s="219"/>
      <c r="BM755" s="219"/>
      <c r="BN755" s="219"/>
      <c r="BO755" s="219"/>
      <c r="BP755" s="219"/>
      <c r="BQ755" s="219"/>
      <c r="BR755" s="219"/>
      <c r="BS755" s="219"/>
      <c r="BT755" s="219"/>
      <c r="BU755" s="219"/>
      <c r="BV755" s="219"/>
      <c r="BW755" s="219"/>
      <c r="BX755" s="219"/>
      <c r="BY755" s="219"/>
      <c r="BZ755" s="219"/>
      <c r="CA755" s="219"/>
      <c r="CB755" s="219"/>
      <c r="CC755" s="219"/>
      <c r="CD755" s="219"/>
      <c r="CE755" s="219"/>
      <c r="CF755" s="219"/>
      <c r="CG755" s="219"/>
      <c r="CH755" s="219"/>
      <c r="CI755" s="219"/>
      <c r="CJ755" s="219"/>
      <c r="CK755" s="219"/>
      <c r="CL755" s="219"/>
      <c r="CM755" s="219"/>
      <c r="CN755" s="219"/>
      <c r="CO755" s="219"/>
      <c r="CP755" s="219"/>
      <c r="CQ755" s="219"/>
      <c r="CR755" s="219"/>
      <c r="CS755" s="219"/>
      <c r="CT755" s="219"/>
      <c r="CU755" s="219"/>
      <c r="CV755" s="219"/>
      <c r="CW755" s="219"/>
      <c r="CX755" s="219"/>
      <c r="CY755" s="219"/>
      <c r="CZ755" s="219"/>
    </row>
    <row r="756" spans="1:104" s="218" customFormat="1" ht="29.25" customHeight="1" x14ac:dyDescent="0.25">
      <c r="B756" s="1064"/>
      <c r="C756" s="1073"/>
      <c r="D756" s="999"/>
      <c r="E756" s="596" t="s">
        <v>703</v>
      </c>
      <c r="F756" s="695">
        <f t="shared" si="335"/>
        <v>0</v>
      </c>
      <c r="G756" s="678"/>
      <c r="H756" s="94"/>
      <c r="I756" s="94"/>
      <c r="J756" s="94"/>
      <c r="K756" s="66"/>
      <c r="L756" s="94"/>
      <c r="M756" s="94"/>
      <c r="N756" s="94"/>
      <c r="O756" s="94"/>
      <c r="P756" s="257"/>
      <c r="Q756" s="94"/>
      <c r="R756" s="94"/>
      <c r="S756" s="94"/>
      <c r="T756" s="94"/>
      <c r="U756" s="257"/>
      <c r="V756" s="94">
        <v>0</v>
      </c>
      <c r="W756" s="94">
        <v>0</v>
      </c>
      <c r="X756" s="94">
        <v>0</v>
      </c>
      <c r="Y756" s="420">
        <v>0</v>
      </c>
      <c r="Z756" s="430">
        <f t="shared" si="338"/>
        <v>0</v>
      </c>
      <c r="AA756" s="91">
        <v>0</v>
      </c>
      <c r="AB756" s="91">
        <v>0</v>
      </c>
      <c r="AC756" s="91">
        <v>0</v>
      </c>
      <c r="AD756" s="91">
        <v>0</v>
      </c>
      <c r="AE756" s="430">
        <f t="shared" si="339"/>
        <v>0</v>
      </c>
      <c r="AF756" s="94">
        <v>0</v>
      </c>
      <c r="AG756" s="94">
        <v>0</v>
      </c>
      <c r="AH756" s="94">
        <v>0</v>
      </c>
      <c r="AI756" s="94">
        <v>0</v>
      </c>
      <c r="AJ756" s="430">
        <f t="shared" si="336"/>
        <v>0</v>
      </c>
      <c r="AK756" s="91">
        <v>0</v>
      </c>
      <c r="AL756" s="91">
        <v>0</v>
      </c>
      <c r="AM756" s="91">
        <v>0</v>
      </c>
      <c r="AN756" s="91">
        <v>0</v>
      </c>
      <c r="AO756" s="257">
        <f t="shared" si="337"/>
        <v>0</v>
      </c>
      <c r="AP756" s="91">
        <v>0</v>
      </c>
      <c r="AQ756" s="91">
        <v>0</v>
      </c>
      <c r="AR756" s="91">
        <v>0</v>
      </c>
      <c r="AS756" s="91">
        <v>0</v>
      </c>
      <c r="AT756" s="257">
        <f t="shared" si="333"/>
        <v>0</v>
      </c>
      <c r="AU756" s="91">
        <v>0</v>
      </c>
      <c r="AV756" s="91">
        <v>0</v>
      </c>
      <c r="AW756" s="91">
        <v>0</v>
      </c>
      <c r="AX756" s="91">
        <v>0</v>
      </c>
      <c r="AY756" s="257">
        <f t="shared" si="334"/>
        <v>0</v>
      </c>
      <c r="AZ756" s="219"/>
      <c r="BA756" s="219"/>
      <c r="BB756" s="219"/>
      <c r="BC756" s="219"/>
      <c r="BD756" s="219"/>
      <c r="BE756" s="219"/>
      <c r="BF756" s="219"/>
      <c r="BG756" s="219"/>
      <c r="BH756" s="219"/>
      <c r="BI756" s="219"/>
      <c r="BJ756" s="219"/>
      <c r="BK756" s="219"/>
      <c r="BL756" s="219"/>
      <c r="BM756" s="219"/>
      <c r="BN756" s="219"/>
      <c r="BO756" s="219"/>
      <c r="BP756" s="219"/>
      <c r="BQ756" s="219"/>
      <c r="BR756" s="219"/>
      <c r="BS756" s="219"/>
      <c r="BT756" s="219"/>
      <c r="BU756" s="219"/>
      <c r="BV756" s="219"/>
      <c r="BW756" s="219"/>
      <c r="BX756" s="219"/>
      <c r="BY756" s="219"/>
      <c r="BZ756" s="219"/>
      <c r="CA756" s="219"/>
      <c r="CB756" s="219"/>
      <c r="CC756" s="219"/>
      <c r="CD756" s="219"/>
      <c r="CE756" s="219"/>
      <c r="CF756" s="219"/>
      <c r="CG756" s="219"/>
      <c r="CH756" s="219"/>
      <c r="CI756" s="219"/>
      <c r="CJ756" s="219"/>
      <c r="CK756" s="219"/>
      <c r="CL756" s="219"/>
      <c r="CM756" s="219"/>
      <c r="CN756" s="219"/>
      <c r="CO756" s="219"/>
      <c r="CP756" s="219"/>
      <c r="CQ756" s="219"/>
      <c r="CR756" s="219"/>
      <c r="CS756" s="219"/>
      <c r="CT756" s="219"/>
      <c r="CU756" s="219"/>
      <c r="CV756" s="219"/>
      <c r="CW756" s="219"/>
      <c r="CX756" s="219"/>
      <c r="CY756" s="219"/>
      <c r="CZ756" s="219"/>
    </row>
    <row r="757" spans="1:104" s="218" customFormat="1" ht="29.25" customHeight="1" x14ac:dyDescent="0.25">
      <c r="B757" s="1058"/>
      <c r="C757" s="1073"/>
      <c r="D757" s="997" t="s">
        <v>757</v>
      </c>
      <c r="E757" s="622" t="s">
        <v>621</v>
      </c>
      <c r="F757" s="695">
        <f t="shared" si="335"/>
        <v>0</v>
      </c>
      <c r="G757" s="678"/>
      <c r="H757" s="94"/>
      <c r="I757" s="94"/>
      <c r="J757" s="94"/>
      <c r="K757" s="66"/>
      <c r="L757" s="94"/>
      <c r="M757" s="94"/>
      <c r="N757" s="94"/>
      <c r="O757" s="94"/>
      <c r="P757" s="257"/>
      <c r="Q757" s="94"/>
      <c r="R757" s="94"/>
      <c r="S757" s="94"/>
      <c r="T757" s="94"/>
      <c r="U757" s="257"/>
      <c r="V757" s="94">
        <v>0</v>
      </c>
      <c r="W757" s="94">
        <v>0</v>
      </c>
      <c r="X757" s="94">
        <v>0</v>
      </c>
      <c r="Y757" s="420">
        <v>0</v>
      </c>
      <c r="Z757" s="430">
        <f t="shared" si="338"/>
        <v>0</v>
      </c>
      <c r="AA757" s="91">
        <v>0</v>
      </c>
      <c r="AB757" s="91">
        <v>0</v>
      </c>
      <c r="AC757" s="91">
        <v>0</v>
      </c>
      <c r="AD757" s="91">
        <v>0</v>
      </c>
      <c r="AE757" s="430">
        <f t="shared" si="339"/>
        <v>0</v>
      </c>
      <c r="AF757" s="94">
        <v>0</v>
      </c>
      <c r="AG757" s="94">
        <v>0</v>
      </c>
      <c r="AH757" s="94">
        <v>0</v>
      </c>
      <c r="AI757" s="94">
        <v>0</v>
      </c>
      <c r="AJ757" s="430">
        <f t="shared" si="336"/>
        <v>0</v>
      </c>
      <c r="AK757" s="91">
        <v>0</v>
      </c>
      <c r="AL757" s="91">
        <v>0</v>
      </c>
      <c r="AM757" s="91">
        <v>0</v>
      </c>
      <c r="AN757" s="91">
        <v>0</v>
      </c>
      <c r="AO757" s="257">
        <f t="shared" si="337"/>
        <v>0</v>
      </c>
      <c r="AP757" s="91">
        <v>0</v>
      </c>
      <c r="AQ757" s="91">
        <v>0</v>
      </c>
      <c r="AR757" s="91">
        <v>0</v>
      </c>
      <c r="AS757" s="91">
        <v>0</v>
      </c>
      <c r="AT757" s="257">
        <f t="shared" si="333"/>
        <v>0</v>
      </c>
      <c r="AU757" s="91">
        <v>0</v>
      </c>
      <c r="AV757" s="91">
        <v>0</v>
      </c>
      <c r="AW757" s="91">
        <v>0</v>
      </c>
      <c r="AX757" s="91">
        <v>0</v>
      </c>
      <c r="AY757" s="257">
        <f t="shared" si="334"/>
        <v>0</v>
      </c>
      <c r="AZ757" s="219"/>
      <c r="BA757" s="219"/>
      <c r="BB757" s="219"/>
      <c r="BC757" s="219"/>
      <c r="BD757" s="219"/>
      <c r="BE757" s="219"/>
      <c r="BF757" s="219"/>
      <c r="BG757" s="219"/>
      <c r="BH757" s="219"/>
      <c r="BI757" s="219"/>
      <c r="BJ757" s="219"/>
      <c r="BK757" s="219"/>
      <c r="BL757" s="219"/>
      <c r="BM757" s="219"/>
      <c r="BN757" s="219"/>
      <c r="BO757" s="219"/>
      <c r="BP757" s="219"/>
      <c r="BQ757" s="219"/>
      <c r="BR757" s="219"/>
      <c r="BS757" s="219"/>
      <c r="BT757" s="219"/>
      <c r="BU757" s="219"/>
      <c r="BV757" s="219"/>
      <c r="BW757" s="219"/>
      <c r="BX757" s="219"/>
      <c r="BY757" s="219"/>
      <c r="BZ757" s="219"/>
      <c r="CA757" s="219"/>
      <c r="CB757" s="219"/>
      <c r="CC757" s="219"/>
      <c r="CD757" s="219"/>
      <c r="CE757" s="219"/>
      <c r="CF757" s="219"/>
      <c r="CG757" s="219"/>
      <c r="CH757" s="219"/>
      <c r="CI757" s="219"/>
      <c r="CJ757" s="219"/>
      <c r="CK757" s="219"/>
      <c r="CL757" s="219"/>
      <c r="CM757" s="219"/>
      <c r="CN757" s="219"/>
      <c r="CO757" s="219"/>
      <c r="CP757" s="219"/>
      <c r="CQ757" s="219"/>
      <c r="CR757" s="219"/>
      <c r="CS757" s="219"/>
      <c r="CT757" s="219"/>
      <c r="CU757" s="219"/>
      <c r="CV757" s="219"/>
      <c r="CW757" s="219"/>
      <c r="CX757" s="219"/>
      <c r="CY757" s="219"/>
      <c r="CZ757" s="219"/>
    </row>
    <row r="758" spans="1:104" s="218" customFormat="1" ht="29.25" customHeight="1" x14ac:dyDescent="0.25">
      <c r="B758" s="1064"/>
      <c r="C758" s="1073"/>
      <c r="D758" s="999"/>
      <c r="E758" s="596" t="s">
        <v>703</v>
      </c>
      <c r="F758" s="695">
        <f t="shared" si="335"/>
        <v>0</v>
      </c>
      <c r="G758" s="678"/>
      <c r="H758" s="94"/>
      <c r="I758" s="94"/>
      <c r="J758" s="94"/>
      <c r="K758" s="66"/>
      <c r="L758" s="94"/>
      <c r="M758" s="94"/>
      <c r="N758" s="94"/>
      <c r="O758" s="94"/>
      <c r="P758" s="257"/>
      <c r="Q758" s="94"/>
      <c r="R758" s="94"/>
      <c r="S758" s="94"/>
      <c r="T758" s="94"/>
      <c r="U758" s="257"/>
      <c r="V758" s="94">
        <v>0</v>
      </c>
      <c r="W758" s="94">
        <v>0</v>
      </c>
      <c r="X758" s="94">
        <v>0</v>
      </c>
      <c r="Y758" s="420">
        <v>0</v>
      </c>
      <c r="Z758" s="430">
        <f t="shared" si="338"/>
        <v>0</v>
      </c>
      <c r="AA758" s="91">
        <v>0</v>
      </c>
      <c r="AB758" s="91">
        <v>0</v>
      </c>
      <c r="AC758" s="91">
        <v>0</v>
      </c>
      <c r="AD758" s="91">
        <v>0</v>
      </c>
      <c r="AE758" s="430">
        <f t="shared" si="339"/>
        <v>0</v>
      </c>
      <c r="AF758" s="94">
        <v>0</v>
      </c>
      <c r="AG758" s="94">
        <v>0</v>
      </c>
      <c r="AH758" s="94">
        <v>0</v>
      </c>
      <c r="AI758" s="94">
        <v>0</v>
      </c>
      <c r="AJ758" s="430">
        <f t="shared" si="336"/>
        <v>0</v>
      </c>
      <c r="AK758" s="91">
        <v>0</v>
      </c>
      <c r="AL758" s="91">
        <v>0</v>
      </c>
      <c r="AM758" s="91">
        <v>0</v>
      </c>
      <c r="AN758" s="91">
        <v>0</v>
      </c>
      <c r="AO758" s="257">
        <f t="shared" si="337"/>
        <v>0</v>
      </c>
      <c r="AP758" s="91">
        <v>0</v>
      </c>
      <c r="AQ758" s="91">
        <v>0</v>
      </c>
      <c r="AR758" s="91">
        <v>0</v>
      </c>
      <c r="AS758" s="91">
        <v>0</v>
      </c>
      <c r="AT758" s="257">
        <f t="shared" si="333"/>
        <v>0</v>
      </c>
      <c r="AU758" s="91">
        <v>0</v>
      </c>
      <c r="AV758" s="91">
        <v>0</v>
      </c>
      <c r="AW758" s="91">
        <v>0</v>
      </c>
      <c r="AX758" s="91">
        <v>0</v>
      </c>
      <c r="AY758" s="257">
        <f t="shared" si="334"/>
        <v>0</v>
      </c>
      <c r="AZ758" s="219"/>
      <c r="BA758" s="219"/>
      <c r="BB758" s="219"/>
      <c r="BC758" s="219"/>
      <c r="BD758" s="219"/>
      <c r="BE758" s="219"/>
      <c r="BF758" s="219"/>
      <c r="BG758" s="219"/>
      <c r="BH758" s="219"/>
      <c r="BI758" s="219"/>
      <c r="BJ758" s="219"/>
      <c r="BK758" s="219"/>
      <c r="BL758" s="219"/>
      <c r="BM758" s="219"/>
      <c r="BN758" s="219"/>
      <c r="BO758" s="219"/>
      <c r="BP758" s="219"/>
      <c r="BQ758" s="219"/>
      <c r="BR758" s="219"/>
      <c r="BS758" s="219"/>
      <c r="BT758" s="219"/>
      <c r="BU758" s="219"/>
      <c r="BV758" s="219"/>
      <c r="BW758" s="219"/>
      <c r="BX758" s="219"/>
      <c r="BY758" s="219"/>
      <c r="BZ758" s="219"/>
      <c r="CA758" s="219"/>
      <c r="CB758" s="219"/>
      <c r="CC758" s="219"/>
      <c r="CD758" s="219"/>
      <c r="CE758" s="219"/>
      <c r="CF758" s="219"/>
      <c r="CG758" s="219"/>
      <c r="CH758" s="219"/>
      <c r="CI758" s="219"/>
      <c r="CJ758" s="219"/>
      <c r="CK758" s="219"/>
      <c r="CL758" s="219"/>
      <c r="CM758" s="219"/>
      <c r="CN758" s="219"/>
      <c r="CO758" s="219"/>
      <c r="CP758" s="219"/>
      <c r="CQ758" s="219"/>
      <c r="CR758" s="219"/>
      <c r="CS758" s="219"/>
      <c r="CT758" s="219"/>
      <c r="CU758" s="219"/>
      <c r="CV758" s="219"/>
      <c r="CW758" s="219"/>
      <c r="CX758" s="219"/>
      <c r="CY758" s="219"/>
      <c r="CZ758" s="219"/>
    </row>
    <row r="759" spans="1:104" s="218" customFormat="1" ht="29.25" customHeight="1" x14ac:dyDescent="0.25">
      <c r="B759" s="1058"/>
      <c r="C759" s="1073"/>
      <c r="D759" s="997" t="s">
        <v>758</v>
      </c>
      <c r="E759" s="622" t="s">
        <v>621</v>
      </c>
      <c r="F759" s="695">
        <f t="shared" si="335"/>
        <v>0</v>
      </c>
      <c r="G759" s="678"/>
      <c r="H759" s="94"/>
      <c r="I759" s="94"/>
      <c r="J759" s="94"/>
      <c r="K759" s="66"/>
      <c r="L759" s="94"/>
      <c r="M759" s="94"/>
      <c r="N759" s="94"/>
      <c r="O759" s="94"/>
      <c r="P759" s="257"/>
      <c r="Q759" s="94"/>
      <c r="R759" s="94"/>
      <c r="S759" s="94"/>
      <c r="T759" s="94"/>
      <c r="U759" s="257"/>
      <c r="V759" s="94">
        <v>0</v>
      </c>
      <c r="W759" s="94">
        <v>0</v>
      </c>
      <c r="X759" s="94">
        <v>0</v>
      </c>
      <c r="Y759" s="420">
        <v>0</v>
      </c>
      <c r="Z759" s="430">
        <f t="shared" si="338"/>
        <v>0</v>
      </c>
      <c r="AA759" s="91">
        <v>0</v>
      </c>
      <c r="AB759" s="91">
        <v>0</v>
      </c>
      <c r="AC759" s="91">
        <v>0</v>
      </c>
      <c r="AD759" s="91">
        <v>0</v>
      </c>
      <c r="AE759" s="430">
        <f t="shared" si="339"/>
        <v>0</v>
      </c>
      <c r="AF759" s="94">
        <v>0</v>
      </c>
      <c r="AG759" s="94">
        <v>0</v>
      </c>
      <c r="AH759" s="94">
        <v>0</v>
      </c>
      <c r="AI759" s="94">
        <v>0</v>
      </c>
      <c r="AJ759" s="430">
        <f t="shared" si="336"/>
        <v>0</v>
      </c>
      <c r="AK759" s="91">
        <v>0</v>
      </c>
      <c r="AL759" s="91">
        <v>0</v>
      </c>
      <c r="AM759" s="91">
        <v>0</v>
      </c>
      <c r="AN759" s="91">
        <v>0</v>
      </c>
      <c r="AO759" s="257">
        <f t="shared" si="337"/>
        <v>0</v>
      </c>
      <c r="AP759" s="91">
        <v>0</v>
      </c>
      <c r="AQ759" s="91">
        <v>0</v>
      </c>
      <c r="AR759" s="91">
        <v>0</v>
      </c>
      <c r="AS759" s="91">
        <v>0</v>
      </c>
      <c r="AT759" s="257">
        <f t="shared" si="333"/>
        <v>0</v>
      </c>
      <c r="AU759" s="91">
        <v>0</v>
      </c>
      <c r="AV759" s="91">
        <v>0</v>
      </c>
      <c r="AW759" s="91">
        <v>0</v>
      </c>
      <c r="AX759" s="91">
        <v>0</v>
      </c>
      <c r="AY759" s="257">
        <f t="shared" si="334"/>
        <v>0</v>
      </c>
      <c r="AZ759" s="219"/>
      <c r="BA759" s="219"/>
      <c r="BB759" s="219"/>
      <c r="BC759" s="219"/>
      <c r="BD759" s="219"/>
      <c r="BE759" s="219"/>
      <c r="BF759" s="219"/>
      <c r="BG759" s="219"/>
      <c r="BH759" s="219"/>
      <c r="BI759" s="219"/>
      <c r="BJ759" s="219"/>
      <c r="BK759" s="219"/>
      <c r="BL759" s="219"/>
      <c r="BM759" s="219"/>
      <c r="BN759" s="219"/>
      <c r="BO759" s="219"/>
      <c r="BP759" s="219"/>
      <c r="BQ759" s="219"/>
      <c r="BR759" s="219"/>
      <c r="BS759" s="219"/>
      <c r="BT759" s="219"/>
      <c r="BU759" s="219"/>
      <c r="BV759" s="219"/>
      <c r="BW759" s="219"/>
      <c r="BX759" s="219"/>
      <c r="BY759" s="219"/>
      <c r="BZ759" s="219"/>
      <c r="CA759" s="219"/>
      <c r="CB759" s="219"/>
      <c r="CC759" s="219"/>
      <c r="CD759" s="219"/>
      <c r="CE759" s="219"/>
      <c r="CF759" s="219"/>
      <c r="CG759" s="219"/>
      <c r="CH759" s="219"/>
      <c r="CI759" s="219"/>
      <c r="CJ759" s="219"/>
      <c r="CK759" s="219"/>
      <c r="CL759" s="219"/>
      <c r="CM759" s="219"/>
      <c r="CN759" s="219"/>
      <c r="CO759" s="219"/>
      <c r="CP759" s="219"/>
      <c r="CQ759" s="219"/>
      <c r="CR759" s="219"/>
      <c r="CS759" s="219"/>
      <c r="CT759" s="219"/>
      <c r="CU759" s="219"/>
      <c r="CV759" s="219"/>
      <c r="CW759" s="219"/>
      <c r="CX759" s="219"/>
      <c r="CY759" s="219"/>
      <c r="CZ759" s="219"/>
    </row>
    <row r="760" spans="1:104" s="218" customFormat="1" ht="29.25" customHeight="1" x14ac:dyDescent="0.25">
      <c r="B760" s="1064"/>
      <c r="C760" s="1073"/>
      <c r="D760" s="999"/>
      <c r="E760" s="596" t="s">
        <v>703</v>
      </c>
      <c r="F760" s="695">
        <f t="shared" si="335"/>
        <v>0</v>
      </c>
      <c r="G760" s="678"/>
      <c r="H760" s="94"/>
      <c r="I760" s="94"/>
      <c r="J760" s="94"/>
      <c r="K760" s="66"/>
      <c r="L760" s="94"/>
      <c r="M760" s="94"/>
      <c r="N760" s="94"/>
      <c r="O760" s="94"/>
      <c r="P760" s="257"/>
      <c r="Q760" s="94"/>
      <c r="R760" s="94"/>
      <c r="S760" s="94"/>
      <c r="T760" s="94"/>
      <c r="U760" s="257"/>
      <c r="V760" s="94">
        <v>0</v>
      </c>
      <c r="W760" s="94">
        <v>0</v>
      </c>
      <c r="X760" s="94">
        <v>0</v>
      </c>
      <c r="Y760" s="420">
        <v>0</v>
      </c>
      <c r="Z760" s="430">
        <f t="shared" si="338"/>
        <v>0</v>
      </c>
      <c r="AA760" s="91">
        <v>0</v>
      </c>
      <c r="AB760" s="91">
        <v>0</v>
      </c>
      <c r="AC760" s="91">
        <v>0</v>
      </c>
      <c r="AD760" s="91">
        <v>0</v>
      </c>
      <c r="AE760" s="430">
        <f t="shared" si="339"/>
        <v>0</v>
      </c>
      <c r="AF760" s="94">
        <v>0</v>
      </c>
      <c r="AG760" s="94">
        <v>0</v>
      </c>
      <c r="AH760" s="94">
        <v>0</v>
      </c>
      <c r="AI760" s="94">
        <v>0</v>
      </c>
      <c r="AJ760" s="430">
        <f t="shared" si="336"/>
        <v>0</v>
      </c>
      <c r="AK760" s="91">
        <v>0</v>
      </c>
      <c r="AL760" s="91">
        <v>0</v>
      </c>
      <c r="AM760" s="91">
        <v>0</v>
      </c>
      <c r="AN760" s="91">
        <v>0</v>
      </c>
      <c r="AO760" s="257">
        <f t="shared" si="337"/>
        <v>0</v>
      </c>
      <c r="AP760" s="91">
        <v>0</v>
      </c>
      <c r="AQ760" s="91">
        <v>0</v>
      </c>
      <c r="AR760" s="91">
        <v>0</v>
      </c>
      <c r="AS760" s="91">
        <v>0</v>
      </c>
      <c r="AT760" s="257">
        <f t="shared" si="333"/>
        <v>0</v>
      </c>
      <c r="AU760" s="91">
        <v>0</v>
      </c>
      <c r="AV760" s="91">
        <v>0</v>
      </c>
      <c r="AW760" s="91">
        <v>0</v>
      </c>
      <c r="AX760" s="91">
        <v>0</v>
      </c>
      <c r="AY760" s="257">
        <f t="shared" si="334"/>
        <v>0</v>
      </c>
      <c r="AZ760" s="219"/>
      <c r="BA760" s="219"/>
      <c r="BB760" s="219"/>
      <c r="BC760" s="219"/>
      <c r="BD760" s="219"/>
      <c r="BE760" s="219"/>
      <c r="BF760" s="219"/>
      <c r="BG760" s="219"/>
      <c r="BH760" s="219"/>
      <c r="BI760" s="219"/>
      <c r="BJ760" s="219"/>
      <c r="BK760" s="219"/>
      <c r="BL760" s="219"/>
      <c r="BM760" s="219"/>
      <c r="BN760" s="219"/>
      <c r="BO760" s="219"/>
      <c r="BP760" s="219"/>
      <c r="BQ760" s="219"/>
      <c r="BR760" s="219"/>
      <c r="BS760" s="219"/>
      <c r="BT760" s="219"/>
      <c r="BU760" s="219"/>
      <c r="BV760" s="219"/>
      <c r="BW760" s="219"/>
      <c r="BX760" s="219"/>
      <c r="BY760" s="219"/>
      <c r="BZ760" s="219"/>
      <c r="CA760" s="219"/>
      <c r="CB760" s="219"/>
      <c r="CC760" s="219"/>
      <c r="CD760" s="219"/>
      <c r="CE760" s="219"/>
      <c r="CF760" s="219"/>
      <c r="CG760" s="219"/>
      <c r="CH760" s="219"/>
      <c r="CI760" s="219"/>
      <c r="CJ760" s="219"/>
      <c r="CK760" s="219"/>
      <c r="CL760" s="219"/>
      <c r="CM760" s="219"/>
      <c r="CN760" s="219"/>
      <c r="CO760" s="219"/>
      <c r="CP760" s="219"/>
      <c r="CQ760" s="219"/>
      <c r="CR760" s="219"/>
      <c r="CS760" s="219"/>
      <c r="CT760" s="219"/>
      <c r="CU760" s="219"/>
      <c r="CV760" s="219"/>
      <c r="CW760" s="219"/>
      <c r="CX760" s="219"/>
      <c r="CY760" s="219"/>
      <c r="CZ760" s="219"/>
    </row>
    <row r="761" spans="1:104" s="218" customFormat="1" ht="16.5" customHeight="1" x14ac:dyDescent="0.25">
      <c r="A761" s="1063"/>
      <c r="B761" s="20"/>
      <c r="C761" s="1073"/>
      <c r="D761" s="979" t="s">
        <v>200</v>
      </c>
      <c r="E761" s="980"/>
      <c r="F761" s="695">
        <f t="shared" si="335"/>
        <v>68</v>
      </c>
      <c r="G761" s="667">
        <f>G635+G640+G645+G655+G670+G675+G680+G685+G695+G700+G710+G715+G720+G725+G728+G733+G736+G746</f>
        <v>10</v>
      </c>
      <c r="H761" s="66">
        <f t="shared" ref="H761:J761" si="340">H625+H630+H635+H640+H645+H650+H655+H660+H665+H670+H675+H680+H685+H690+H695+H705+H710+H715+H720+H725+H728+H733+H736+H741+H746+H700</f>
        <v>0</v>
      </c>
      <c r="I761" s="66">
        <f t="shared" si="340"/>
        <v>0</v>
      </c>
      <c r="J761" s="66">
        <f t="shared" si="340"/>
        <v>0</v>
      </c>
      <c r="K761" s="66">
        <f t="shared" si="332"/>
        <v>10</v>
      </c>
      <c r="L761" s="66">
        <f t="shared" ref="L761:O761" si="341">L625+L630+L635+L640+L645+L650+L655+L660+L665+L670+L675+L680+L685+L690+L695+L705+L710+L715+L720+L725+L728+L733+L736+L741+L746+L700</f>
        <v>11</v>
      </c>
      <c r="M761" s="66">
        <f t="shared" si="341"/>
        <v>0</v>
      </c>
      <c r="N761" s="66">
        <f t="shared" si="341"/>
        <v>0</v>
      </c>
      <c r="O761" s="66">
        <f t="shared" si="341"/>
        <v>0</v>
      </c>
      <c r="P761" s="257">
        <f t="shared" si="330"/>
        <v>11</v>
      </c>
      <c r="Q761" s="66">
        <f t="shared" ref="Q761:T761" si="342">Q625+Q630+Q635+Q640+Q645+Q650+Q655+Q660+Q665+Q670+Q675+Q680+Q685+Q690+Q695+Q705+Q710+Q715+Q720+Q725+Q728+Q733+Q736+Q741+Q746+Q700</f>
        <v>10</v>
      </c>
      <c r="R761" s="66">
        <f t="shared" si="342"/>
        <v>0</v>
      </c>
      <c r="S761" s="66">
        <f t="shared" si="342"/>
        <v>0</v>
      </c>
      <c r="T761" s="66">
        <f t="shared" si="342"/>
        <v>0</v>
      </c>
      <c r="U761" s="257">
        <f t="shared" si="331"/>
        <v>10</v>
      </c>
      <c r="V761" s="66">
        <f t="shared" ref="V761:Y761" si="343">V625+V630+V635+V640+V645+V650+V655+V660+V665+V670+V675+V680+V685+V690+V695+V705+V710+V715+V720+V725+V728+V733+V736+V741+V746+V700</f>
        <v>0</v>
      </c>
      <c r="W761" s="66">
        <f t="shared" si="343"/>
        <v>0</v>
      </c>
      <c r="X761" s="66">
        <f t="shared" si="343"/>
        <v>0</v>
      </c>
      <c r="Y761" s="410">
        <f t="shared" si="343"/>
        <v>8</v>
      </c>
      <c r="Z761" s="430">
        <f t="shared" si="338"/>
        <v>8</v>
      </c>
      <c r="AA761" s="66">
        <f t="shared" ref="AA761:AD761" si="344">AA625+AA630+AA635+AA640+AA645+AA650+AA655+AA660+AA665+AA670+AA675+AA680+AA685+AA690+AA695+AA705+AA710+AA715+AA720+AA725+AA728+AA733+AA736+AA741+AA746+AA700</f>
        <v>0</v>
      </c>
      <c r="AB761" s="66">
        <f t="shared" si="344"/>
        <v>0</v>
      </c>
      <c r="AC761" s="66">
        <f t="shared" si="344"/>
        <v>0</v>
      </c>
      <c r="AD761" s="66">
        <f t="shared" si="344"/>
        <v>6</v>
      </c>
      <c r="AE761" s="430">
        <f t="shared" si="339"/>
        <v>6</v>
      </c>
      <c r="AF761" s="66">
        <f t="shared" ref="AF761:AI761" si="345">AF625+AF630+AF635+AF640+AF645+AF650+AF655+AF660+AF665+AF670+AF675+AF680+AF685+AF690+AF695+AF705+AF710+AF715+AF720+AF725+AF728+AF733+AF736+AF741+AF746+AF700</f>
        <v>0</v>
      </c>
      <c r="AG761" s="66">
        <f t="shared" si="345"/>
        <v>0</v>
      </c>
      <c r="AH761" s="66">
        <f t="shared" si="345"/>
        <v>0</v>
      </c>
      <c r="AI761" s="66">
        <f t="shared" si="345"/>
        <v>8</v>
      </c>
      <c r="AJ761" s="430">
        <f t="shared" si="336"/>
        <v>8</v>
      </c>
      <c r="AK761" s="65">
        <f t="shared" ref="AK761:AN762" si="346">AK635+AK640+AK645+AK655+AK670+AK675+AK680+AK685+AK695+AK700+AK710+AK715+AK720+AK725+AK728+AK733+AK736+AK746</f>
        <v>0</v>
      </c>
      <c r="AL761" s="65">
        <f t="shared" si="346"/>
        <v>0</v>
      </c>
      <c r="AM761" s="65">
        <f t="shared" si="346"/>
        <v>0</v>
      </c>
      <c r="AN761" s="65">
        <f t="shared" si="346"/>
        <v>4</v>
      </c>
      <c r="AO761" s="257">
        <f t="shared" si="337"/>
        <v>4</v>
      </c>
      <c r="AP761" s="65">
        <f t="shared" ref="AP761:AS762" si="347">AP635+AP640+AP645+AP655+AP670+AP675+AP680+AP685+AP695+AP700+AP710+AP715+AP720+AP725+AP728+AP733+AP736+AP746</f>
        <v>0</v>
      </c>
      <c r="AQ761" s="65">
        <f t="shared" si="347"/>
        <v>0</v>
      </c>
      <c r="AR761" s="65">
        <f t="shared" si="347"/>
        <v>0</v>
      </c>
      <c r="AS761" s="65">
        <f t="shared" si="347"/>
        <v>5</v>
      </c>
      <c r="AT761" s="257">
        <f t="shared" si="333"/>
        <v>5</v>
      </c>
      <c r="AU761" s="65">
        <f t="shared" ref="AU761:AX762" si="348">AU635+AU640+AU645+AU655+AU670+AU675+AU680+AU685+AU695+AU700+AU710+AU715+AU720+AU725+AU728+AU733+AU736+AU746</f>
        <v>0</v>
      </c>
      <c r="AV761" s="65">
        <f t="shared" si="348"/>
        <v>0</v>
      </c>
      <c r="AW761" s="65">
        <f t="shared" si="348"/>
        <v>0</v>
      </c>
      <c r="AX761" s="65">
        <f t="shared" si="348"/>
        <v>6</v>
      </c>
      <c r="AY761" s="257">
        <f t="shared" si="334"/>
        <v>6</v>
      </c>
    </row>
    <row r="762" spans="1:104" s="218" customFormat="1" ht="16.5" customHeight="1" x14ac:dyDescent="0.25">
      <c r="A762" s="1063"/>
      <c r="B762" s="20"/>
      <c r="C762" s="1073"/>
      <c r="D762" s="935" t="s">
        <v>201</v>
      </c>
      <c r="E762" s="936"/>
      <c r="F762" s="695">
        <f t="shared" si="335"/>
        <v>0</v>
      </c>
      <c r="G762" s="667">
        <f>G636+G641+G646+G656+G671+G676+G681+G686+G696+G701+G711+G716+G721+G726+G729+G734+G737+G747</f>
        <v>0</v>
      </c>
      <c r="H762" s="66">
        <f t="shared" ref="H762:J762" si="349">H626+H631+H636+H641+H646+H651+H656+H661+H666+H671+H676+H681+H686+H691+H696+H706+H711+H716+H721+H726+H729+H734+H737+H747</f>
        <v>0</v>
      </c>
      <c r="I762" s="66">
        <f t="shared" si="349"/>
        <v>0</v>
      </c>
      <c r="J762" s="66">
        <f t="shared" si="349"/>
        <v>0</v>
      </c>
      <c r="K762" s="66">
        <f t="shared" si="332"/>
        <v>0</v>
      </c>
      <c r="L762" s="66">
        <f t="shared" ref="L762:O762" si="350">L626+L631+L636+L641+L646+L651+L656+L661+L666+L671+L676+L681+L686+L691+L696+L706+L711+L716+L721+L726+L729+L734+L737+L747</f>
        <v>0</v>
      </c>
      <c r="M762" s="66">
        <f t="shared" si="350"/>
        <v>0</v>
      </c>
      <c r="N762" s="66">
        <f t="shared" si="350"/>
        <v>0</v>
      </c>
      <c r="O762" s="66">
        <f t="shared" si="350"/>
        <v>0</v>
      </c>
      <c r="P762" s="257">
        <f t="shared" ref="P762:P825" si="351">L762+M762+N762+O762</f>
        <v>0</v>
      </c>
      <c r="Q762" s="66">
        <f t="shared" ref="Q762:T762" si="352">Q626+Q631+Q636+Q641+Q646+Q651+Q656+Q661+Q666+Q671+Q676+Q681+Q686+Q691+Q696+Q706+Q711+Q716+Q721+Q726+Q729+Q734+Q737+Q747</f>
        <v>0</v>
      </c>
      <c r="R762" s="66">
        <f t="shared" si="352"/>
        <v>0</v>
      </c>
      <c r="S762" s="66">
        <f t="shared" si="352"/>
        <v>0</v>
      </c>
      <c r="T762" s="66">
        <f t="shared" si="352"/>
        <v>0</v>
      </c>
      <c r="U762" s="257">
        <f t="shared" ref="U762:U825" si="353">Q762+R762+S762+T762</f>
        <v>0</v>
      </c>
      <c r="V762" s="66">
        <f t="shared" ref="V762:Y762" si="354">V626+V631+V636+V641+V646+V651+V656+V661+V666+V671+V676+V681+V686+V691+V696+V706+V711+V716+V721+V726+V729+V734+V737+V747</f>
        <v>0</v>
      </c>
      <c r="W762" s="66">
        <f t="shared" si="354"/>
        <v>0</v>
      </c>
      <c r="X762" s="66">
        <f t="shared" si="354"/>
        <v>0</v>
      </c>
      <c r="Y762" s="410">
        <f t="shared" si="354"/>
        <v>0</v>
      </c>
      <c r="Z762" s="430">
        <f t="shared" si="338"/>
        <v>0</v>
      </c>
      <c r="AA762" s="66">
        <f t="shared" ref="AA762:AD762" si="355">AA626+AA631+AA636+AA641+AA646+AA651+AA656+AA661+AA666+AA671+AA676+AA681+AA686+AA691+AA696+AA706+AA711+AA716+AA721+AA726+AA729+AA734+AA737+AA747</f>
        <v>0</v>
      </c>
      <c r="AB762" s="66">
        <f t="shared" si="355"/>
        <v>0</v>
      </c>
      <c r="AC762" s="66">
        <f t="shared" si="355"/>
        <v>0</v>
      </c>
      <c r="AD762" s="66">
        <f t="shared" si="355"/>
        <v>0</v>
      </c>
      <c r="AE762" s="430">
        <f t="shared" si="339"/>
        <v>0</v>
      </c>
      <c r="AF762" s="66">
        <f t="shared" ref="AF762:AI762" si="356">AF626+AF631+AF636+AF641+AF646+AF651+AF656+AF661+AF666+AF671+AF676+AF681+AF686+AF691+AF696+AF706+AF711+AF716+AF721+AF726+AF729+AF734+AF737+AF747</f>
        <v>0</v>
      </c>
      <c r="AG762" s="66">
        <f t="shared" si="356"/>
        <v>0</v>
      </c>
      <c r="AH762" s="66">
        <f t="shared" si="356"/>
        <v>0</v>
      </c>
      <c r="AI762" s="66">
        <f t="shared" si="356"/>
        <v>0</v>
      </c>
      <c r="AJ762" s="430">
        <f t="shared" si="336"/>
        <v>0</v>
      </c>
      <c r="AK762" s="65">
        <f t="shared" si="346"/>
        <v>0</v>
      </c>
      <c r="AL762" s="65">
        <f t="shared" si="346"/>
        <v>0</v>
      </c>
      <c r="AM762" s="65">
        <f t="shared" si="346"/>
        <v>0</v>
      </c>
      <c r="AN762" s="65">
        <f t="shared" si="346"/>
        <v>0</v>
      </c>
      <c r="AO762" s="257">
        <f t="shared" si="337"/>
        <v>0</v>
      </c>
      <c r="AP762" s="65">
        <f t="shared" si="347"/>
        <v>0</v>
      </c>
      <c r="AQ762" s="65">
        <f t="shared" si="347"/>
        <v>0</v>
      </c>
      <c r="AR762" s="65">
        <f t="shared" si="347"/>
        <v>0</v>
      </c>
      <c r="AS762" s="65">
        <f t="shared" si="347"/>
        <v>0</v>
      </c>
      <c r="AT762" s="257">
        <f t="shared" si="333"/>
        <v>0</v>
      </c>
      <c r="AU762" s="65">
        <f t="shared" si="348"/>
        <v>0</v>
      </c>
      <c r="AV762" s="65">
        <f t="shared" si="348"/>
        <v>0</v>
      </c>
      <c r="AW762" s="65">
        <f t="shared" si="348"/>
        <v>0</v>
      </c>
      <c r="AX762" s="65">
        <f t="shared" si="348"/>
        <v>0</v>
      </c>
      <c r="AY762" s="257">
        <f t="shared" si="334"/>
        <v>0</v>
      </c>
    </row>
    <row r="763" spans="1:104" s="218" customFormat="1" ht="16.5" customHeight="1" thickBot="1" x14ac:dyDescent="0.3">
      <c r="B763" s="20"/>
      <c r="C763" s="1073"/>
      <c r="D763" s="964" t="s">
        <v>202</v>
      </c>
      <c r="E763" s="965"/>
      <c r="F763" s="695">
        <f t="shared" si="335"/>
        <v>69</v>
      </c>
      <c r="G763" s="667">
        <f t="shared" ref="G763" si="357">G627+G632+G637+G642+G647+G652+G657+G662+G667+G672+G677+G682+G687+G692+G697+G702+G707+G712+G717+G722+G727+G730+G735+G738+G743+G748+G749+G752</f>
        <v>6</v>
      </c>
      <c r="H763" s="66">
        <f t="shared" ref="H763:J763" si="358">H627+H632+H637+H642+H647+H652+H657+H662+H667+H672+H677+H682+H687+H692+H697+H707+H712+H717+H722+H727+H730+H735+H738+H743+H748+H750+H752</f>
        <v>0</v>
      </c>
      <c r="I763" s="66">
        <f t="shared" si="358"/>
        <v>0</v>
      </c>
      <c r="J763" s="66">
        <f t="shared" si="358"/>
        <v>0</v>
      </c>
      <c r="K763" s="66">
        <f t="shared" ref="K763:K826" si="359">G763+H763+I763+J763</f>
        <v>6</v>
      </c>
      <c r="L763" s="66">
        <f t="shared" ref="L763:O763" si="360">L627+L632+L637+L642+L647+L652+L657+L662+L667+L672+L677+L682+L687+L692+L697+L707+L712+L717+L722+L727+L730+L735+L738+L743+L748+L750+L752</f>
        <v>12</v>
      </c>
      <c r="M763" s="66">
        <f t="shared" si="360"/>
        <v>0</v>
      </c>
      <c r="N763" s="66">
        <f t="shared" si="360"/>
        <v>0</v>
      </c>
      <c r="O763" s="66">
        <f t="shared" si="360"/>
        <v>0</v>
      </c>
      <c r="P763" s="257">
        <f t="shared" si="351"/>
        <v>12</v>
      </c>
      <c r="Q763" s="66">
        <f t="shared" ref="Q763:T763" si="361">Q627+Q632+Q637+Q642+Q647+Q652+Q657+Q662+Q667+Q672+Q677+Q682+Q687+Q692+Q697+Q707+Q712+Q717+Q722+Q727+Q730+Q735+Q738+Q743+Q748+Q750+Q752</f>
        <v>8</v>
      </c>
      <c r="R763" s="66">
        <f t="shared" si="361"/>
        <v>0</v>
      </c>
      <c r="S763" s="66">
        <f t="shared" si="361"/>
        <v>0</v>
      </c>
      <c r="T763" s="66">
        <f t="shared" si="361"/>
        <v>0</v>
      </c>
      <c r="U763" s="257">
        <f t="shared" si="353"/>
        <v>8</v>
      </c>
      <c r="V763" s="66">
        <f t="shared" ref="V763:Y764" si="362">V627+V632+V637+V642+V647+V652+V657+V662+V667+V672+V677+V682+V687+V692+V697+V707+V712+V717+V722+V727+V730+V735+V738+V743+V748+V750+V752+V754+V756+V758+V760</f>
        <v>0</v>
      </c>
      <c r="W763" s="66">
        <f t="shared" si="362"/>
        <v>0</v>
      </c>
      <c r="X763" s="66">
        <f t="shared" si="362"/>
        <v>0</v>
      </c>
      <c r="Y763" s="410">
        <f t="shared" si="362"/>
        <v>14</v>
      </c>
      <c r="Z763" s="430">
        <f t="shared" si="338"/>
        <v>14</v>
      </c>
      <c r="AA763" s="66">
        <f t="shared" ref="AA763:AD764" si="363">AA627+AA632+AA637+AA642+AA647+AA652+AA657+AA662+AA667+AA672+AA677+AA682+AA687+AA692+AA697+AA707+AA712+AA717+AA722+AA727+AA730+AA735+AA738+AA743+AA748+AA750+AA752+AA754+AA756+AA758+AA760</f>
        <v>0</v>
      </c>
      <c r="AB763" s="66">
        <f t="shared" si="363"/>
        <v>0</v>
      </c>
      <c r="AC763" s="66">
        <f t="shared" si="363"/>
        <v>0</v>
      </c>
      <c r="AD763" s="66">
        <f t="shared" si="363"/>
        <v>6</v>
      </c>
      <c r="AE763" s="430">
        <f t="shared" si="339"/>
        <v>6</v>
      </c>
      <c r="AF763" s="66">
        <f t="shared" ref="AF763:AI764" si="364">AF627+AF632+AF637+AF642+AF647+AF652+AF657+AF662+AF667+AF672+AF677+AF682+AF687+AF692+AF697+AF707+AF712+AF717+AF722+AF727+AF730+AF735+AF738+AF743+AF748+AF750+AF752+AF754+AF756+AF758+AF760</f>
        <v>0</v>
      </c>
      <c r="AG763" s="66">
        <f t="shared" si="364"/>
        <v>0</v>
      </c>
      <c r="AH763" s="66">
        <f t="shared" si="364"/>
        <v>0</v>
      </c>
      <c r="AI763" s="66">
        <f t="shared" si="364"/>
        <v>6</v>
      </c>
      <c r="AJ763" s="430">
        <f t="shared" si="336"/>
        <v>6</v>
      </c>
      <c r="AK763" s="65">
        <f t="shared" ref="AK763:AN763" si="365">AK627+AK632+AK637+AK642+AK647+AK652+AK657+AK662+AK667+AK672+AK677+AK682+AK687+AK692+AK697+AK702+AK707+AK712+AK717+AK722+AK727+AK730+AK735+AK738+AK743+AK748+AK749+AK752+AK754+AK756+AK758+AK760</f>
        <v>0</v>
      </c>
      <c r="AL763" s="65">
        <f t="shared" si="365"/>
        <v>0</v>
      </c>
      <c r="AM763" s="65">
        <f t="shared" si="365"/>
        <v>0</v>
      </c>
      <c r="AN763" s="65">
        <f t="shared" si="365"/>
        <v>8</v>
      </c>
      <c r="AO763" s="257">
        <f t="shared" si="337"/>
        <v>8</v>
      </c>
      <c r="AP763" s="65">
        <f t="shared" ref="AP763:AS763" si="366">AP627+AP632+AP637+AP642+AP647+AP652+AP657+AP662+AP667+AP672+AP677+AP682+AP687+AP692+AP697+AP702+AP707+AP712+AP717+AP722+AP727+AP730+AP735+AP738+AP743+AP748+AP749+AP752+AP754+AP756+AP758+AP760</f>
        <v>0</v>
      </c>
      <c r="AQ763" s="65">
        <f t="shared" si="366"/>
        <v>0</v>
      </c>
      <c r="AR763" s="65">
        <f t="shared" si="366"/>
        <v>0</v>
      </c>
      <c r="AS763" s="65">
        <f t="shared" si="366"/>
        <v>4</v>
      </c>
      <c r="AT763" s="257">
        <f t="shared" si="333"/>
        <v>4</v>
      </c>
      <c r="AU763" s="65">
        <f t="shared" ref="AU763:AX763" si="367">AU627+AU632+AU637+AU642+AU647+AU652+AU657+AU662+AU667+AU672+AU677+AU682+AU687+AU692+AU697+AU702+AU707+AU712+AU717+AU722+AU727+AU730+AU735+AU738+AU743+AU748+AU749+AU752+AU754+AU756+AU758+AU760</f>
        <v>0</v>
      </c>
      <c r="AV763" s="65">
        <f t="shared" si="367"/>
        <v>0</v>
      </c>
      <c r="AW763" s="65">
        <f t="shared" si="367"/>
        <v>0</v>
      </c>
      <c r="AX763" s="65">
        <f t="shared" si="367"/>
        <v>5</v>
      </c>
      <c r="AY763" s="257">
        <f t="shared" si="334"/>
        <v>5</v>
      </c>
    </row>
    <row r="764" spans="1:104" s="218" customFormat="1" ht="16.5" customHeight="1" thickBot="1" x14ac:dyDescent="0.3">
      <c r="B764" s="180"/>
      <c r="C764" s="1073"/>
      <c r="D764" s="919" t="s">
        <v>485</v>
      </c>
      <c r="E764" s="920"/>
      <c r="F764" s="695">
        <f t="shared" si="335"/>
        <v>57</v>
      </c>
      <c r="G764" s="667">
        <f t="shared" ref="G764" si="368">G628+G633+G638+G643+G648+G653+G658+G663+G668+G673+G678+G683+G688+G693+G698+G703+G708+G713+G718+G723+G731+G739+G744+G750</f>
        <v>1</v>
      </c>
      <c r="H764" s="66">
        <f>H628+H633+H638+H643+H648+H653+H731+H739+H75258+H663+H668+H673+H678+H683+H688+H693+H698+H708+H713+H718+H723+H744+H658+H703+H749+H751</f>
        <v>0</v>
      </c>
      <c r="I764" s="66">
        <f>I628+I633+I638+I643+I648+I653+I731+I739+I75258+I663+I668+I673+I678+I683+I688+I693+I698+I708+I713+I718+I723+I744+I658+I703+I749+I751</f>
        <v>0</v>
      </c>
      <c r="J764" s="66">
        <f>J628+J633+J638+J643+J648+J653+J731+J739+J75258+J663+J668+J673+J678+J683+J688+J693+J698+J708+J713+J718+J723+J744+J658+J703+J749+J751</f>
        <v>0</v>
      </c>
      <c r="K764" s="66">
        <f t="shared" si="359"/>
        <v>1</v>
      </c>
      <c r="L764" s="66">
        <f>L628+L633+L638+L643+L648+L653+L731+L739+L75258+L663+L668+L673+L678+L683+L688+L693+L698+L708+L713+L718+L723+L744+L658+L703+L749+L751</f>
        <v>2</v>
      </c>
      <c r="M764" s="66">
        <f>M628+M633+M638+M643+M648+M653+M731+M739+M75258+M663+M668+M673+M678+M683+M688+M693+M698+M708+M713+M718+M723+M744+M658+M703+M749+M751</f>
        <v>0</v>
      </c>
      <c r="N764" s="66">
        <f>N628+N633+N638+N643+N648+N653+N731+N739+N75258+N663+N668+N673+N678+N683+N688+N693+N698+N708+N713+N718+N723+N744+N658+N703+N749+N751</f>
        <v>0</v>
      </c>
      <c r="O764" s="66">
        <f>O628+O633+O638+O643+O648+O653+O731+O739+O75258+O663+O668+O673+O678+O683+O688+O693+O698+O708+O713+O718+O723+O744+O658+O703+O749+O751</f>
        <v>0</v>
      </c>
      <c r="P764" s="257">
        <f t="shared" si="351"/>
        <v>2</v>
      </c>
      <c r="Q764" s="66">
        <f>Q628+Q633+Q638+Q643+Q648+Q653+Q731+Q739+Q75258+Q663+Q668+Q673+Q678+Q683+Q688+Q693+Q698+Q708+Q713+Q718+Q723+Q744+Q658+Q703+Q749+Q751</f>
        <v>0</v>
      </c>
      <c r="R764" s="66">
        <f>R628+R633+R638+R643+R648+R653+R731+R739+R75258+R663+R668+R673+R678+R683+R688+R693+R698+R708+R713+R718+R723+R744+R658+R703+R749+R751</f>
        <v>0</v>
      </c>
      <c r="S764" s="66">
        <f>S628+S633+S638+S643+S648+S653+S731+S739+S75258+S663+S668+S673+S678+S683+S688+S693+S698+S708+S713+S718+S723+S744+S658+S703+S749+S751</f>
        <v>0</v>
      </c>
      <c r="T764" s="66">
        <f>T628+T633+T638+T643+T648+T653+T731+T739+T75258+T663+T668+T673+T678+T683+T688+T693+T698+T708+T713+T718+T723+T744+T658+T703+T749+T751</f>
        <v>0</v>
      </c>
      <c r="U764" s="257">
        <f t="shared" si="353"/>
        <v>0</v>
      </c>
      <c r="V764" s="66">
        <f t="shared" si="362"/>
        <v>0</v>
      </c>
      <c r="W764" s="66">
        <f t="shared" si="362"/>
        <v>0</v>
      </c>
      <c r="X764" s="66">
        <f t="shared" si="362"/>
        <v>0</v>
      </c>
      <c r="Y764" s="410">
        <f t="shared" si="362"/>
        <v>20</v>
      </c>
      <c r="Z764" s="430">
        <f t="shared" si="338"/>
        <v>20</v>
      </c>
      <c r="AA764" s="66">
        <f t="shared" si="363"/>
        <v>0</v>
      </c>
      <c r="AB764" s="66">
        <f t="shared" si="363"/>
        <v>0</v>
      </c>
      <c r="AC764" s="66">
        <f t="shared" si="363"/>
        <v>0</v>
      </c>
      <c r="AD764" s="66">
        <f t="shared" si="363"/>
        <v>14</v>
      </c>
      <c r="AE764" s="430">
        <f t="shared" si="339"/>
        <v>14</v>
      </c>
      <c r="AF764" s="66">
        <f t="shared" si="364"/>
        <v>0</v>
      </c>
      <c r="AG764" s="66">
        <f t="shared" si="364"/>
        <v>0</v>
      </c>
      <c r="AH764" s="66">
        <f t="shared" si="364"/>
        <v>0</v>
      </c>
      <c r="AI764" s="66">
        <f t="shared" si="364"/>
        <v>18</v>
      </c>
      <c r="AJ764" s="430">
        <f t="shared" si="336"/>
        <v>18</v>
      </c>
      <c r="AK764" s="65">
        <f t="shared" ref="AK764:AN764" si="369">AK628+AK633+AK638+AK643+AK648+AK653+AK658+AK663+AK668+AK673+AK678+AK683+AK688+AK693+AK698+AK703+AK708+AK713+AK718+AK723+AK731+AK739+AK744+AK750+AK753+AK755+AK757+AK759</f>
        <v>0</v>
      </c>
      <c r="AL764" s="65">
        <f t="shared" si="369"/>
        <v>0</v>
      </c>
      <c r="AM764" s="65">
        <f t="shared" si="369"/>
        <v>0</v>
      </c>
      <c r="AN764" s="65">
        <f t="shared" si="369"/>
        <v>0</v>
      </c>
      <c r="AO764" s="257">
        <f t="shared" si="337"/>
        <v>0</v>
      </c>
      <c r="AP764" s="65">
        <f t="shared" ref="AP764:AS764" si="370">AP628+AP633+AP638+AP643+AP648+AP653+AP658+AP663+AP668+AP673+AP678+AP683+AP688+AP693+AP698+AP703+AP708+AP713+AP718+AP723+AP731+AP739+AP744+AP750+AP753+AP755+AP757+AP759</f>
        <v>0</v>
      </c>
      <c r="AQ764" s="65">
        <f t="shared" si="370"/>
        <v>0</v>
      </c>
      <c r="AR764" s="65">
        <f t="shared" si="370"/>
        <v>0</v>
      </c>
      <c r="AS764" s="65">
        <f t="shared" si="370"/>
        <v>2</v>
      </c>
      <c r="AT764" s="257">
        <f t="shared" si="333"/>
        <v>2</v>
      </c>
      <c r="AU764" s="65">
        <f t="shared" ref="AU764:AX764" si="371">AU628+AU633+AU638+AU643+AU648+AU653+AU658+AU663+AU668+AU673+AU678+AU683+AU688+AU693+AU698+AU703+AU708+AU713+AU718+AU723+AU731+AU739+AU744+AU750+AU753+AU755+AU757+AU759</f>
        <v>0</v>
      </c>
      <c r="AV764" s="65">
        <f t="shared" si="371"/>
        <v>0</v>
      </c>
      <c r="AW764" s="65">
        <f t="shared" si="371"/>
        <v>0</v>
      </c>
      <c r="AX764" s="65">
        <f t="shared" si="371"/>
        <v>0</v>
      </c>
      <c r="AY764" s="257">
        <f t="shared" si="334"/>
        <v>0</v>
      </c>
    </row>
    <row r="765" spans="1:104" s="218" customFormat="1" ht="16.5" customHeight="1" thickBot="1" x14ac:dyDescent="0.3">
      <c r="B765" s="129"/>
      <c r="C765" s="1074"/>
      <c r="D765" s="919" t="s">
        <v>645</v>
      </c>
      <c r="E765" s="920"/>
      <c r="F765" s="695">
        <f t="shared" si="335"/>
        <v>0</v>
      </c>
      <c r="G765" s="667">
        <f t="shared" ref="G765" si="372">G629+G634+G639+G644+G649+G654+G659+G664+G669+G674+G679+G684+G689+G694+G699+G704+G709+G714+G719+G724+G732+G740+G745</f>
        <v>0</v>
      </c>
      <c r="H765" s="66">
        <f>H629+H634+H639+H644+H649+H654+H659+H664+H67+H732+H740+H7529+H674+H679+H684+H689+H694+H699+H709+H714+H719+H724+H745+H704+H669</f>
        <v>0</v>
      </c>
      <c r="I765" s="66">
        <f>I629+I634+I639+I644+I649+I654+I659+I664+I67+I732+I740+I7529+I674+I679+I684+I689+I694+I699+I709+I714+I719+I724+I745+I704+I669</f>
        <v>0</v>
      </c>
      <c r="J765" s="66">
        <f>J629+J634+J639+J644+J649+J654+J659+J664+J67+J732+J740+J7529+J674+J679+J684+J689+J694+J699+J709+J714+J719+J724+J745+J704+J669</f>
        <v>0</v>
      </c>
      <c r="K765" s="66">
        <f t="shared" si="359"/>
        <v>0</v>
      </c>
      <c r="L765" s="66">
        <f>L629+L634+L639+L644+L649+L654+L659+L664+L67+L732+L740+L7529+L674+L679+L684+L689+L694+L699+L709+L714+L719+L724+L745+L704+L669</f>
        <v>0</v>
      </c>
      <c r="M765" s="66">
        <f>M629+M634+M639+M644+M649+M654+M659+M664+M67+M732+M740+M7529+M674+M679+M684+M689+M694+M699+M709+M714+M719+M724+M745+M704+M669</f>
        <v>0</v>
      </c>
      <c r="N765" s="66">
        <f>N629+N634+N639+N644+N649+N654+N659+N664+N67+N732+N740+N7529+N674+N679+N684+N689+N694+N699+N709+N714+N719+N724+N745+N704+N669</f>
        <v>0</v>
      </c>
      <c r="O765" s="66">
        <f>O629+O634+O639+O644+O649+O654+O659+O664+O67+O732+O740+O7529+O674+O679+O684+O689+O694+O699+O709+O714+O719+O724+O745+O704+O669</f>
        <v>0</v>
      </c>
      <c r="P765" s="257">
        <f t="shared" si="351"/>
        <v>0</v>
      </c>
      <c r="Q765" s="66">
        <f>Q629+Q634+Q639+Q644+Q649+Q654+Q659+Q664+Q67+Q732+Q740+Q7529+Q674+Q679+Q684+Q689+Q694+Q699+Q709+Q714+Q719+Q724+Q745+Q704+Q669</f>
        <v>0</v>
      </c>
      <c r="R765" s="66">
        <f>R629+R634+R639+R644+R649+R654+R659+R664+R67+R732+R740+R7529+R674+R679+R684+R689+R694+R699+R709+R714+R719+R724+R745+R704+R669</f>
        <v>0</v>
      </c>
      <c r="S765" s="66">
        <f>S629+S634+S639+S644+S649+S654+S659+S664+S67+S732+S740+S7529+S674+S679+S684+S689+S694+S699+S709+S714+S719+S724+S745+S704+S669</f>
        <v>0</v>
      </c>
      <c r="T765" s="66">
        <f>T629+T634+T639+T644+T649+T654+T659+T664+T67+T732+T740+T7529+T674+T679+T684+T689+T694+T699+T709+T714+T719+T724+T745+T704+T669</f>
        <v>0</v>
      </c>
      <c r="U765" s="257">
        <f t="shared" si="353"/>
        <v>0</v>
      </c>
      <c r="V765" s="66">
        <f>V629+V634+V639+V644+V649+V654+V659+V664+V67+V732+V740+V7529+V674+V679+V684+V689+V694+V699+V709+V714+V719+V724+V745+V704+V669</f>
        <v>0</v>
      </c>
      <c r="W765" s="66">
        <f>W629+W634+W639+W644+W649+W654+W659+W664+W67+W732+W740+W7529+W674+W679+W684+W689+W694+W699+W709+W714+W719+W724+W745+W704+W669</f>
        <v>0</v>
      </c>
      <c r="X765" s="66">
        <f>X629+X634+X639+X644+X649+X654+X659+X664+X67+X732+X740+X7529+X674+X679+X684+X689+X694+X699+X709+X714+X719+X724+X745+X704+X669</f>
        <v>0</v>
      </c>
      <c r="Y765" s="410">
        <f>Y629+Y634+Y639+Y644+Y649+Y654+Y659+Y664+Y67+Y732+Y740+Y7529+Y674+Y679+Y684+Y689+Y694+Y699+Y709+Y714+Y719+Y724+Y745+Y704+Y669</f>
        <v>0</v>
      </c>
      <c r="Z765" s="430">
        <f t="shared" si="338"/>
        <v>0</v>
      </c>
      <c r="AA765" s="66">
        <f>AA629+AA634+AA639+AA644+AA649+AA654+AA659+AA664+AA67+AA732+AA740+AA7529+AA674+AA679+AA684+AA689+AA694+AA699+AA709+AA714+AA719+AA724+AA745+AA704+AA669</f>
        <v>0</v>
      </c>
      <c r="AB765" s="66">
        <f>AB629+AB634+AB639+AB644+AB649+AB654+AB659+AB664+AB67+AB732+AB740+AB7529+AB674+AB679+AB684+AB689+AB694+AB699+AB709+AB714+AB719+AB724+AB745+AB704+AB669</f>
        <v>0</v>
      </c>
      <c r="AC765" s="66">
        <f>AC629+AC634+AC639+AC644+AC649+AC654+AC659+AC664+AC67+AC732+AC740+AC7529+AC674+AC679+AC684+AC689+AC694+AC699+AC709+AC714+AC719+AC724+AC745+AC704+AC669</f>
        <v>0</v>
      </c>
      <c r="AD765" s="66">
        <f>AD629+AD634+AD639+AD644+AD649+AD654+AD659+AD664+AD67+AD732+AD740+AD7529+AD674+AD679+AD684+AD689+AD694+AD699+AD709+AD714+AD719+AD724+AD745+AD704+AD669</f>
        <v>0</v>
      </c>
      <c r="AE765" s="430">
        <f t="shared" si="339"/>
        <v>0</v>
      </c>
      <c r="AF765" s="66">
        <f>AF629+AF634+AF639+AF644+AF649+AF654+AF659+AF664+AF67+AF732+AF740+AF7529+AF674+AF679+AF684+AF689+AF694+AF699+AF709+AF714+AF719+AF724+AF745+AF704+AF669</f>
        <v>0</v>
      </c>
      <c r="AG765" s="66">
        <f>AG629+AG634+AG639+AG644+AG649+AG654+AG659+AG664+AG67+AG732+AG740+AG7529+AG674+AG679+AG684+AG689+AG694+AG699+AG709+AG714+AG719+AG724+AG745+AG704+AG669</f>
        <v>0</v>
      </c>
      <c r="AH765" s="66">
        <f>AH629+AH634+AH639+AH644+AH649+AH654+AH659+AH664+AH67+AH732+AH740+AH7529+AH674+AH679+AH684+AH689+AH694+AH699+AH709+AH714+AH719+AH724+AH745+AH704+AH669</f>
        <v>0</v>
      </c>
      <c r="AI765" s="66">
        <f>AI629+AI634+AI639+AI644+AI649+AI654+AI659+AI664+AI67+AI732+AI740+AI7529+AI674+AI679+AI684+AI689+AI694+AI699+AI709+AI714+AI719+AI724+AI745+AI704+AI669</f>
        <v>0</v>
      </c>
      <c r="AJ765" s="430">
        <f t="shared" si="336"/>
        <v>0</v>
      </c>
      <c r="AK765" s="65">
        <f t="shared" ref="AK765:AN765" si="373">AK629+AK634+AK639+AK644+AK649+AK654+AK659+AK664+AK669+AK674+AK679+AK684+AK689+AK694+AK699+AK704+AK709+AK714+AK719+AK724+AK732+AK740+AK745</f>
        <v>0</v>
      </c>
      <c r="AL765" s="65">
        <f t="shared" si="373"/>
        <v>0</v>
      </c>
      <c r="AM765" s="65">
        <f t="shared" si="373"/>
        <v>0</v>
      </c>
      <c r="AN765" s="65">
        <f t="shared" si="373"/>
        <v>0</v>
      </c>
      <c r="AO765" s="257">
        <f t="shared" si="337"/>
        <v>0</v>
      </c>
      <c r="AP765" s="65">
        <f t="shared" ref="AP765:AS765" si="374">AP629+AP634+AP639+AP644+AP649+AP654+AP659+AP664+AP669+AP674+AP679+AP684+AP689+AP694+AP699+AP704+AP709+AP714+AP719+AP724+AP732+AP740+AP745</f>
        <v>0</v>
      </c>
      <c r="AQ765" s="65">
        <f t="shared" si="374"/>
        <v>0</v>
      </c>
      <c r="AR765" s="65">
        <f t="shared" si="374"/>
        <v>0</v>
      </c>
      <c r="AS765" s="65">
        <f t="shared" si="374"/>
        <v>0</v>
      </c>
      <c r="AT765" s="257">
        <f t="shared" si="333"/>
        <v>0</v>
      </c>
      <c r="AU765" s="65">
        <f t="shared" ref="AU765:AX765" si="375">AU629+AU634+AU639+AU644+AU649+AU654+AU659+AU664+AU669+AU674+AU679+AU684+AU689+AU694+AU699+AU704+AU709+AU714+AU719+AU724+AU732+AU740+AU745</f>
        <v>0</v>
      </c>
      <c r="AV765" s="65">
        <f t="shared" si="375"/>
        <v>0</v>
      </c>
      <c r="AW765" s="65">
        <f t="shared" si="375"/>
        <v>0</v>
      </c>
      <c r="AX765" s="65">
        <f t="shared" si="375"/>
        <v>0</v>
      </c>
      <c r="AY765" s="257">
        <f t="shared" si="334"/>
        <v>0</v>
      </c>
    </row>
    <row r="766" spans="1:104" s="194" customFormat="1" ht="16.5" customHeight="1" thickBot="1" x14ac:dyDescent="0.3">
      <c r="B766" s="1058">
        <v>1</v>
      </c>
      <c r="C766" s="1048" t="s">
        <v>609</v>
      </c>
      <c r="D766" s="915" t="s">
        <v>267</v>
      </c>
      <c r="E766" s="623" t="s">
        <v>116</v>
      </c>
      <c r="F766" s="695">
        <f t="shared" si="335"/>
        <v>0</v>
      </c>
      <c r="G766" s="661"/>
      <c r="H766" s="97"/>
      <c r="I766" s="97"/>
      <c r="J766" s="97"/>
      <c r="K766" s="66">
        <f t="shared" si="359"/>
        <v>0</v>
      </c>
      <c r="L766" s="220"/>
      <c r="M766" s="220"/>
      <c r="N766" s="220"/>
      <c r="O766" s="220"/>
      <c r="P766" s="257">
        <f t="shared" si="351"/>
        <v>0</v>
      </c>
      <c r="Q766" s="220"/>
      <c r="R766" s="220"/>
      <c r="S766" s="220"/>
      <c r="T766" s="220"/>
      <c r="U766" s="257">
        <f t="shared" si="353"/>
        <v>0</v>
      </c>
      <c r="V766" s="220"/>
      <c r="W766" s="220"/>
      <c r="X766" s="220"/>
      <c r="Y766" s="358"/>
      <c r="Z766" s="430">
        <f t="shared" si="338"/>
        <v>0</v>
      </c>
      <c r="AA766" s="220"/>
      <c r="AB766" s="220"/>
      <c r="AC766" s="220"/>
      <c r="AD766" s="220"/>
      <c r="AE766" s="430">
        <f t="shared" si="339"/>
        <v>0</v>
      </c>
      <c r="AF766" s="220"/>
      <c r="AG766" s="220"/>
      <c r="AH766" s="220"/>
      <c r="AI766" s="220"/>
      <c r="AJ766" s="430">
        <f t="shared" si="336"/>
        <v>0</v>
      </c>
      <c r="AK766" s="95"/>
      <c r="AL766" s="95"/>
      <c r="AM766" s="95"/>
      <c r="AN766" s="95"/>
      <c r="AO766" s="257">
        <f t="shared" si="337"/>
        <v>0</v>
      </c>
      <c r="AP766" s="95"/>
      <c r="AQ766" s="95"/>
      <c r="AR766" s="95"/>
      <c r="AS766" s="95"/>
      <c r="AT766" s="257">
        <f t="shared" si="333"/>
        <v>0</v>
      </c>
      <c r="AU766" s="95"/>
      <c r="AV766" s="95"/>
      <c r="AW766" s="95"/>
      <c r="AX766" s="95"/>
      <c r="AY766" s="257">
        <f t="shared" si="334"/>
        <v>0</v>
      </c>
    </row>
    <row r="767" spans="1:104" s="194" customFormat="1" ht="16.5" customHeight="1" thickBot="1" x14ac:dyDescent="0.3">
      <c r="B767" s="1059"/>
      <c r="C767" s="933"/>
      <c r="D767" s="923"/>
      <c r="E767" s="589" t="s">
        <v>203</v>
      </c>
      <c r="F767" s="695">
        <f t="shared" si="335"/>
        <v>0</v>
      </c>
      <c r="G767" s="662"/>
      <c r="H767" s="95"/>
      <c r="I767" s="95"/>
      <c r="J767" s="95"/>
      <c r="K767" s="66">
        <f t="shared" si="359"/>
        <v>0</v>
      </c>
      <c r="L767" s="220"/>
      <c r="M767" s="220"/>
      <c r="N767" s="220"/>
      <c r="O767" s="220"/>
      <c r="P767" s="257">
        <f t="shared" si="351"/>
        <v>0</v>
      </c>
      <c r="Q767" s="220"/>
      <c r="R767" s="220"/>
      <c r="S767" s="220"/>
      <c r="T767" s="220"/>
      <c r="U767" s="257">
        <f t="shared" si="353"/>
        <v>0</v>
      </c>
      <c r="V767" s="220"/>
      <c r="W767" s="220"/>
      <c r="X767" s="220"/>
      <c r="Y767" s="358"/>
      <c r="Z767" s="430">
        <f t="shared" si="338"/>
        <v>0</v>
      </c>
      <c r="AA767" s="220"/>
      <c r="AB767" s="220"/>
      <c r="AC767" s="220"/>
      <c r="AD767" s="220"/>
      <c r="AE767" s="430">
        <f t="shared" si="339"/>
        <v>0</v>
      </c>
      <c r="AF767" s="220"/>
      <c r="AG767" s="220"/>
      <c r="AH767" s="220"/>
      <c r="AI767" s="220"/>
      <c r="AJ767" s="430">
        <f t="shared" si="336"/>
        <v>0</v>
      </c>
      <c r="AK767" s="95"/>
      <c r="AL767" s="95"/>
      <c r="AM767" s="95"/>
      <c r="AN767" s="95"/>
      <c r="AO767" s="257">
        <f t="shared" si="337"/>
        <v>0</v>
      </c>
      <c r="AP767" s="95"/>
      <c r="AQ767" s="95"/>
      <c r="AR767" s="95"/>
      <c r="AS767" s="95"/>
      <c r="AT767" s="257">
        <f t="shared" si="333"/>
        <v>0</v>
      </c>
      <c r="AU767" s="95"/>
      <c r="AV767" s="95"/>
      <c r="AW767" s="95"/>
      <c r="AX767" s="95"/>
      <c r="AY767" s="257">
        <f t="shared" si="334"/>
        <v>0</v>
      </c>
    </row>
    <row r="768" spans="1:104" s="194" customFormat="1" ht="16.5" customHeight="1" thickBot="1" x14ac:dyDescent="0.3">
      <c r="B768" s="1059"/>
      <c r="C768" s="933"/>
      <c r="D768" s="923"/>
      <c r="E768" s="588" t="s">
        <v>112</v>
      </c>
      <c r="F768" s="695">
        <f t="shared" si="335"/>
        <v>0</v>
      </c>
      <c r="G768" s="675">
        <v>0</v>
      </c>
      <c r="H768" s="82">
        <v>0</v>
      </c>
      <c r="I768" s="82">
        <v>0</v>
      </c>
      <c r="J768" s="82">
        <v>0</v>
      </c>
      <c r="K768" s="66">
        <f t="shared" si="359"/>
        <v>0</v>
      </c>
      <c r="L768" s="82">
        <v>0</v>
      </c>
      <c r="M768" s="82">
        <v>0</v>
      </c>
      <c r="N768" s="82">
        <v>0</v>
      </c>
      <c r="O768" s="82">
        <v>0</v>
      </c>
      <c r="P768" s="257">
        <f t="shared" si="351"/>
        <v>0</v>
      </c>
      <c r="Q768" s="82">
        <v>0</v>
      </c>
      <c r="R768" s="82">
        <v>0</v>
      </c>
      <c r="S768" s="82">
        <v>0</v>
      </c>
      <c r="T768" s="82">
        <v>0</v>
      </c>
      <c r="U768" s="257">
        <f t="shared" si="353"/>
        <v>0</v>
      </c>
      <c r="V768" s="82">
        <v>0</v>
      </c>
      <c r="W768" s="82">
        <v>0</v>
      </c>
      <c r="X768" s="82">
        <v>0</v>
      </c>
      <c r="Y768" s="417">
        <v>0</v>
      </c>
      <c r="Z768" s="430">
        <f t="shared" si="338"/>
        <v>0</v>
      </c>
      <c r="AA768" s="82">
        <v>0</v>
      </c>
      <c r="AB768" s="82">
        <v>0</v>
      </c>
      <c r="AC768" s="82">
        <v>0</v>
      </c>
      <c r="AD768" s="82">
        <v>0</v>
      </c>
      <c r="AE768" s="430">
        <f t="shared" si="339"/>
        <v>0</v>
      </c>
      <c r="AF768" s="82">
        <v>0</v>
      </c>
      <c r="AG768" s="82">
        <v>0</v>
      </c>
      <c r="AH768" s="82">
        <v>0</v>
      </c>
      <c r="AI768" s="82">
        <v>0</v>
      </c>
      <c r="AJ768" s="430">
        <f t="shared" si="336"/>
        <v>0</v>
      </c>
      <c r="AK768" s="81">
        <v>0</v>
      </c>
      <c r="AL768" s="81">
        <v>0</v>
      </c>
      <c r="AM768" s="81">
        <v>0</v>
      </c>
      <c r="AN768" s="81">
        <v>0</v>
      </c>
      <c r="AO768" s="257">
        <f t="shared" si="337"/>
        <v>0</v>
      </c>
      <c r="AP768" s="81">
        <v>0</v>
      </c>
      <c r="AQ768" s="81">
        <v>0</v>
      </c>
      <c r="AR768" s="81">
        <v>0</v>
      </c>
      <c r="AS768" s="81">
        <v>0</v>
      </c>
      <c r="AT768" s="257">
        <f t="shared" si="333"/>
        <v>0</v>
      </c>
      <c r="AU768" s="81">
        <v>0</v>
      </c>
      <c r="AV768" s="81">
        <v>0</v>
      </c>
      <c r="AW768" s="81">
        <v>0</v>
      </c>
      <c r="AX768" s="81">
        <v>0</v>
      </c>
      <c r="AY768" s="257">
        <f t="shared" si="334"/>
        <v>0</v>
      </c>
    </row>
    <row r="769" spans="2:51" s="194" customFormat="1" ht="16.5" customHeight="1" thickBot="1" x14ac:dyDescent="0.3">
      <c r="B769" s="1059"/>
      <c r="C769" s="933"/>
      <c r="D769" s="923"/>
      <c r="E769" s="624" t="s">
        <v>621</v>
      </c>
      <c r="F769" s="695">
        <f t="shared" si="335"/>
        <v>0</v>
      </c>
      <c r="G769" s="676">
        <v>0</v>
      </c>
      <c r="H769" s="132">
        <v>0</v>
      </c>
      <c r="I769" s="132">
        <v>0</v>
      </c>
      <c r="J769" s="132">
        <v>0</v>
      </c>
      <c r="K769" s="66">
        <f t="shared" si="359"/>
        <v>0</v>
      </c>
      <c r="L769" s="132">
        <v>0</v>
      </c>
      <c r="M769" s="132">
        <v>0</v>
      </c>
      <c r="N769" s="132">
        <v>0</v>
      </c>
      <c r="O769" s="132">
        <v>0</v>
      </c>
      <c r="P769" s="257">
        <f t="shared" si="351"/>
        <v>0</v>
      </c>
      <c r="Q769" s="132">
        <v>0</v>
      </c>
      <c r="R769" s="132">
        <v>0</v>
      </c>
      <c r="S769" s="132">
        <v>0</v>
      </c>
      <c r="T769" s="132">
        <v>0</v>
      </c>
      <c r="U769" s="257">
        <f t="shared" si="353"/>
        <v>0</v>
      </c>
      <c r="V769" s="132">
        <v>0</v>
      </c>
      <c r="W769" s="132">
        <v>0</v>
      </c>
      <c r="X769" s="132">
        <v>0</v>
      </c>
      <c r="Y769" s="418">
        <v>0</v>
      </c>
      <c r="Z769" s="430">
        <f t="shared" si="338"/>
        <v>0</v>
      </c>
      <c r="AA769" s="132">
        <v>0</v>
      </c>
      <c r="AB769" s="132">
        <v>0</v>
      </c>
      <c r="AC769" s="132">
        <v>0</v>
      </c>
      <c r="AD769" s="132">
        <v>0</v>
      </c>
      <c r="AE769" s="430">
        <f t="shared" si="339"/>
        <v>0</v>
      </c>
      <c r="AF769" s="82">
        <v>0</v>
      </c>
      <c r="AG769" s="82">
        <v>0</v>
      </c>
      <c r="AH769" s="82">
        <v>0</v>
      </c>
      <c r="AI769" s="82">
        <v>0</v>
      </c>
      <c r="AJ769" s="430">
        <f t="shared" si="336"/>
        <v>0</v>
      </c>
      <c r="AK769" s="81">
        <v>0</v>
      </c>
      <c r="AL769" s="81">
        <v>0</v>
      </c>
      <c r="AM769" s="81">
        <v>0</v>
      </c>
      <c r="AN769" s="81">
        <v>0</v>
      </c>
      <c r="AO769" s="257">
        <f t="shared" si="337"/>
        <v>0</v>
      </c>
      <c r="AP769" s="81">
        <v>0</v>
      </c>
      <c r="AQ769" s="81">
        <v>0</v>
      </c>
      <c r="AR769" s="81">
        <v>0</v>
      </c>
      <c r="AS769" s="81">
        <v>0</v>
      </c>
      <c r="AT769" s="257">
        <f t="shared" si="333"/>
        <v>0</v>
      </c>
      <c r="AU769" s="81">
        <v>0</v>
      </c>
      <c r="AV769" s="81">
        <v>0</v>
      </c>
      <c r="AW769" s="81">
        <v>0</v>
      </c>
      <c r="AX769" s="81">
        <v>0</v>
      </c>
      <c r="AY769" s="257">
        <f t="shared" si="334"/>
        <v>0</v>
      </c>
    </row>
    <row r="770" spans="2:51" s="194" customFormat="1" ht="21.75" thickBot="1" x14ac:dyDescent="0.3">
      <c r="B770" s="1056"/>
      <c r="C770" s="933"/>
      <c r="D770" s="924"/>
      <c r="E770" s="611" t="s">
        <v>620</v>
      </c>
      <c r="F770" s="695">
        <f t="shared" si="335"/>
        <v>0</v>
      </c>
      <c r="G770" s="682">
        <v>0</v>
      </c>
      <c r="H770" s="119">
        <v>0</v>
      </c>
      <c r="I770" s="119">
        <v>0</v>
      </c>
      <c r="J770" s="119">
        <v>0</v>
      </c>
      <c r="K770" s="66">
        <f t="shared" si="359"/>
        <v>0</v>
      </c>
      <c r="L770" s="119">
        <v>0</v>
      </c>
      <c r="M770" s="119">
        <v>0</v>
      </c>
      <c r="N770" s="119">
        <v>0</v>
      </c>
      <c r="O770" s="119">
        <v>0</v>
      </c>
      <c r="P770" s="257">
        <f t="shared" si="351"/>
        <v>0</v>
      </c>
      <c r="Q770" s="119">
        <v>0</v>
      </c>
      <c r="R770" s="119">
        <v>0</v>
      </c>
      <c r="S770" s="119">
        <v>0</v>
      </c>
      <c r="T770" s="119">
        <v>0</v>
      </c>
      <c r="U770" s="257">
        <f t="shared" si="353"/>
        <v>0</v>
      </c>
      <c r="V770" s="119">
        <v>0</v>
      </c>
      <c r="W770" s="119">
        <v>0</v>
      </c>
      <c r="X770" s="119">
        <v>0</v>
      </c>
      <c r="Y770" s="401">
        <v>0</v>
      </c>
      <c r="Z770" s="430">
        <f t="shared" si="338"/>
        <v>0</v>
      </c>
      <c r="AA770" s="119">
        <v>0</v>
      </c>
      <c r="AB770" s="119">
        <v>0</v>
      </c>
      <c r="AC770" s="119">
        <v>0</v>
      </c>
      <c r="AD770" s="119">
        <v>0</v>
      </c>
      <c r="AE770" s="430">
        <f t="shared" si="339"/>
        <v>0</v>
      </c>
      <c r="AF770" s="82">
        <v>0</v>
      </c>
      <c r="AG770" s="82">
        <v>0</v>
      </c>
      <c r="AH770" s="82">
        <v>0</v>
      </c>
      <c r="AI770" s="82">
        <v>0</v>
      </c>
      <c r="AJ770" s="430">
        <f t="shared" si="336"/>
        <v>0</v>
      </c>
      <c r="AK770" s="91">
        <v>0</v>
      </c>
      <c r="AL770" s="91">
        <v>0</v>
      </c>
      <c r="AM770" s="91">
        <v>0</v>
      </c>
      <c r="AN770" s="91">
        <v>0</v>
      </c>
      <c r="AO770" s="257">
        <f t="shared" si="337"/>
        <v>0</v>
      </c>
      <c r="AP770" s="91">
        <v>0</v>
      </c>
      <c r="AQ770" s="91">
        <v>0</v>
      </c>
      <c r="AR770" s="91">
        <v>0</v>
      </c>
      <c r="AS770" s="91">
        <v>0</v>
      </c>
      <c r="AT770" s="257">
        <f t="shared" si="333"/>
        <v>0</v>
      </c>
      <c r="AU770" s="91">
        <v>0</v>
      </c>
      <c r="AV770" s="91">
        <v>0</v>
      </c>
      <c r="AW770" s="91">
        <v>0</v>
      </c>
      <c r="AX770" s="91">
        <v>0</v>
      </c>
      <c r="AY770" s="257">
        <f t="shared" si="334"/>
        <v>0</v>
      </c>
    </row>
    <row r="771" spans="2:51" s="194" customFormat="1" ht="16.5" customHeight="1" thickBot="1" x14ac:dyDescent="0.3">
      <c r="B771" s="1058">
        <v>2</v>
      </c>
      <c r="C771" s="933"/>
      <c r="D771" s="915" t="s">
        <v>560</v>
      </c>
      <c r="E771" s="592" t="s">
        <v>116</v>
      </c>
      <c r="F771" s="695">
        <f t="shared" si="335"/>
        <v>0</v>
      </c>
      <c r="G771" s="661"/>
      <c r="H771" s="97"/>
      <c r="I771" s="97"/>
      <c r="J771" s="97"/>
      <c r="K771" s="66">
        <f t="shared" si="359"/>
        <v>0</v>
      </c>
      <c r="L771" s="220"/>
      <c r="M771" s="220"/>
      <c r="N771" s="220"/>
      <c r="O771" s="220"/>
      <c r="P771" s="257">
        <f t="shared" si="351"/>
        <v>0</v>
      </c>
      <c r="Q771" s="220"/>
      <c r="R771" s="220"/>
      <c r="S771" s="220"/>
      <c r="T771" s="220"/>
      <c r="U771" s="257">
        <f t="shared" si="353"/>
        <v>0</v>
      </c>
      <c r="V771" s="220"/>
      <c r="W771" s="220"/>
      <c r="X771" s="220"/>
      <c r="Y771" s="358"/>
      <c r="Z771" s="430">
        <f t="shared" si="338"/>
        <v>0</v>
      </c>
      <c r="AA771" s="220"/>
      <c r="AB771" s="220"/>
      <c r="AC771" s="220"/>
      <c r="AD771" s="220"/>
      <c r="AE771" s="430">
        <f t="shared" si="339"/>
        <v>0</v>
      </c>
      <c r="AF771" s="220"/>
      <c r="AG771" s="220"/>
      <c r="AH771" s="220"/>
      <c r="AI771" s="220"/>
      <c r="AJ771" s="430">
        <f t="shared" si="336"/>
        <v>0</v>
      </c>
      <c r="AK771" s="95"/>
      <c r="AL771" s="95"/>
      <c r="AM771" s="95"/>
      <c r="AN771" s="95"/>
      <c r="AO771" s="257">
        <f t="shared" si="337"/>
        <v>0</v>
      </c>
      <c r="AP771" s="95"/>
      <c r="AQ771" s="95"/>
      <c r="AR771" s="95"/>
      <c r="AS771" s="95"/>
      <c r="AT771" s="257">
        <f t="shared" si="333"/>
        <v>0</v>
      </c>
      <c r="AU771" s="95"/>
      <c r="AV771" s="95"/>
      <c r="AW771" s="95"/>
      <c r="AX771" s="95"/>
      <c r="AY771" s="257">
        <f t="shared" si="334"/>
        <v>0</v>
      </c>
    </row>
    <row r="772" spans="2:51" s="194" customFormat="1" ht="16.5" customHeight="1" thickBot="1" x14ac:dyDescent="0.3">
      <c r="B772" s="1059"/>
      <c r="C772" s="933"/>
      <c r="D772" s="923"/>
      <c r="E772" s="589" t="s">
        <v>203</v>
      </c>
      <c r="F772" s="695">
        <f t="shared" si="335"/>
        <v>0</v>
      </c>
      <c r="G772" s="662"/>
      <c r="H772" s="95"/>
      <c r="I772" s="95"/>
      <c r="J772" s="95"/>
      <c r="K772" s="66">
        <f t="shared" si="359"/>
        <v>0</v>
      </c>
      <c r="L772" s="220"/>
      <c r="M772" s="220"/>
      <c r="N772" s="220"/>
      <c r="O772" s="220"/>
      <c r="P772" s="257">
        <f t="shared" si="351"/>
        <v>0</v>
      </c>
      <c r="Q772" s="220"/>
      <c r="R772" s="220"/>
      <c r="S772" s="220"/>
      <c r="T772" s="220"/>
      <c r="U772" s="257">
        <f t="shared" si="353"/>
        <v>0</v>
      </c>
      <c r="V772" s="220"/>
      <c r="W772" s="220"/>
      <c r="X772" s="220"/>
      <c r="Y772" s="358"/>
      <c r="Z772" s="430">
        <f t="shared" si="338"/>
        <v>0</v>
      </c>
      <c r="AA772" s="220"/>
      <c r="AB772" s="220"/>
      <c r="AC772" s="220"/>
      <c r="AD772" s="220"/>
      <c r="AE772" s="430">
        <f t="shared" si="339"/>
        <v>0</v>
      </c>
      <c r="AF772" s="220"/>
      <c r="AG772" s="220"/>
      <c r="AH772" s="220"/>
      <c r="AI772" s="220"/>
      <c r="AJ772" s="430">
        <f t="shared" si="336"/>
        <v>0</v>
      </c>
      <c r="AK772" s="95"/>
      <c r="AL772" s="95"/>
      <c r="AM772" s="95"/>
      <c r="AN772" s="95"/>
      <c r="AO772" s="257">
        <f t="shared" si="337"/>
        <v>0</v>
      </c>
      <c r="AP772" s="95"/>
      <c r="AQ772" s="95"/>
      <c r="AR772" s="95"/>
      <c r="AS772" s="95"/>
      <c r="AT772" s="257">
        <f t="shared" si="333"/>
        <v>0</v>
      </c>
      <c r="AU772" s="95"/>
      <c r="AV772" s="95"/>
      <c r="AW772" s="95"/>
      <c r="AX772" s="95"/>
      <c r="AY772" s="257">
        <f t="shared" si="334"/>
        <v>0</v>
      </c>
    </row>
    <row r="773" spans="2:51" s="194" customFormat="1" ht="16.5" customHeight="1" thickBot="1" x14ac:dyDescent="0.3">
      <c r="B773" s="1059"/>
      <c r="C773" s="933"/>
      <c r="D773" s="923"/>
      <c r="E773" s="588" t="s">
        <v>112</v>
      </c>
      <c r="F773" s="695">
        <f t="shared" si="335"/>
        <v>0</v>
      </c>
      <c r="G773" s="675">
        <v>0</v>
      </c>
      <c r="H773" s="82">
        <v>0</v>
      </c>
      <c r="I773" s="82">
        <v>0</v>
      </c>
      <c r="J773" s="82">
        <v>0</v>
      </c>
      <c r="K773" s="66">
        <f t="shared" si="359"/>
        <v>0</v>
      </c>
      <c r="L773" s="82">
        <v>0</v>
      </c>
      <c r="M773" s="82">
        <v>0</v>
      </c>
      <c r="N773" s="82">
        <v>0</v>
      </c>
      <c r="O773" s="82">
        <v>0</v>
      </c>
      <c r="P773" s="257">
        <f t="shared" si="351"/>
        <v>0</v>
      </c>
      <c r="Q773" s="82">
        <v>0</v>
      </c>
      <c r="R773" s="82">
        <v>0</v>
      </c>
      <c r="S773" s="82">
        <v>0</v>
      </c>
      <c r="T773" s="82">
        <v>0</v>
      </c>
      <c r="U773" s="257">
        <f t="shared" si="353"/>
        <v>0</v>
      </c>
      <c r="V773" s="82">
        <v>0</v>
      </c>
      <c r="W773" s="82">
        <v>0</v>
      </c>
      <c r="X773" s="82">
        <v>0</v>
      </c>
      <c r="Y773" s="417">
        <v>0</v>
      </c>
      <c r="Z773" s="430">
        <f t="shared" si="338"/>
        <v>0</v>
      </c>
      <c r="AA773" s="82">
        <v>0</v>
      </c>
      <c r="AB773" s="82">
        <v>0</v>
      </c>
      <c r="AC773" s="82">
        <v>0</v>
      </c>
      <c r="AD773" s="82">
        <v>0</v>
      </c>
      <c r="AE773" s="430">
        <f t="shared" si="339"/>
        <v>0</v>
      </c>
      <c r="AF773" s="82">
        <v>0</v>
      </c>
      <c r="AG773" s="82">
        <v>0</v>
      </c>
      <c r="AH773" s="82">
        <v>0</v>
      </c>
      <c r="AI773" s="82">
        <v>0</v>
      </c>
      <c r="AJ773" s="430">
        <f t="shared" si="336"/>
        <v>0</v>
      </c>
      <c r="AK773" s="81">
        <v>0</v>
      </c>
      <c r="AL773" s="81">
        <v>0</v>
      </c>
      <c r="AM773" s="81">
        <v>0</v>
      </c>
      <c r="AN773" s="81">
        <v>0</v>
      </c>
      <c r="AO773" s="257">
        <f t="shared" si="337"/>
        <v>0</v>
      </c>
      <c r="AP773" s="81">
        <v>0</v>
      </c>
      <c r="AQ773" s="81">
        <v>0</v>
      </c>
      <c r="AR773" s="81">
        <v>0</v>
      </c>
      <c r="AS773" s="81">
        <v>0</v>
      </c>
      <c r="AT773" s="257">
        <f t="shared" si="333"/>
        <v>0</v>
      </c>
      <c r="AU773" s="81">
        <v>0</v>
      </c>
      <c r="AV773" s="81">
        <v>0</v>
      </c>
      <c r="AW773" s="81">
        <v>0</v>
      </c>
      <c r="AX773" s="81">
        <v>0</v>
      </c>
      <c r="AY773" s="257">
        <f t="shared" si="334"/>
        <v>0</v>
      </c>
    </row>
    <row r="774" spans="2:51" s="194" customFormat="1" ht="16.5" customHeight="1" thickBot="1" x14ac:dyDescent="0.3">
      <c r="B774" s="1059"/>
      <c r="C774" s="933"/>
      <c r="D774" s="923"/>
      <c r="E774" s="624" t="s">
        <v>621</v>
      </c>
      <c r="F774" s="695">
        <f t="shared" si="335"/>
        <v>0</v>
      </c>
      <c r="G774" s="676">
        <v>0</v>
      </c>
      <c r="H774" s="132">
        <v>0</v>
      </c>
      <c r="I774" s="132">
        <v>0</v>
      </c>
      <c r="J774" s="132">
        <v>0</v>
      </c>
      <c r="K774" s="66">
        <f t="shared" si="359"/>
        <v>0</v>
      </c>
      <c r="L774" s="82">
        <v>0</v>
      </c>
      <c r="M774" s="82">
        <v>0</v>
      </c>
      <c r="N774" s="82">
        <v>0</v>
      </c>
      <c r="O774" s="82">
        <v>0</v>
      </c>
      <c r="P774" s="257">
        <f t="shared" si="351"/>
        <v>0</v>
      </c>
      <c r="Q774" s="132">
        <v>0</v>
      </c>
      <c r="R774" s="132">
        <v>0</v>
      </c>
      <c r="S774" s="132">
        <v>0</v>
      </c>
      <c r="T774" s="132">
        <v>0</v>
      </c>
      <c r="U774" s="257">
        <f t="shared" si="353"/>
        <v>0</v>
      </c>
      <c r="V774" s="132">
        <v>0</v>
      </c>
      <c r="W774" s="132">
        <v>0</v>
      </c>
      <c r="X774" s="132">
        <v>0</v>
      </c>
      <c r="Y774" s="418">
        <v>0</v>
      </c>
      <c r="Z774" s="430">
        <f t="shared" si="338"/>
        <v>0</v>
      </c>
      <c r="AA774" s="132">
        <v>0</v>
      </c>
      <c r="AB774" s="132">
        <v>0</v>
      </c>
      <c r="AC774" s="132">
        <v>0</v>
      </c>
      <c r="AD774" s="132">
        <v>0</v>
      </c>
      <c r="AE774" s="430">
        <f t="shared" si="339"/>
        <v>0</v>
      </c>
      <c r="AF774" s="132">
        <v>0</v>
      </c>
      <c r="AG774" s="132">
        <v>0</v>
      </c>
      <c r="AH774" s="132">
        <v>0</v>
      </c>
      <c r="AI774" s="132">
        <v>0</v>
      </c>
      <c r="AJ774" s="430">
        <f t="shared" si="336"/>
        <v>0</v>
      </c>
      <c r="AK774" s="81">
        <v>0</v>
      </c>
      <c r="AL774" s="81">
        <v>0</v>
      </c>
      <c r="AM774" s="81">
        <v>0</v>
      </c>
      <c r="AN774" s="81">
        <v>0</v>
      </c>
      <c r="AO774" s="257">
        <f t="shared" si="337"/>
        <v>0</v>
      </c>
      <c r="AP774" s="81">
        <v>0</v>
      </c>
      <c r="AQ774" s="81">
        <v>0</v>
      </c>
      <c r="AR774" s="81">
        <v>0</v>
      </c>
      <c r="AS774" s="81">
        <v>0</v>
      </c>
      <c r="AT774" s="257">
        <f t="shared" si="333"/>
        <v>0</v>
      </c>
      <c r="AU774" s="81">
        <v>0</v>
      </c>
      <c r="AV774" s="81">
        <v>0</v>
      </c>
      <c r="AW774" s="81">
        <v>0</v>
      </c>
      <c r="AX774" s="81">
        <v>0</v>
      </c>
      <c r="AY774" s="257">
        <f t="shared" si="334"/>
        <v>0</v>
      </c>
    </row>
    <row r="775" spans="2:51" s="194" customFormat="1" ht="21.75" thickBot="1" x14ac:dyDescent="0.3">
      <c r="B775" s="1056"/>
      <c r="C775" s="933"/>
      <c r="D775" s="924"/>
      <c r="E775" s="611" t="s">
        <v>620</v>
      </c>
      <c r="F775" s="695">
        <f t="shared" si="335"/>
        <v>0</v>
      </c>
      <c r="G775" s="682">
        <v>0</v>
      </c>
      <c r="H775" s="119">
        <v>0</v>
      </c>
      <c r="I775" s="119">
        <v>0</v>
      </c>
      <c r="J775" s="119">
        <v>0</v>
      </c>
      <c r="K775" s="66">
        <f t="shared" si="359"/>
        <v>0</v>
      </c>
      <c r="L775" s="82">
        <v>0</v>
      </c>
      <c r="M775" s="82">
        <v>0</v>
      </c>
      <c r="N775" s="82">
        <v>0</v>
      </c>
      <c r="O775" s="82">
        <v>0</v>
      </c>
      <c r="P775" s="257">
        <f t="shared" si="351"/>
        <v>0</v>
      </c>
      <c r="Q775" s="119">
        <v>0</v>
      </c>
      <c r="R775" s="119">
        <v>0</v>
      </c>
      <c r="S775" s="119">
        <v>0</v>
      </c>
      <c r="T775" s="119">
        <v>0</v>
      </c>
      <c r="U775" s="257">
        <f t="shared" si="353"/>
        <v>0</v>
      </c>
      <c r="V775" s="119">
        <v>0</v>
      </c>
      <c r="W775" s="119">
        <v>0</v>
      </c>
      <c r="X775" s="119">
        <v>0</v>
      </c>
      <c r="Y775" s="401">
        <v>0</v>
      </c>
      <c r="Z775" s="430">
        <f t="shared" si="338"/>
        <v>0</v>
      </c>
      <c r="AA775" s="119">
        <v>0</v>
      </c>
      <c r="AB775" s="119">
        <v>0</v>
      </c>
      <c r="AC775" s="119">
        <v>0</v>
      </c>
      <c r="AD775" s="119">
        <v>0</v>
      </c>
      <c r="AE775" s="430">
        <f t="shared" si="339"/>
        <v>0</v>
      </c>
      <c r="AF775" s="119">
        <v>0</v>
      </c>
      <c r="AG775" s="119">
        <v>0</v>
      </c>
      <c r="AH775" s="119">
        <v>0</v>
      </c>
      <c r="AI775" s="119">
        <v>0</v>
      </c>
      <c r="AJ775" s="430">
        <f t="shared" si="336"/>
        <v>0</v>
      </c>
      <c r="AK775" s="91">
        <v>0</v>
      </c>
      <c r="AL775" s="91">
        <v>0</v>
      </c>
      <c r="AM775" s="91">
        <v>0</v>
      </c>
      <c r="AN775" s="91">
        <v>0</v>
      </c>
      <c r="AO775" s="257">
        <f t="shared" si="337"/>
        <v>0</v>
      </c>
      <c r="AP775" s="91">
        <v>0</v>
      </c>
      <c r="AQ775" s="91">
        <v>0</v>
      </c>
      <c r="AR775" s="91">
        <v>0</v>
      </c>
      <c r="AS775" s="91">
        <v>0</v>
      </c>
      <c r="AT775" s="257">
        <f t="shared" si="333"/>
        <v>0</v>
      </c>
      <c r="AU775" s="91">
        <v>0</v>
      </c>
      <c r="AV775" s="91">
        <v>0</v>
      </c>
      <c r="AW775" s="91">
        <v>0</v>
      </c>
      <c r="AX775" s="91">
        <v>0</v>
      </c>
      <c r="AY775" s="257">
        <f t="shared" si="334"/>
        <v>0</v>
      </c>
    </row>
    <row r="776" spans="2:51" s="194" customFormat="1" ht="16.5" customHeight="1" thickBot="1" x14ac:dyDescent="0.3">
      <c r="B776" s="1058">
        <v>3</v>
      </c>
      <c r="C776" s="933"/>
      <c r="D776" s="915" t="s">
        <v>377</v>
      </c>
      <c r="E776" s="623" t="s">
        <v>116</v>
      </c>
      <c r="F776" s="695">
        <f t="shared" si="335"/>
        <v>0</v>
      </c>
      <c r="G776" s="661"/>
      <c r="H776" s="97"/>
      <c r="I776" s="97"/>
      <c r="J776" s="97"/>
      <c r="K776" s="66">
        <f t="shared" si="359"/>
        <v>0</v>
      </c>
      <c r="L776" s="220"/>
      <c r="M776" s="220"/>
      <c r="N776" s="220"/>
      <c r="O776" s="220"/>
      <c r="P776" s="257">
        <f t="shared" si="351"/>
        <v>0</v>
      </c>
      <c r="Q776" s="220"/>
      <c r="R776" s="220"/>
      <c r="S776" s="220"/>
      <c r="T776" s="220"/>
      <c r="U776" s="257">
        <f t="shared" si="353"/>
        <v>0</v>
      </c>
      <c r="V776" s="220"/>
      <c r="W776" s="220"/>
      <c r="X776" s="220"/>
      <c r="Y776" s="358"/>
      <c r="Z776" s="430">
        <f t="shared" si="338"/>
        <v>0</v>
      </c>
      <c r="AA776" s="220"/>
      <c r="AB776" s="220"/>
      <c r="AC776" s="220"/>
      <c r="AD776" s="220"/>
      <c r="AE776" s="430">
        <f t="shared" si="339"/>
        <v>0</v>
      </c>
      <c r="AF776" s="220"/>
      <c r="AG776" s="220"/>
      <c r="AH776" s="220"/>
      <c r="AI776" s="220"/>
      <c r="AJ776" s="430">
        <f t="shared" si="336"/>
        <v>0</v>
      </c>
      <c r="AK776" s="95"/>
      <c r="AL776" s="95"/>
      <c r="AM776" s="95"/>
      <c r="AN776" s="95"/>
      <c r="AO776" s="257">
        <f t="shared" si="337"/>
        <v>0</v>
      </c>
      <c r="AP776" s="95"/>
      <c r="AQ776" s="95"/>
      <c r="AR776" s="95"/>
      <c r="AS776" s="95"/>
      <c r="AT776" s="257">
        <f t="shared" si="333"/>
        <v>0</v>
      </c>
      <c r="AU776" s="95"/>
      <c r="AV776" s="95"/>
      <c r="AW776" s="95"/>
      <c r="AX776" s="95"/>
      <c r="AY776" s="257">
        <f t="shared" si="334"/>
        <v>0</v>
      </c>
    </row>
    <row r="777" spans="2:51" s="194" customFormat="1" ht="15" customHeight="1" thickBot="1" x14ac:dyDescent="0.3">
      <c r="B777" s="1059"/>
      <c r="C777" s="933"/>
      <c r="D777" s="923"/>
      <c r="E777" s="589" t="s">
        <v>203</v>
      </c>
      <c r="F777" s="695">
        <f t="shared" si="335"/>
        <v>0</v>
      </c>
      <c r="G777" s="662"/>
      <c r="H777" s="95"/>
      <c r="I777" s="95"/>
      <c r="J777" s="95"/>
      <c r="K777" s="66">
        <f t="shared" si="359"/>
        <v>0</v>
      </c>
      <c r="L777" s="220"/>
      <c r="M777" s="220"/>
      <c r="N777" s="220"/>
      <c r="O777" s="220"/>
      <c r="P777" s="257">
        <f t="shared" si="351"/>
        <v>0</v>
      </c>
      <c r="Q777" s="220"/>
      <c r="R777" s="220"/>
      <c r="S777" s="220"/>
      <c r="T777" s="220"/>
      <c r="U777" s="257">
        <f t="shared" si="353"/>
        <v>0</v>
      </c>
      <c r="V777" s="220"/>
      <c r="W777" s="220"/>
      <c r="X777" s="220"/>
      <c r="Y777" s="358"/>
      <c r="Z777" s="430">
        <f t="shared" si="338"/>
        <v>0</v>
      </c>
      <c r="AA777" s="220"/>
      <c r="AB777" s="220"/>
      <c r="AC777" s="220"/>
      <c r="AD777" s="220"/>
      <c r="AE777" s="430">
        <f t="shared" si="339"/>
        <v>0</v>
      </c>
      <c r="AF777" s="220"/>
      <c r="AG777" s="220"/>
      <c r="AH777" s="220"/>
      <c r="AI777" s="220"/>
      <c r="AJ777" s="430">
        <f t="shared" si="336"/>
        <v>0</v>
      </c>
      <c r="AK777" s="95"/>
      <c r="AL777" s="95"/>
      <c r="AM777" s="95"/>
      <c r="AN777" s="95"/>
      <c r="AO777" s="257">
        <f t="shared" si="337"/>
        <v>0</v>
      </c>
      <c r="AP777" s="95"/>
      <c r="AQ777" s="95"/>
      <c r="AR777" s="95"/>
      <c r="AS777" s="95"/>
      <c r="AT777" s="257">
        <f t="shared" si="333"/>
        <v>0</v>
      </c>
      <c r="AU777" s="95"/>
      <c r="AV777" s="95"/>
      <c r="AW777" s="95"/>
      <c r="AX777" s="95"/>
      <c r="AY777" s="257">
        <f t="shared" si="334"/>
        <v>0</v>
      </c>
    </row>
    <row r="778" spans="2:51" s="194" customFormat="1" ht="17.45" customHeight="1" thickBot="1" x14ac:dyDescent="0.3">
      <c r="B778" s="1059"/>
      <c r="C778" s="933"/>
      <c r="D778" s="923"/>
      <c r="E778" s="588" t="s">
        <v>112</v>
      </c>
      <c r="F778" s="695">
        <f t="shared" si="335"/>
        <v>0</v>
      </c>
      <c r="G778" s="675">
        <v>0</v>
      </c>
      <c r="H778" s="82">
        <v>0</v>
      </c>
      <c r="I778" s="82">
        <v>0</v>
      </c>
      <c r="J778" s="82">
        <v>0</v>
      </c>
      <c r="K778" s="66">
        <f t="shared" si="359"/>
        <v>0</v>
      </c>
      <c r="L778" s="82">
        <v>0</v>
      </c>
      <c r="M778" s="82">
        <v>0</v>
      </c>
      <c r="N778" s="82">
        <v>0</v>
      </c>
      <c r="O778" s="82">
        <v>0</v>
      </c>
      <c r="P778" s="257">
        <f t="shared" si="351"/>
        <v>0</v>
      </c>
      <c r="Q778" s="82">
        <v>0</v>
      </c>
      <c r="R778" s="82">
        <v>0</v>
      </c>
      <c r="S778" s="82">
        <v>0</v>
      </c>
      <c r="T778" s="82">
        <v>0</v>
      </c>
      <c r="U778" s="257">
        <f t="shared" si="353"/>
        <v>0</v>
      </c>
      <c r="V778" s="82">
        <v>0</v>
      </c>
      <c r="W778" s="82">
        <v>0</v>
      </c>
      <c r="X778" s="82">
        <v>0</v>
      </c>
      <c r="Y778" s="417">
        <v>0</v>
      </c>
      <c r="Z778" s="430">
        <f t="shared" si="338"/>
        <v>0</v>
      </c>
      <c r="AA778" s="82">
        <v>0</v>
      </c>
      <c r="AB778" s="82">
        <v>0</v>
      </c>
      <c r="AC778" s="82">
        <v>0</v>
      </c>
      <c r="AD778" s="82">
        <v>0</v>
      </c>
      <c r="AE778" s="430">
        <f t="shared" si="339"/>
        <v>0</v>
      </c>
      <c r="AF778" s="82">
        <v>0</v>
      </c>
      <c r="AG778" s="82">
        <v>0</v>
      </c>
      <c r="AH778" s="82">
        <v>0</v>
      </c>
      <c r="AI778" s="82">
        <v>0</v>
      </c>
      <c r="AJ778" s="430">
        <f t="shared" si="336"/>
        <v>0</v>
      </c>
      <c r="AK778" s="81">
        <v>0</v>
      </c>
      <c r="AL778" s="81">
        <v>0</v>
      </c>
      <c r="AM778" s="81">
        <v>0</v>
      </c>
      <c r="AN778" s="81">
        <v>0</v>
      </c>
      <c r="AO778" s="257">
        <f t="shared" si="337"/>
        <v>0</v>
      </c>
      <c r="AP778" s="81">
        <v>0</v>
      </c>
      <c r="AQ778" s="81">
        <v>0</v>
      </c>
      <c r="AR778" s="81">
        <v>0</v>
      </c>
      <c r="AS778" s="81">
        <v>0</v>
      </c>
      <c r="AT778" s="257">
        <f t="shared" ref="AT778:AT841" si="376">AP778+AQ778+AR778+AS778</f>
        <v>0</v>
      </c>
      <c r="AU778" s="81">
        <v>0</v>
      </c>
      <c r="AV778" s="81">
        <v>0</v>
      </c>
      <c r="AW778" s="81">
        <v>0</v>
      </c>
      <c r="AX778" s="81">
        <v>0</v>
      </c>
      <c r="AY778" s="257">
        <f t="shared" ref="AY778:AY841" si="377">AU778+AV778+AW778+AX778</f>
        <v>0</v>
      </c>
    </row>
    <row r="779" spans="2:51" s="194" customFormat="1" ht="17.45" customHeight="1" thickBot="1" x14ac:dyDescent="0.3">
      <c r="B779" s="1059"/>
      <c r="C779" s="933"/>
      <c r="D779" s="923"/>
      <c r="E779" s="624" t="s">
        <v>621</v>
      </c>
      <c r="F779" s="695">
        <f t="shared" si="335"/>
        <v>0</v>
      </c>
      <c r="G779" s="676">
        <v>0</v>
      </c>
      <c r="H779" s="132">
        <v>0</v>
      </c>
      <c r="I779" s="132">
        <v>0</v>
      </c>
      <c r="J779" s="132">
        <v>0</v>
      </c>
      <c r="K779" s="66">
        <f t="shared" si="359"/>
        <v>0</v>
      </c>
      <c r="L779" s="132">
        <v>0</v>
      </c>
      <c r="M779" s="132">
        <v>0</v>
      </c>
      <c r="N779" s="132">
        <v>0</v>
      </c>
      <c r="O779" s="132">
        <v>0</v>
      </c>
      <c r="P779" s="257">
        <f t="shared" si="351"/>
        <v>0</v>
      </c>
      <c r="Q779" s="132">
        <v>0</v>
      </c>
      <c r="R779" s="132">
        <v>0</v>
      </c>
      <c r="S779" s="132">
        <v>0</v>
      </c>
      <c r="T779" s="132">
        <v>0</v>
      </c>
      <c r="U779" s="257">
        <f t="shared" si="353"/>
        <v>0</v>
      </c>
      <c r="V779" s="132">
        <v>0</v>
      </c>
      <c r="W779" s="132">
        <v>0</v>
      </c>
      <c r="X779" s="132">
        <v>0</v>
      </c>
      <c r="Y779" s="418">
        <v>0</v>
      </c>
      <c r="Z779" s="430">
        <f t="shared" si="338"/>
        <v>0</v>
      </c>
      <c r="AA779" s="132">
        <v>0</v>
      </c>
      <c r="AB779" s="132">
        <v>0</v>
      </c>
      <c r="AC779" s="132">
        <v>0</v>
      </c>
      <c r="AD779" s="132">
        <v>0</v>
      </c>
      <c r="AE779" s="430">
        <f t="shared" si="339"/>
        <v>0</v>
      </c>
      <c r="AF779" s="132">
        <v>0</v>
      </c>
      <c r="AG779" s="132">
        <v>0</v>
      </c>
      <c r="AH779" s="132">
        <v>0</v>
      </c>
      <c r="AI779" s="132">
        <v>0</v>
      </c>
      <c r="AJ779" s="430">
        <f t="shared" si="336"/>
        <v>0</v>
      </c>
      <c r="AK779" s="81">
        <v>0</v>
      </c>
      <c r="AL779" s="81">
        <v>0</v>
      </c>
      <c r="AM779" s="81">
        <v>0</v>
      </c>
      <c r="AN779" s="81">
        <v>0</v>
      </c>
      <c r="AO779" s="257">
        <f t="shared" si="337"/>
        <v>0</v>
      </c>
      <c r="AP779" s="81">
        <v>0</v>
      </c>
      <c r="AQ779" s="81">
        <v>0</v>
      </c>
      <c r="AR779" s="81">
        <v>0</v>
      </c>
      <c r="AS779" s="81">
        <v>0</v>
      </c>
      <c r="AT779" s="257">
        <f t="shared" si="376"/>
        <v>0</v>
      </c>
      <c r="AU779" s="81">
        <v>0</v>
      </c>
      <c r="AV779" s="81">
        <v>0</v>
      </c>
      <c r="AW779" s="81">
        <v>0</v>
      </c>
      <c r="AX779" s="81">
        <v>0</v>
      </c>
      <c r="AY779" s="257">
        <f t="shared" si="377"/>
        <v>0</v>
      </c>
    </row>
    <row r="780" spans="2:51" s="194" customFormat="1" ht="21.75" thickBot="1" x14ac:dyDescent="0.3">
      <c r="B780" s="1056"/>
      <c r="C780" s="933"/>
      <c r="D780" s="924"/>
      <c r="E780" s="611" t="s">
        <v>620</v>
      </c>
      <c r="F780" s="695">
        <f t="shared" si="335"/>
        <v>0</v>
      </c>
      <c r="G780" s="682">
        <v>0</v>
      </c>
      <c r="H780" s="119">
        <v>0</v>
      </c>
      <c r="I780" s="119">
        <v>0</v>
      </c>
      <c r="J780" s="119">
        <v>0</v>
      </c>
      <c r="K780" s="66">
        <f t="shared" si="359"/>
        <v>0</v>
      </c>
      <c r="L780" s="119">
        <v>0</v>
      </c>
      <c r="M780" s="119">
        <v>0</v>
      </c>
      <c r="N780" s="119">
        <v>0</v>
      </c>
      <c r="O780" s="119">
        <v>0</v>
      </c>
      <c r="P780" s="257">
        <f t="shared" si="351"/>
        <v>0</v>
      </c>
      <c r="Q780" s="119">
        <v>0</v>
      </c>
      <c r="R780" s="119">
        <v>0</v>
      </c>
      <c r="S780" s="119">
        <v>0</v>
      </c>
      <c r="T780" s="119">
        <v>0</v>
      </c>
      <c r="U780" s="257">
        <f t="shared" si="353"/>
        <v>0</v>
      </c>
      <c r="V780" s="119">
        <v>0</v>
      </c>
      <c r="W780" s="119">
        <v>0</v>
      </c>
      <c r="X780" s="119">
        <v>0</v>
      </c>
      <c r="Y780" s="401">
        <v>0</v>
      </c>
      <c r="Z780" s="430">
        <f t="shared" si="338"/>
        <v>0</v>
      </c>
      <c r="AA780" s="119">
        <v>0</v>
      </c>
      <c r="AB780" s="119">
        <v>0</v>
      </c>
      <c r="AC780" s="119">
        <v>0</v>
      </c>
      <c r="AD780" s="119">
        <v>0</v>
      </c>
      <c r="AE780" s="430">
        <f t="shared" si="339"/>
        <v>0</v>
      </c>
      <c r="AF780" s="119">
        <v>0</v>
      </c>
      <c r="AG780" s="119">
        <v>0</v>
      </c>
      <c r="AH780" s="119">
        <v>0</v>
      </c>
      <c r="AI780" s="119">
        <v>0</v>
      </c>
      <c r="AJ780" s="430">
        <f t="shared" si="336"/>
        <v>0</v>
      </c>
      <c r="AK780" s="91">
        <v>0</v>
      </c>
      <c r="AL780" s="91">
        <v>0</v>
      </c>
      <c r="AM780" s="91">
        <v>0</v>
      </c>
      <c r="AN780" s="91">
        <v>0</v>
      </c>
      <c r="AO780" s="257">
        <f t="shared" si="337"/>
        <v>0</v>
      </c>
      <c r="AP780" s="91">
        <v>0</v>
      </c>
      <c r="AQ780" s="91">
        <v>0</v>
      </c>
      <c r="AR780" s="91">
        <v>0</v>
      </c>
      <c r="AS780" s="91">
        <v>0</v>
      </c>
      <c r="AT780" s="257">
        <f t="shared" si="376"/>
        <v>0</v>
      </c>
      <c r="AU780" s="91">
        <v>0</v>
      </c>
      <c r="AV780" s="91">
        <v>0</v>
      </c>
      <c r="AW780" s="91">
        <v>0</v>
      </c>
      <c r="AX780" s="91">
        <v>0</v>
      </c>
      <c r="AY780" s="257">
        <f t="shared" si="377"/>
        <v>0</v>
      </c>
    </row>
    <row r="781" spans="2:51" s="194" customFormat="1" ht="17.45" customHeight="1" thickBot="1" x14ac:dyDescent="0.3">
      <c r="B781" s="1058">
        <v>4</v>
      </c>
      <c r="C781" s="933"/>
      <c r="D781" s="915" t="s">
        <v>618</v>
      </c>
      <c r="E781" s="623" t="s">
        <v>116</v>
      </c>
      <c r="F781" s="695">
        <f t="shared" ref="F781:F844" si="378">K781+P781+U781+Z781+AE781+AJ781+AO781+AT781+AY781</f>
        <v>0</v>
      </c>
      <c r="G781" s="661"/>
      <c r="H781" s="97"/>
      <c r="I781" s="97"/>
      <c r="J781" s="97"/>
      <c r="K781" s="66">
        <f t="shared" si="359"/>
        <v>0</v>
      </c>
      <c r="L781" s="220"/>
      <c r="M781" s="220"/>
      <c r="N781" s="220"/>
      <c r="O781" s="220"/>
      <c r="P781" s="257">
        <f t="shared" si="351"/>
        <v>0</v>
      </c>
      <c r="Q781" s="220"/>
      <c r="R781" s="220"/>
      <c r="S781" s="220"/>
      <c r="T781" s="220"/>
      <c r="U781" s="257">
        <f t="shared" si="353"/>
        <v>0</v>
      </c>
      <c r="V781" s="220"/>
      <c r="W781" s="220"/>
      <c r="X781" s="220"/>
      <c r="Y781" s="358"/>
      <c r="Z781" s="430">
        <f t="shared" si="338"/>
        <v>0</v>
      </c>
      <c r="AA781" s="220"/>
      <c r="AB781" s="220"/>
      <c r="AC781" s="220"/>
      <c r="AD781" s="220"/>
      <c r="AE781" s="430">
        <f t="shared" si="339"/>
        <v>0</v>
      </c>
      <c r="AF781" s="220"/>
      <c r="AG781" s="220"/>
      <c r="AH781" s="220"/>
      <c r="AI781" s="220"/>
      <c r="AJ781" s="430">
        <f t="shared" si="336"/>
        <v>0</v>
      </c>
      <c r="AK781" s="95"/>
      <c r="AL781" s="95"/>
      <c r="AM781" s="95"/>
      <c r="AN781" s="95"/>
      <c r="AO781" s="257">
        <f t="shared" si="337"/>
        <v>0</v>
      </c>
      <c r="AP781" s="95"/>
      <c r="AQ781" s="95"/>
      <c r="AR781" s="95"/>
      <c r="AS781" s="95"/>
      <c r="AT781" s="257">
        <f t="shared" si="376"/>
        <v>0</v>
      </c>
      <c r="AU781" s="95"/>
      <c r="AV781" s="95"/>
      <c r="AW781" s="95"/>
      <c r="AX781" s="95"/>
      <c r="AY781" s="257">
        <f t="shared" si="377"/>
        <v>0</v>
      </c>
    </row>
    <row r="782" spans="2:51" s="194" customFormat="1" ht="17.45" customHeight="1" thickBot="1" x14ac:dyDescent="0.3">
      <c r="B782" s="1059"/>
      <c r="C782" s="933"/>
      <c r="D782" s="923"/>
      <c r="E782" s="589" t="s">
        <v>203</v>
      </c>
      <c r="F782" s="695">
        <f t="shared" si="378"/>
        <v>0</v>
      </c>
      <c r="G782" s="661"/>
      <c r="H782" s="97"/>
      <c r="I782" s="97"/>
      <c r="J782" s="97"/>
      <c r="K782" s="66">
        <f t="shared" si="359"/>
        <v>0</v>
      </c>
      <c r="L782" s="220"/>
      <c r="M782" s="220"/>
      <c r="N782" s="220"/>
      <c r="O782" s="220"/>
      <c r="P782" s="257">
        <f t="shared" si="351"/>
        <v>0</v>
      </c>
      <c r="Q782" s="220"/>
      <c r="R782" s="220"/>
      <c r="S782" s="220"/>
      <c r="T782" s="220"/>
      <c r="U782" s="257">
        <f t="shared" si="353"/>
        <v>0</v>
      </c>
      <c r="V782" s="220"/>
      <c r="W782" s="220"/>
      <c r="X782" s="220"/>
      <c r="Y782" s="358"/>
      <c r="Z782" s="430">
        <f t="shared" si="338"/>
        <v>0</v>
      </c>
      <c r="AA782" s="220"/>
      <c r="AB782" s="220"/>
      <c r="AC782" s="220"/>
      <c r="AD782" s="220"/>
      <c r="AE782" s="430">
        <f t="shared" si="339"/>
        <v>0</v>
      </c>
      <c r="AF782" s="220"/>
      <c r="AG782" s="220"/>
      <c r="AH782" s="220"/>
      <c r="AI782" s="220"/>
      <c r="AJ782" s="430">
        <f t="shared" si="336"/>
        <v>0</v>
      </c>
      <c r="AK782" s="95"/>
      <c r="AL782" s="95"/>
      <c r="AM782" s="95"/>
      <c r="AN782" s="95"/>
      <c r="AO782" s="257">
        <f t="shared" si="337"/>
        <v>0</v>
      </c>
      <c r="AP782" s="95"/>
      <c r="AQ782" s="95"/>
      <c r="AR782" s="95"/>
      <c r="AS782" s="95"/>
      <c r="AT782" s="257">
        <f t="shared" si="376"/>
        <v>0</v>
      </c>
      <c r="AU782" s="95"/>
      <c r="AV782" s="95"/>
      <c r="AW782" s="95"/>
      <c r="AX782" s="95"/>
      <c r="AY782" s="257">
        <f t="shared" si="377"/>
        <v>0</v>
      </c>
    </row>
    <row r="783" spans="2:51" s="194" customFormat="1" ht="17.45" customHeight="1" thickBot="1" x14ac:dyDescent="0.3">
      <c r="B783" s="1059"/>
      <c r="C783" s="933"/>
      <c r="D783" s="923"/>
      <c r="E783" s="588" t="s">
        <v>112</v>
      </c>
      <c r="F783" s="695">
        <f t="shared" si="378"/>
        <v>10</v>
      </c>
      <c r="G783" s="675">
        <v>0</v>
      </c>
      <c r="H783" s="82">
        <v>0</v>
      </c>
      <c r="I783" s="82">
        <v>0</v>
      </c>
      <c r="J783" s="82">
        <v>0</v>
      </c>
      <c r="K783" s="66">
        <f t="shared" si="359"/>
        <v>0</v>
      </c>
      <c r="L783" s="82">
        <v>0</v>
      </c>
      <c r="M783" s="82">
        <v>0</v>
      </c>
      <c r="N783" s="82">
        <v>0</v>
      </c>
      <c r="O783" s="82">
        <v>0</v>
      </c>
      <c r="P783" s="257">
        <f t="shared" si="351"/>
        <v>0</v>
      </c>
      <c r="Q783" s="82">
        <v>0</v>
      </c>
      <c r="R783" s="82">
        <v>0</v>
      </c>
      <c r="S783" s="82">
        <v>0</v>
      </c>
      <c r="T783" s="82">
        <v>0</v>
      </c>
      <c r="U783" s="257">
        <f t="shared" si="353"/>
        <v>0</v>
      </c>
      <c r="V783" s="82">
        <v>0</v>
      </c>
      <c r="W783" s="82">
        <v>0</v>
      </c>
      <c r="X783" s="82">
        <v>0</v>
      </c>
      <c r="Y783" s="417">
        <v>0</v>
      </c>
      <c r="Z783" s="430">
        <f t="shared" si="338"/>
        <v>0</v>
      </c>
      <c r="AA783" s="82">
        <v>0</v>
      </c>
      <c r="AB783" s="82">
        <v>0</v>
      </c>
      <c r="AC783" s="82">
        <v>0</v>
      </c>
      <c r="AD783" s="82">
        <v>0</v>
      </c>
      <c r="AE783" s="430">
        <f t="shared" si="339"/>
        <v>0</v>
      </c>
      <c r="AF783" s="82">
        <v>0</v>
      </c>
      <c r="AG783" s="82">
        <v>0</v>
      </c>
      <c r="AH783" s="82">
        <v>0</v>
      </c>
      <c r="AI783" s="82">
        <v>5</v>
      </c>
      <c r="AJ783" s="430">
        <f t="shared" si="336"/>
        <v>5</v>
      </c>
      <c r="AK783" s="81">
        <v>0</v>
      </c>
      <c r="AL783" s="81">
        <v>0</v>
      </c>
      <c r="AM783" s="81">
        <v>0</v>
      </c>
      <c r="AN783" s="81">
        <v>2</v>
      </c>
      <c r="AO783" s="257">
        <f t="shared" si="337"/>
        <v>2</v>
      </c>
      <c r="AP783" s="81">
        <v>0</v>
      </c>
      <c r="AQ783" s="81">
        <v>0</v>
      </c>
      <c r="AR783" s="81">
        <v>0</v>
      </c>
      <c r="AS783" s="81">
        <v>2</v>
      </c>
      <c r="AT783" s="257">
        <f t="shared" si="376"/>
        <v>2</v>
      </c>
      <c r="AU783" s="81">
        <v>0</v>
      </c>
      <c r="AV783" s="81">
        <v>0</v>
      </c>
      <c r="AW783" s="81">
        <v>0</v>
      </c>
      <c r="AX783" s="81">
        <v>1</v>
      </c>
      <c r="AY783" s="257">
        <f t="shared" si="377"/>
        <v>1</v>
      </c>
    </row>
    <row r="784" spans="2:51" s="194" customFormat="1" ht="17.45" customHeight="1" thickBot="1" x14ac:dyDescent="0.3">
      <c r="B784" s="1059"/>
      <c r="C784" s="933"/>
      <c r="D784" s="923"/>
      <c r="E784" s="624" t="s">
        <v>621</v>
      </c>
      <c r="F784" s="695">
        <f t="shared" si="378"/>
        <v>26</v>
      </c>
      <c r="G784" s="675">
        <v>0</v>
      </c>
      <c r="H784" s="82">
        <v>0</v>
      </c>
      <c r="I784" s="82">
        <v>0</v>
      </c>
      <c r="J784" s="82">
        <v>0</v>
      </c>
      <c r="K784" s="66">
        <f t="shared" si="359"/>
        <v>0</v>
      </c>
      <c r="L784" s="132">
        <v>0</v>
      </c>
      <c r="M784" s="132">
        <v>0</v>
      </c>
      <c r="N784" s="132">
        <v>0</v>
      </c>
      <c r="O784" s="132">
        <v>0</v>
      </c>
      <c r="P784" s="257">
        <f t="shared" si="351"/>
        <v>0</v>
      </c>
      <c r="Q784" s="132">
        <v>0</v>
      </c>
      <c r="R784" s="132">
        <v>0</v>
      </c>
      <c r="S784" s="132">
        <v>0</v>
      </c>
      <c r="T784" s="132">
        <v>0</v>
      </c>
      <c r="U784" s="257">
        <f t="shared" si="353"/>
        <v>0</v>
      </c>
      <c r="V784" s="132">
        <v>0</v>
      </c>
      <c r="W784" s="132">
        <v>0</v>
      </c>
      <c r="X784" s="132">
        <v>0</v>
      </c>
      <c r="Y784" s="418">
        <v>0</v>
      </c>
      <c r="Z784" s="430">
        <f t="shared" si="338"/>
        <v>0</v>
      </c>
      <c r="AA784" s="132">
        <v>0</v>
      </c>
      <c r="AB784" s="132">
        <v>0</v>
      </c>
      <c r="AC784" s="132">
        <v>0</v>
      </c>
      <c r="AD784" s="132">
        <v>0</v>
      </c>
      <c r="AE784" s="430">
        <f t="shared" si="339"/>
        <v>0</v>
      </c>
      <c r="AF784" s="132">
        <v>0</v>
      </c>
      <c r="AG784" s="132">
        <v>0</v>
      </c>
      <c r="AH784" s="132">
        <v>0</v>
      </c>
      <c r="AI784" s="132">
        <v>11</v>
      </c>
      <c r="AJ784" s="430">
        <f t="shared" si="336"/>
        <v>11</v>
      </c>
      <c r="AK784" s="81">
        <v>0</v>
      </c>
      <c r="AL784" s="81">
        <v>0</v>
      </c>
      <c r="AM784" s="81">
        <v>0</v>
      </c>
      <c r="AN784" s="81">
        <v>11</v>
      </c>
      <c r="AO784" s="257">
        <f t="shared" si="337"/>
        <v>11</v>
      </c>
      <c r="AP784" s="81">
        <v>0</v>
      </c>
      <c r="AQ784" s="81">
        <v>0</v>
      </c>
      <c r="AR784" s="81">
        <v>0</v>
      </c>
      <c r="AS784" s="81">
        <v>3</v>
      </c>
      <c r="AT784" s="257">
        <f t="shared" si="376"/>
        <v>3</v>
      </c>
      <c r="AU784" s="81">
        <v>0</v>
      </c>
      <c r="AV784" s="81">
        <v>0</v>
      </c>
      <c r="AW784" s="81">
        <v>0</v>
      </c>
      <c r="AX784" s="81">
        <v>1</v>
      </c>
      <c r="AY784" s="257">
        <f t="shared" si="377"/>
        <v>1</v>
      </c>
    </row>
    <row r="785" spans="2:51" s="194" customFormat="1" ht="35.25" customHeight="1" thickBot="1" x14ac:dyDescent="0.3">
      <c r="B785" s="1056"/>
      <c r="C785" s="933"/>
      <c r="D785" s="924"/>
      <c r="E785" s="611" t="s">
        <v>620</v>
      </c>
      <c r="F785" s="695">
        <f t="shared" si="378"/>
        <v>0</v>
      </c>
      <c r="G785" s="675">
        <v>0</v>
      </c>
      <c r="H785" s="82">
        <v>0</v>
      </c>
      <c r="I785" s="82">
        <v>0</v>
      </c>
      <c r="J785" s="82">
        <v>0</v>
      </c>
      <c r="K785" s="66">
        <f t="shared" si="359"/>
        <v>0</v>
      </c>
      <c r="L785" s="118">
        <v>0</v>
      </c>
      <c r="M785" s="118">
        <v>0</v>
      </c>
      <c r="N785" s="118">
        <v>0</v>
      </c>
      <c r="O785" s="118">
        <v>0</v>
      </c>
      <c r="P785" s="257">
        <f t="shared" si="351"/>
        <v>0</v>
      </c>
      <c r="Q785" s="118">
        <v>0</v>
      </c>
      <c r="R785" s="118">
        <v>0</v>
      </c>
      <c r="S785" s="118">
        <v>0</v>
      </c>
      <c r="T785" s="118">
        <v>0</v>
      </c>
      <c r="U785" s="257">
        <f t="shared" si="353"/>
        <v>0</v>
      </c>
      <c r="V785" s="118">
        <v>0</v>
      </c>
      <c r="W785" s="118">
        <v>0</v>
      </c>
      <c r="X785" s="118">
        <v>0</v>
      </c>
      <c r="Y785" s="419">
        <v>0</v>
      </c>
      <c r="Z785" s="430">
        <f t="shared" si="338"/>
        <v>0</v>
      </c>
      <c r="AA785" s="118">
        <v>0</v>
      </c>
      <c r="AB785" s="118">
        <v>0</v>
      </c>
      <c r="AC785" s="118">
        <v>0</v>
      </c>
      <c r="AD785" s="118">
        <v>0</v>
      </c>
      <c r="AE785" s="430">
        <f t="shared" si="339"/>
        <v>0</v>
      </c>
      <c r="AF785" s="118">
        <v>0</v>
      </c>
      <c r="AG785" s="118">
        <v>0</v>
      </c>
      <c r="AH785" s="118">
        <v>0</v>
      </c>
      <c r="AI785" s="118">
        <v>0</v>
      </c>
      <c r="AJ785" s="430">
        <f t="shared" si="336"/>
        <v>0</v>
      </c>
      <c r="AK785" s="91">
        <v>0</v>
      </c>
      <c r="AL785" s="91">
        <v>0</v>
      </c>
      <c r="AM785" s="91">
        <v>0</v>
      </c>
      <c r="AN785" s="91">
        <v>0</v>
      </c>
      <c r="AO785" s="257">
        <f t="shared" si="337"/>
        <v>0</v>
      </c>
      <c r="AP785" s="91">
        <v>0</v>
      </c>
      <c r="AQ785" s="91">
        <v>0</v>
      </c>
      <c r="AR785" s="91">
        <v>0</v>
      </c>
      <c r="AS785" s="91">
        <v>0</v>
      </c>
      <c r="AT785" s="257">
        <f t="shared" si="376"/>
        <v>0</v>
      </c>
      <c r="AU785" s="91">
        <v>0</v>
      </c>
      <c r="AV785" s="91">
        <v>0</v>
      </c>
      <c r="AW785" s="91">
        <v>0</v>
      </c>
      <c r="AX785" s="91">
        <v>0</v>
      </c>
      <c r="AY785" s="257">
        <f t="shared" si="377"/>
        <v>0</v>
      </c>
    </row>
    <row r="786" spans="2:51" s="194" customFormat="1" ht="28.5" customHeight="1" thickBot="1" x14ac:dyDescent="0.3">
      <c r="B786" s="1058">
        <v>5</v>
      </c>
      <c r="C786" s="933"/>
      <c r="D786" s="915" t="s">
        <v>561</v>
      </c>
      <c r="E786" s="588" t="s">
        <v>112</v>
      </c>
      <c r="F786" s="695">
        <f t="shared" si="378"/>
        <v>0</v>
      </c>
      <c r="G786" s="675">
        <v>0</v>
      </c>
      <c r="H786" s="82">
        <v>0</v>
      </c>
      <c r="I786" s="82">
        <v>0</v>
      </c>
      <c r="J786" s="82">
        <v>0</v>
      </c>
      <c r="K786" s="66">
        <f t="shared" si="359"/>
        <v>0</v>
      </c>
      <c r="L786" s="119">
        <v>0</v>
      </c>
      <c r="M786" s="119">
        <v>0</v>
      </c>
      <c r="N786" s="119">
        <v>0</v>
      </c>
      <c r="O786" s="119">
        <v>0</v>
      </c>
      <c r="P786" s="257">
        <f t="shared" si="351"/>
        <v>0</v>
      </c>
      <c r="Q786" s="119">
        <v>0</v>
      </c>
      <c r="R786" s="119">
        <v>0</v>
      </c>
      <c r="S786" s="119">
        <v>0</v>
      </c>
      <c r="T786" s="119">
        <v>0</v>
      </c>
      <c r="U786" s="257">
        <f t="shared" si="353"/>
        <v>0</v>
      </c>
      <c r="V786" s="119">
        <v>0</v>
      </c>
      <c r="W786" s="119">
        <v>0</v>
      </c>
      <c r="X786" s="119">
        <v>0</v>
      </c>
      <c r="Y786" s="401">
        <v>0</v>
      </c>
      <c r="Z786" s="430">
        <f t="shared" si="338"/>
        <v>0</v>
      </c>
      <c r="AA786" s="119">
        <v>0</v>
      </c>
      <c r="AB786" s="119">
        <v>0</v>
      </c>
      <c r="AC786" s="119">
        <v>0</v>
      </c>
      <c r="AD786" s="119">
        <v>0</v>
      </c>
      <c r="AE786" s="430">
        <f t="shared" si="339"/>
        <v>0</v>
      </c>
      <c r="AF786" s="119">
        <v>0</v>
      </c>
      <c r="AG786" s="119">
        <v>0</v>
      </c>
      <c r="AH786" s="119">
        <v>0</v>
      </c>
      <c r="AI786" s="119">
        <v>0</v>
      </c>
      <c r="AJ786" s="430">
        <f t="shared" si="336"/>
        <v>0</v>
      </c>
      <c r="AK786" s="91">
        <v>0</v>
      </c>
      <c r="AL786" s="91">
        <v>0</v>
      </c>
      <c r="AM786" s="91">
        <v>0</v>
      </c>
      <c r="AN786" s="91">
        <v>0</v>
      </c>
      <c r="AO786" s="257">
        <f t="shared" si="337"/>
        <v>0</v>
      </c>
      <c r="AP786" s="91">
        <v>0</v>
      </c>
      <c r="AQ786" s="91">
        <v>0</v>
      </c>
      <c r="AR786" s="91">
        <v>0</v>
      </c>
      <c r="AS786" s="91">
        <v>0</v>
      </c>
      <c r="AT786" s="257">
        <f t="shared" si="376"/>
        <v>0</v>
      </c>
      <c r="AU786" s="91">
        <v>0</v>
      </c>
      <c r="AV786" s="91">
        <v>0</v>
      </c>
      <c r="AW786" s="91">
        <v>0</v>
      </c>
      <c r="AX786" s="91">
        <v>0</v>
      </c>
      <c r="AY786" s="257">
        <f t="shared" si="377"/>
        <v>0</v>
      </c>
    </row>
    <row r="787" spans="2:51" s="194" customFormat="1" ht="28.5" customHeight="1" thickBot="1" x14ac:dyDescent="0.3">
      <c r="B787" s="1059"/>
      <c r="C787" s="933"/>
      <c r="D787" s="923"/>
      <c r="E787" s="624" t="s">
        <v>621</v>
      </c>
      <c r="F787" s="695">
        <f t="shared" si="378"/>
        <v>0</v>
      </c>
      <c r="G787" s="675">
        <v>0</v>
      </c>
      <c r="H787" s="82">
        <v>0</v>
      </c>
      <c r="I787" s="82">
        <v>0</v>
      </c>
      <c r="J787" s="82">
        <v>0</v>
      </c>
      <c r="K787" s="66">
        <f t="shared" si="359"/>
        <v>0</v>
      </c>
      <c r="L787" s="119">
        <v>0</v>
      </c>
      <c r="M787" s="119">
        <v>0</v>
      </c>
      <c r="N787" s="119">
        <v>0</v>
      </c>
      <c r="O787" s="119">
        <v>0</v>
      </c>
      <c r="P787" s="257">
        <f t="shared" si="351"/>
        <v>0</v>
      </c>
      <c r="Q787" s="119">
        <v>0</v>
      </c>
      <c r="R787" s="119">
        <v>0</v>
      </c>
      <c r="S787" s="119">
        <v>0</v>
      </c>
      <c r="T787" s="119">
        <v>0</v>
      </c>
      <c r="U787" s="257">
        <f t="shared" si="353"/>
        <v>0</v>
      </c>
      <c r="V787" s="119">
        <v>0</v>
      </c>
      <c r="W787" s="119">
        <v>0</v>
      </c>
      <c r="X787" s="119">
        <v>0</v>
      </c>
      <c r="Y787" s="401">
        <v>0</v>
      </c>
      <c r="Z787" s="430">
        <f t="shared" si="338"/>
        <v>0</v>
      </c>
      <c r="AA787" s="119">
        <v>0</v>
      </c>
      <c r="AB787" s="119">
        <v>0</v>
      </c>
      <c r="AC787" s="119">
        <v>0</v>
      </c>
      <c r="AD787" s="119">
        <v>0</v>
      </c>
      <c r="AE787" s="430">
        <f t="shared" si="339"/>
        <v>0</v>
      </c>
      <c r="AF787" s="119">
        <v>0</v>
      </c>
      <c r="AG787" s="119">
        <v>0</v>
      </c>
      <c r="AH787" s="119">
        <v>0</v>
      </c>
      <c r="AI787" s="119">
        <v>0</v>
      </c>
      <c r="AJ787" s="430">
        <f t="shared" si="336"/>
        <v>0</v>
      </c>
      <c r="AK787" s="91">
        <v>0</v>
      </c>
      <c r="AL787" s="91">
        <v>0</v>
      </c>
      <c r="AM787" s="91">
        <v>0</v>
      </c>
      <c r="AN787" s="91">
        <v>0</v>
      </c>
      <c r="AO787" s="257">
        <f t="shared" si="337"/>
        <v>0</v>
      </c>
      <c r="AP787" s="91">
        <v>0</v>
      </c>
      <c r="AQ787" s="91">
        <v>0</v>
      </c>
      <c r="AR787" s="91">
        <v>0</v>
      </c>
      <c r="AS787" s="91">
        <v>0</v>
      </c>
      <c r="AT787" s="257">
        <f t="shared" si="376"/>
        <v>0</v>
      </c>
      <c r="AU787" s="91">
        <v>0</v>
      </c>
      <c r="AV787" s="91">
        <v>0</v>
      </c>
      <c r="AW787" s="91">
        <v>0</v>
      </c>
      <c r="AX787" s="91">
        <v>0</v>
      </c>
      <c r="AY787" s="257">
        <f t="shared" si="377"/>
        <v>0</v>
      </c>
    </row>
    <row r="788" spans="2:51" s="194" customFormat="1" ht="28.5" customHeight="1" thickBot="1" x14ac:dyDescent="0.3">
      <c r="B788" s="1056"/>
      <c r="C788" s="933"/>
      <c r="D788" s="924"/>
      <c r="E788" s="611" t="s">
        <v>620</v>
      </c>
      <c r="F788" s="695">
        <f t="shared" si="378"/>
        <v>0</v>
      </c>
      <c r="G788" s="675">
        <v>0</v>
      </c>
      <c r="H788" s="82">
        <v>0</v>
      </c>
      <c r="I788" s="82">
        <v>0</v>
      </c>
      <c r="J788" s="82">
        <v>0</v>
      </c>
      <c r="K788" s="66">
        <f t="shared" si="359"/>
        <v>0</v>
      </c>
      <c r="L788" s="119">
        <v>0</v>
      </c>
      <c r="M788" s="119">
        <v>0</v>
      </c>
      <c r="N788" s="119">
        <v>0</v>
      </c>
      <c r="O788" s="119">
        <v>0</v>
      </c>
      <c r="P788" s="257">
        <f t="shared" si="351"/>
        <v>0</v>
      </c>
      <c r="Q788" s="119">
        <v>0</v>
      </c>
      <c r="R788" s="119">
        <v>0</v>
      </c>
      <c r="S788" s="119">
        <v>0</v>
      </c>
      <c r="T788" s="119">
        <v>0</v>
      </c>
      <c r="U788" s="257">
        <f t="shared" si="353"/>
        <v>0</v>
      </c>
      <c r="V788" s="119">
        <v>0</v>
      </c>
      <c r="W788" s="119">
        <v>0</v>
      </c>
      <c r="X788" s="119">
        <v>0</v>
      </c>
      <c r="Y788" s="401">
        <v>0</v>
      </c>
      <c r="Z788" s="430">
        <f t="shared" si="338"/>
        <v>0</v>
      </c>
      <c r="AA788" s="119">
        <v>0</v>
      </c>
      <c r="AB788" s="119">
        <v>0</v>
      </c>
      <c r="AC788" s="119">
        <v>0</v>
      </c>
      <c r="AD788" s="119">
        <v>0</v>
      </c>
      <c r="AE788" s="430">
        <f t="shared" si="339"/>
        <v>0</v>
      </c>
      <c r="AF788" s="119">
        <v>0</v>
      </c>
      <c r="AG788" s="119">
        <v>0</v>
      </c>
      <c r="AH788" s="119">
        <v>0</v>
      </c>
      <c r="AI788" s="119">
        <v>0</v>
      </c>
      <c r="AJ788" s="430">
        <f t="shared" si="336"/>
        <v>0</v>
      </c>
      <c r="AK788" s="91">
        <v>0</v>
      </c>
      <c r="AL788" s="91">
        <v>0</v>
      </c>
      <c r="AM788" s="91">
        <v>0</v>
      </c>
      <c r="AN788" s="91">
        <v>0</v>
      </c>
      <c r="AO788" s="257">
        <f t="shared" si="337"/>
        <v>0</v>
      </c>
      <c r="AP788" s="91">
        <v>0</v>
      </c>
      <c r="AQ788" s="91">
        <v>0</v>
      </c>
      <c r="AR788" s="91">
        <v>0</v>
      </c>
      <c r="AS788" s="91">
        <v>0</v>
      </c>
      <c r="AT788" s="257">
        <f t="shared" si="376"/>
        <v>0</v>
      </c>
      <c r="AU788" s="91">
        <v>0</v>
      </c>
      <c r="AV788" s="91">
        <v>0</v>
      </c>
      <c r="AW788" s="91">
        <v>0</v>
      </c>
      <c r="AX788" s="91">
        <v>0</v>
      </c>
      <c r="AY788" s="257">
        <f t="shared" si="377"/>
        <v>0</v>
      </c>
    </row>
    <row r="789" spans="2:51" s="194" customFormat="1" ht="28.5" customHeight="1" thickBot="1" x14ac:dyDescent="0.3">
      <c r="B789" s="1058">
        <v>6</v>
      </c>
      <c r="C789" s="933"/>
      <c r="D789" s="915" t="s">
        <v>562</v>
      </c>
      <c r="E789" s="588" t="s">
        <v>112</v>
      </c>
      <c r="F789" s="695">
        <f t="shared" si="378"/>
        <v>0</v>
      </c>
      <c r="G789" s="675">
        <v>0</v>
      </c>
      <c r="H789" s="82">
        <v>0</v>
      </c>
      <c r="I789" s="82">
        <v>0</v>
      </c>
      <c r="J789" s="82">
        <v>0</v>
      </c>
      <c r="K789" s="66">
        <f t="shared" si="359"/>
        <v>0</v>
      </c>
      <c r="L789" s="119">
        <v>0</v>
      </c>
      <c r="M789" s="119">
        <v>0</v>
      </c>
      <c r="N789" s="119">
        <v>0</v>
      </c>
      <c r="O789" s="119">
        <v>0</v>
      </c>
      <c r="P789" s="257">
        <f t="shared" si="351"/>
        <v>0</v>
      </c>
      <c r="Q789" s="119">
        <v>0</v>
      </c>
      <c r="R789" s="119">
        <v>0</v>
      </c>
      <c r="S789" s="119">
        <v>0</v>
      </c>
      <c r="T789" s="119">
        <v>0</v>
      </c>
      <c r="U789" s="257">
        <f t="shared" si="353"/>
        <v>0</v>
      </c>
      <c r="V789" s="119">
        <v>0</v>
      </c>
      <c r="W789" s="119">
        <v>0</v>
      </c>
      <c r="X789" s="119">
        <v>0</v>
      </c>
      <c r="Y789" s="401">
        <v>0</v>
      </c>
      <c r="Z789" s="430">
        <f t="shared" si="338"/>
        <v>0</v>
      </c>
      <c r="AA789" s="119">
        <v>0</v>
      </c>
      <c r="AB789" s="119">
        <v>0</v>
      </c>
      <c r="AC789" s="119">
        <v>0</v>
      </c>
      <c r="AD789" s="119">
        <v>0</v>
      </c>
      <c r="AE789" s="430">
        <f t="shared" si="339"/>
        <v>0</v>
      </c>
      <c r="AF789" s="119">
        <v>0</v>
      </c>
      <c r="AG789" s="119">
        <v>0</v>
      </c>
      <c r="AH789" s="119">
        <v>0</v>
      </c>
      <c r="AI789" s="119">
        <v>0</v>
      </c>
      <c r="AJ789" s="430">
        <f t="shared" si="336"/>
        <v>0</v>
      </c>
      <c r="AK789" s="91">
        <v>0</v>
      </c>
      <c r="AL789" s="91">
        <v>0</v>
      </c>
      <c r="AM789" s="91">
        <v>0</v>
      </c>
      <c r="AN789" s="91">
        <v>0</v>
      </c>
      <c r="AO789" s="257">
        <f t="shared" si="337"/>
        <v>0</v>
      </c>
      <c r="AP789" s="91">
        <v>0</v>
      </c>
      <c r="AQ789" s="91">
        <v>0</v>
      </c>
      <c r="AR789" s="91">
        <v>0</v>
      </c>
      <c r="AS789" s="91">
        <v>0</v>
      </c>
      <c r="AT789" s="257">
        <f t="shared" si="376"/>
        <v>0</v>
      </c>
      <c r="AU789" s="91">
        <v>0</v>
      </c>
      <c r="AV789" s="91">
        <v>0</v>
      </c>
      <c r="AW789" s="91">
        <v>0</v>
      </c>
      <c r="AX789" s="91">
        <v>0</v>
      </c>
      <c r="AY789" s="257">
        <f t="shared" si="377"/>
        <v>0</v>
      </c>
    </row>
    <row r="790" spans="2:51" s="194" customFormat="1" ht="28.5" customHeight="1" thickBot="1" x14ac:dyDescent="0.3">
      <c r="B790" s="1059"/>
      <c r="C790" s="933"/>
      <c r="D790" s="923"/>
      <c r="E790" s="624" t="s">
        <v>621</v>
      </c>
      <c r="F790" s="695">
        <f t="shared" si="378"/>
        <v>0</v>
      </c>
      <c r="G790" s="675">
        <v>0</v>
      </c>
      <c r="H790" s="82">
        <v>0</v>
      </c>
      <c r="I790" s="82">
        <v>0</v>
      </c>
      <c r="J790" s="82">
        <v>0</v>
      </c>
      <c r="K790" s="66">
        <f t="shared" si="359"/>
        <v>0</v>
      </c>
      <c r="L790" s="119">
        <v>0</v>
      </c>
      <c r="M790" s="119">
        <v>0</v>
      </c>
      <c r="N790" s="119">
        <v>0</v>
      </c>
      <c r="O790" s="119">
        <v>0</v>
      </c>
      <c r="P790" s="257">
        <f t="shared" si="351"/>
        <v>0</v>
      </c>
      <c r="Q790" s="119">
        <v>0</v>
      </c>
      <c r="R790" s="119">
        <v>0</v>
      </c>
      <c r="S790" s="119">
        <v>0</v>
      </c>
      <c r="T790" s="119">
        <v>0</v>
      </c>
      <c r="U790" s="257">
        <f t="shared" si="353"/>
        <v>0</v>
      </c>
      <c r="V790" s="119">
        <v>0</v>
      </c>
      <c r="W790" s="119">
        <v>0</v>
      </c>
      <c r="X790" s="119">
        <v>0</v>
      </c>
      <c r="Y790" s="401">
        <v>0</v>
      </c>
      <c r="Z790" s="430">
        <f t="shared" si="338"/>
        <v>0</v>
      </c>
      <c r="AA790" s="119">
        <v>0</v>
      </c>
      <c r="AB790" s="119">
        <v>0</v>
      </c>
      <c r="AC790" s="119">
        <v>0</v>
      </c>
      <c r="AD790" s="119">
        <v>0</v>
      </c>
      <c r="AE790" s="430">
        <f t="shared" si="339"/>
        <v>0</v>
      </c>
      <c r="AF790" s="119">
        <v>0</v>
      </c>
      <c r="AG790" s="119">
        <v>0</v>
      </c>
      <c r="AH790" s="119">
        <v>0</v>
      </c>
      <c r="AI790" s="119">
        <v>0</v>
      </c>
      <c r="AJ790" s="430">
        <f t="shared" si="336"/>
        <v>0</v>
      </c>
      <c r="AK790" s="91">
        <v>0</v>
      </c>
      <c r="AL790" s="91">
        <v>0</v>
      </c>
      <c r="AM790" s="91">
        <v>0</v>
      </c>
      <c r="AN790" s="91">
        <v>0</v>
      </c>
      <c r="AO790" s="257">
        <f t="shared" si="337"/>
        <v>0</v>
      </c>
      <c r="AP790" s="91">
        <v>0</v>
      </c>
      <c r="AQ790" s="91">
        <v>0</v>
      </c>
      <c r="AR790" s="91">
        <v>0</v>
      </c>
      <c r="AS790" s="91">
        <v>0</v>
      </c>
      <c r="AT790" s="257">
        <f t="shared" si="376"/>
        <v>0</v>
      </c>
      <c r="AU790" s="91">
        <v>0</v>
      </c>
      <c r="AV790" s="91">
        <v>0</v>
      </c>
      <c r="AW790" s="91">
        <v>0</v>
      </c>
      <c r="AX790" s="91">
        <v>0</v>
      </c>
      <c r="AY790" s="257">
        <f t="shared" si="377"/>
        <v>0</v>
      </c>
    </row>
    <row r="791" spans="2:51" s="194" customFormat="1" ht="28.5" customHeight="1" thickBot="1" x14ac:dyDescent="0.3">
      <c r="B791" s="1056"/>
      <c r="C791" s="933"/>
      <c r="D791" s="924"/>
      <c r="E791" s="611" t="s">
        <v>620</v>
      </c>
      <c r="F791" s="695">
        <f t="shared" si="378"/>
        <v>0</v>
      </c>
      <c r="G791" s="675">
        <v>0</v>
      </c>
      <c r="H791" s="82">
        <v>0</v>
      </c>
      <c r="I791" s="82">
        <v>0</v>
      </c>
      <c r="J791" s="82">
        <v>0</v>
      </c>
      <c r="K791" s="66">
        <f t="shared" si="359"/>
        <v>0</v>
      </c>
      <c r="L791" s="119">
        <v>0</v>
      </c>
      <c r="M791" s="119">
        <v>0</v>
      </c>
      <c r="N791" s="119">
        <v>0</v>
      </c>
      <c r="O791" s="119">
        <v>0</v>
      </c>
      <c r="P791" s="257">
        <f t="shared" si="351"/>
        <v>0</v>
      </c>
      <c r="Q791" s="119">
        <v>0</v>
      </c>
      <c r="R791" s="119">
        <v>0</v>
      </c>
      <c r="S791" s="119">
        <v>0</v>
      </c>
      <c r="T791" s="119">
        <v>0</v>
      </c>
      <c r="U791" s="257">
        <f t="shared" si="353"/>
        <v>0</v>
      </c>
      <c r="V791" s="119">
        <v>0</v>
      </c>
      <c r="W791" s="119">
        <v>0</v>
      </c>
      <c r="X791" s="119">
        <v>0</v>
      </c>
      <c r="Y791" s="401">
        <v>0</v>
      </c>
      <c r="Z791" s="430">
        <f t="shared" si="338"/>
        <v>0</v>
      </c>
      <c r="AA791" s="119">
        <v>0</v>
      </c>
      <c r="AB791" s="119">
        <v>0</v>
      </c>
      <c r="AC791" s="119">
        <v>0</v>
      </c>
      <c r="AD791" s="119">
        <v>0</v>
      </c>
      <c r="AE791" s="430">
        <f t="shared" si="339"/>
        <v>0</v>
      </c>
      <c r="AF791" s="119">
        <v>0</v>
      </c>
      <c r="AG791" s="119">
        <v>0</v>
      </c>
      <c r="AH791" s="119">
        <v>0</v>
      </c>
      <c r="AI791" s="119">
        <v>0</v>
      </c>
      <c r="AJ791" s="430">
        <f t="shared" si="336"/>
        <v>0</v>
      </c>
      <c r="AK791" s="91">
        <v>0</v>
      </c>
      <c r="AL791" s="91">
        <v>0</v>
      </c>
      <c r="AM791" s="91">
        <v>0</v>
      </c>
      <c r="AN791" s="91">
        <v>0</v>
      </c>
      <c r="AO791" s="257">
        <f t="shared" si="337"/>
        <v>0</v>
      </c>
      <c r="AP791" s="91">
        <v>0</v>
      </c>
      <c r="AQ791" s="91">
        <v>0</v>
      </c>
      <c r="AR791" s="91">
        <v>0</v>
      </c>
      <c r="AS791" s="91">
        <v>0</v>
      </c>
      <c r="AT791" s="257">
        <f t="shared" si="376"/>
        <v>0</v>
      </c>
      <c r="AU791" s="91">
        <v>0</v>
      </c>
      <c r="AV791" s="91">
        <v>0</v>
      </c>
      <c r="AW791" s="91">
        <v>0</v>
      </c>
      <c r="AX791" s="91">
        <v>0</v>
      </c>
      <c r="AY791" s="257">
        <f t="shared" si="377"/>
        <v>0</v>
      </c>
    </row>
    <row r="792" spans="2:51" s="194" customFormat="1" ht="28.5" customHeight="1" thickBot="1" x14ac:dyDescent="0.3">
      <c r="B792" s="1058">
        <v>7</v>
      </c>
      <c r="C792" s="933"/>
      <c r="D792" s="915" t="s">
        <v>664</v>
      </c>
      <c r="E792" s="588" t="s">
        <v>112</v>
      </c>
      <c r="F792" s="695">
        <f t="shared" si="378"/>
        <v>1</v>
      </c>
      <c r="G792" s="675">
        <v>0</v>
      </c>
      <c r="H792" s="82">
        <v>0</v>
      </c>
      <c r="I792" s="82">
        <v>0</v>
      </c>
      <c r="J792" s="82">
        <v>0</v>
      </c>
      <c r="K792" s="66">
        <f t="shared" si="359"/>
        <v>0</v>
      </c>
      <c r="L792" s="119">
        <v>0</v>
      </c>
      <c r="M792" s="119">
        <v>0</v>
      </c>
      <c r="N792" s="119">
        <v>0</v>
      </c>
      <c r="O792" s="119">
        <v>0</v>
      </c>
      <c r="P792" s="257">
        <f t="shared" si="351"/>
        <v>0</v>
      </c>
      <c r="Q792" s="119">
        <v>0</v>
      </c>
      <c r="R792" s="119">
        <v>0</v>
      </c>
      <c r="S792" s="119">
        <v>0</v>
      </c>
      <c r="T792" s="119">
        <v>0</v>
      </c>
      <c r="U792" s="257">
        <f t="shared" si="353"/>
        <v>0</v>
      </c>
      <c r="V792" s="119">
        <v>0</v>
      </c>
      <c r="W792" s="119">
        <v>0</v>
      </c>
      <c r="X792" s="119">
        <v>0</v>
      </c>
      <c r="Y792" s="401">
        <v>0</v>
      </c>
      <c r="Z792" s="430">
        <f t="shared" si="338"/>
        <v>0</v>
      </c>
      <c r="AA792" s="119">
        <v>0</v>
      </c>
      <c r="AB792" s="119">
        <v>0</v>
      </c>
      <c r="AC792" s="119">
        <v>0</v>
      </c>
      <c r="AD792" s="119">
        <v>0</v>
      </c>
      <c r="AE792" s="430">
        <f t="shared" si="339"/>
        <v>0</v>
      </c>
      <c r="AF792" s="119">
        <v>0</v>
      </c>
      <c r="AG792" s="119">
        <v>0</v>
      </c>
      <c r="AH792" s="119">
        <v>0</v>
      </c>
      <c r="AI792" s="119">
        <v>0</v>
      </c>
      <c r="AJ792" s="430">
        <f t="shared" si="336"/>
        <v>0</v>
      </c>
      <c r="AK792" s="91">
        <v>0</v>
      </c>
      <c r="AL792" s="91">
        <v>0</v>
      </c>
      <c r="AM792" s="91">
        <v>0</v>
      </c>
      <c r="AN792" s="91">
        <v>1</v>
      </c>
      <c r="AO792" s="257">
        <f t="shared" si="337"/>
        <v>1</v>
      </c>
      <c r="AP792" s="91">
        <v>0</v>
      </c>
      <c r="AQ792" s="91">
        <v>0</v>
      </c>
      <c r="AR792" s="91">
        <v>0</v>
      </c>
      <c r="AS792" s="91">
        <v>0</v>
      </c>
      <c r="AT792" s="257">
        <f t="shared" si="376"/>
        <v>0</v>
      </c>
      <c r="AU792" s="91">
        <v>0</v>
      </c>
      <c r="AV792" s="91">
        <v>0</v>
      </c>
      <c r="AW792" s="91">
        <v>0</v>
      </c>
      <c r="AX792" s="91">
        <v>0</v>
      </c>
      <c r="AY792" s="257">
        <f t="shared" si="377"/>
        <v>0</v>
      </c>
    </row>
    <row r="793" spans="2:51" s="194" customFormat="1" ht="28.5" customHeight="1" thickBot="1" x14ac:dyDescent="0.3">
      <c r="B793" s="1059"/>
      <c r="C793" s="933"/>
      <c r="D793" s="923"/>
      <c r="E793" s="624" t="s">
        <v>621</v>
      </c>
      <c r="F793" s="695">
        <f t="shared" si="378"/>
        <v>0</v>
      </c>
      <c r="G793" s="675">
        <v>0</v>
      </c>
      <c r="H793" s="82">
        <v>0</v>
      </c>
      <c r="I793" s="82">
        <v>0</v>
      </c>
      <c r="J793" s="82">
        <v>0</v>
      </c>
      <c r="K793" s="66">
        <f t="shared" si="359"/>
        <v>0</v>
      </c>
      <c r="L793" s="119">
        <v>0</v>
      </c>
      <c r="M793" s="119">
        <v>0</v>
      </c>
      <c r="N793" s="119">
        <v>0</v>
      </c>
      <c r="O793" s="119">
        <v>0</v>
      </c>
      <c r="P793" s="257">
        <f t="shared" si="351"/>
        <v>0</v>
      </c>
      <c r="Q793" s="119">
        <v>0</v>
      </c>
      <c r="R793" s="119">
        <v>0</v>
      </c>
      <c r="S793" s="119">
        <v>0</v>
      </c>
      <c r="T793" s="119">
        <v>0</v>
      </c>
      <c r="U793" s="257">
        <f t="shared" si="353"/>
        <v>0</v>
      </c>
      <c r="V793" s="119">
        <v>0</v>
      </c>
      <c r="W793" s="119">
        <v>0</v>
      </c>
      <c r="X793" s="119">
        <v>0</v>
      </c>
      <c r="Y793" s="401">
        <v>0</v>
      </c>
      <c r="Z793" s="430">
        <f t="shared" si="338"/>
        <v>0</v>
      </c>
      <c r="AA793" s="119">
        <v>0</v>
      </c>
      <c r="AB793" s="119">
        <v>0</v>
      </c>
      <c r="AC793" s="119">
        <v>0</v>
      </c>
      <c r="AD793" s="119">
        <v>0</v>
      </c>
      <c r="AE793" s="430">
        <f t="shared" si="339"/>
        <v>0</v>
      </c>
      <c r="AF793" s="119">
        <v>0</v>
      </c>
      <c r="AG793" s="119">
        <v>0</v>
      </c>
      <c r="AH793" s="119">
        <v>0</v>
      </c>
      <c r="AI793" s="119">
        <v>0</v>
      </c>
      <c r="AJ793" s="430">
        <f t="shared" si="336"/>
        <v>0</v>
      </c>
      <c r="AK793" s="91">
        <v>0</v>
      </c>
      <c r="AL793" s="91">
        <v>0</v>
      </c>
      <c r="AM793" s="91">
        <v>0</v>
      </c>
      <c r="AN793" s="91">
        <v>0</v>
      </c>
      <c r="AO793" s="257">
        <f t="shared" si="337"/>
        <v>0</v>
      </c>
      <c r="AP793" s="91">
        <v>0</v>
      </c>
      <c r="AQ793" s="91">
        <v>0</v>
      </c>
      <c r="AR793" s="91">
        <v>0</v>
      </c>
      <c r="AS793" s="91">
        <v>0</v>
      </c>
      <c r="AT793" s="257">
        <f t="shared" si="376"/>
        <v>0</v>
      </c>
      <c r="AU793" s="91">
        <v>0</v>
      </c>
      <c r="AV793" s="91">
        <v>0</v>
      </c>
      <c r="AW793" s="91">
        <v>0</v>
      </c>
      <c r="AX793" s="91">
        <v>0</v>
      </c>
      <c r="AY793" s="257">
        <f t="shared" si="377"/>
        <v>0</v>
      </c>
    </row>
    <row r="794" spans="2:51" s="194" customFormat="1" ht="28.5" customHeight="1" thickBot="1" x14ac:dyDescent="0.3">
      <c r="B794" s="1056"/>
      <c r="C794" s="933"/>
      <c r="D794" s="948"/>
      <c r="E794" s="603" t="s">
        <v>620</v>
      </c>
      <c r="F794" s="695">
        <f t="shared" si="378"/>
        <v>0</v>
      </c>
      <c r="G794" s="675">
        <v>0</v>
      </c>
      <c r="H794" s="82">
        <v>0</v>
      </c>
      <c r="I794" s="82">
        <v>0</v>
      </c>
      <c r="J794" s="82">
        <v>0</v>
      </c>
      <c r="K794" s="66">
        <f t="shared" si="359"/>
        <v>0</v>
      </c>
      <c r="L794" s="119">
        <v>0</v>
      </c>
      <c r="M794" s="119">
        <v>0</v>
      </c>
      <c r="N794" s="119">
        <v>0</v>
      </c>
      <c r="O794" s="119">
        <v>0</v>
      </c>
      <c r="P794" s="257">
        <f t="shared" si="351"/>
        <v>0</v>
      </c>
      <c r="Q794" s="119">
        <v>0</v>
      </c>
      <c r="R794" s="119">
        <v>0</v>
      </c>
      <c r="S794" s="119">
        <v>0</v>
      </c>
      <c r="T794" s="119">
        <v>0</v>
      </c>
      <c r="U794" s="257">
        <f t="shared" si="353"/>
        <v>0</v>
      </c>
      <c r="V794" s="119">
        <v>0</v>
      </c>
      <c r="W794" s="119">
        <v>0</v>
      </c>
      <c r="X794" s="119">
        <v>0</v>
      </c>
      <c r="Y794" s="401">
        <v>0</v>
      </c>
      <c r="Z794" s="430">
        <f t="shared" si="338"/>
        <v>0</v>
      </c>
      <c r="AA794" s="119">
        <v>0</v>
      </c>
      <c r="AB794" s="119">
        <v>0</v>
      </c>
      <c r="AC794" s="119">
        <v>0</v>
      </c>
      <c r="AD794" s="119">
        <v>0</v>
      </c>
      <c r="AE794" s="430">
        <f t="shared" si="339"/>
        <v>0</v>
      </c>
      <c r="AF794" s="119">
        <v>0</v>
      </c>
      <c r="AG794" s="119">
        <v>0</v>
      </c>
      <c r="AH794" s="119">
        <v>0</v>
      </c>
      <c r="AI794" s="119">
        <v>0</v>
      </c>
      <c r="AJ794" s="430">
        <f t="shared" si="336"/>
        <v>0</v>
      </c>
      <c r="AK794" s="91">
        <v>0</v>
      </c>
      <c r="AL794" s="91">
        <v>0</v>
      </c>
      <c r="AM794" s="91">
        <v>0</v>
      </c>
      <c r="AN794" s="91">
        <v>0</v>
      </c>
      <c r="AO794" s="257">
        <f t="shared" si="337"/>
        <v>0</v>
      </c>
      <c r="AP794" s="91">
        <v>0</v>
      </c>
      <c r="AQ794" s="91">
        <v>0</v>
      </c>
      <c r="AR794" s="91">
        <v>0</v>
      </c>
      <c r="AS794" s="91">
        <v>0</v>
      </c>
      <c r="AT794" s="257">
        <f t="shared" si="376"/>
        <v>0</v>
      </c>
      <c r="AU794" s="91">
        <v>0</v>
      </c>
      <c r="AV794" s="91">
        <v>0</v>
      </c>
      <c r="AW794" s="91">
        <v>0</v>
      </c>
      <c r="AX794" s="91">
        <v>0</v>
      </c>
      <c r="AY794" s="257">
        <f t="shared" si="377"/>
        <v>0</v>
      </c>
    </row>
    <row r="795" spans="2:51" s="194" customFormat="1" ht="28.5" customHeight="1" thickBot="1" x14ac:dyDescent="0.3">
      <c r="B795" s="1058">
        <v>8</v>
      </c>
      <c r="C795" s="933"/>
      <c r="D795" s="967" t="s">
        <v>665</v>
      </c>
      <c r="E795" s="588" t="s">
        <v>112</v>
      </c>
      <c r="F795" s="695">
        <f t="shared" si="378"/>
        <v>0</v>
      </c>
      <c r="G795" s="675">
        <v>0</v>
      </c>
      <c r="H795" s="82">
        <v>0</v>
      </c>
      <c r="I795" s="82">
        <v>0</v>
      </c>
      <c r="J795" s="82">
        <v>0</v>
      </c>
      <c r="K795" s="66">
        <f t="shared" si="359"/>
        <v>0</v>
      </c>
      <c r="L795" s="119">
        <v>0</v>
      </c>
      <c r="M795" s="119">
        <v>0</v>
      </c>
      <c r="N795" s="119">
        <v>0</v>
      </c>
      <c r="O795" s="119">
        <v>0</v>
      </c>
      <c r="P795" s="257">
        <f t="shared" si="351"/>
        <v>0</v>
      </c>
      <c r="Q795" s="119">
        <v>0</v>
      </c>
      <c r="R795" s="119">
        <v>0</v>
      </c>
      <c r="S795" s="119">
        <v>0</v>
      </c>
      <c r="T795" s="119">
        <v>0</v>
      </c>
      <c r="U795" s="257">
        <f t="shared" si="353"/>
        <v>0</v>
      </c>
      <c r="V795" s="119">
        <v>0</v>
      </c>
      <c r="W795" s="119">
        <v>0</v>
      </c>
      <c r="X795" s="119">
        <v>0</v>
      </c>
      <c r="Y795" s="401">
        <v>0</v>
      </c>
      <c r="Z795" s="430">
        <f t="shared" si="338"/>
        <v>0</v>
      </c>
      <c r="AA795" s="119">
        <v>0</v>
      </c>
      <c r="AB795" s="119">
        <v>0</v>
      </c>
      <c r="AC795" s="119">
        <v>0</v>
      </c>
      <c r="AD795" s="119">
        <v>0</v>
      </c>
      <c r="AE795" s="430">
        <f t="shared" si="339"/>
        <v>0</v>
      </c>
      <c r="AF795" s="119">
        <v>0</v>
      </c>
      <c r="AG795" s="119">
        <v>0</v>
      </c>
      <c r="AH795" s="119">
        <v>0</v>
      </c>
      <c r="AI795" s="119">
        <v>0</v>
      </c>
      <c r="AJ795" s="430">
        <f t="shared" si="336"/>
        <v>0</v>
      </c>
      <c r="AK795" s="91">
        <v>0</v>
      </c>
      <c r="AL795" s="91">
        <v>0</v>
      </c>
      <c r="AM795" s="91">
        <v>0</v>
      </c>
      <c r="AN795" s="91">
        <v>0</v>
      </c>
      <c r="AO795" s="257">
        <f t="shared" si="337"/>
        <v>0</v>
      </c>
      <c r="AP795" s="91">
        <v>0</v>
      </c>
      <c r="AQ795" s="91">
        <v>0</v>
      </c>
      <c r="AR795" s="91">
        <v>0</v>
      </c>
      <c r="AS795" s="91">
        <v>0</v>
      </c>
      <c r="AT795" s="257">
        <f t="shared" si="376"/>
        <v>0</v>
      </c>
      <c r="AU795" s="91">
        <v>0</v>
      </c>
      <c r="AV795" s="91">
        <v>0</v>
      </c>
      <c r="AW795" s="91">
        <v>0</v>
      </c>
      <c r="AX795" s="91">
        <v>0</v>
      </c>
      <c r="AY795" s="257">
        <f t="shared" si="377"/>
        <v>0</v>
      </c>
    </row>
    <row r="796" spans="2:51" s="194" customFormat="1" ht="28.5" customHeight="1" thickBot="1" x14ac:dyDescent="0.3">
      <c r="B796" s="1059"/>
      <c r="C796" s="933"/>
      <c r="D796" s="923"/>
      <c r="E796" s="624" t="s">
        <v>621</v>
      </c>
      <c r="F796" s="695">
        <f t="shared" si="378"/>
        <v>0</v>
      </c>
      <c r="G796" s="675">
        <v>0</v>
      </c>
      <c r="H796" s="82">
        <v>0</v>
      </c>
      <c r="I796" s="82">
        <v>0</v>
      </c>
      <c r="J796" s="82">
        <v>0</v>
      </c>
      <c r="K796" s="66">
        <f t="shared" si="359"/>
        <v>0</v>
      </c>
      <c r="L796" s="119">
        <v>0</v>
      </c>
      <c r="M796" s="119">
        <v>0</v>
      </c>
      <c r="N796" s="119">
        <v>0</v>
      </c>
      <c r="O796" s="119">
        <v>0</v>
      </c>
      <c r="P796" s="257">
        <f t="shared" si="351"/>
        <v>0</v>
      </c>
      <c r="Q796" s="119">
        <v>0</v>
      </c>
      <c r="R796" s="119">
        <v>0</v>
      </c>
      <c r="S796" s="119">
        <v>0</v>
      </c>
      <c r="T796" s="119">
        <v>0</v>
      </c>
      <c r="U796" s="257">
        <f t="shared" si="353"/>
        <v>0</v>
      </c>
      <c r="V796" s="119">
        <v>0</v>
      </c>
      <c r="W796" s="119">
        <v>0</v>
      </c>
      <c r="X796" s="119">
        <v>0</v>
      </c>
      <c r="Y796" s="401">
        <v>0</v>
      </c>
      <c r="Z796" s="430">
        <f t="shared" si="338"/>
        <v>0</v>
      </c>
      <c r="AA796" s="119">
        <v>0</v>
      </c>
      <c r="AB796" s="119">
        <v>0</v>
      </c>
      <c r="AC796" s="119">
        <v>0</v>
      </c>
      <c r="AD796" s="119">
        <v>0</v>
      </c>
      <c r="AE796" s="430">
        <f t="shared" si="339"/>
        <v>0</v>
      </c>
      <c r="AF796" s="119">
        <v>0</v>
      </c>
      <c r="AG796" s="119">
        <v>0</v>
      </c>
      <c r="AH796" s="119">
        <v>0</v>
      </c>
      <c r="AI796" s="119">
        <v>0</v>
      </c>
      <c r="AJ796" s="430">
        <f t="shared" si="336"/>
        <v>0</v>
      </c>
      <c r="AK796" s="91">
        <v>0</v>
      </c>
      <c r="AL796" s="91">
        <v>0</v>
      </c>
      <c r="AM796" s="91">
        <v>0</v>
      </c>
      <c r="AN796" s="91">
        <v>0</v>
      </c>
      <c r="AO796" s="257">
        <f t="shared" si="337"/>
        <v>0</v>
      </c>
      <c r="AP796" s="91">
        <v>0</v>
      </c>
      <c r="AQ796" s="91">
        <v>0</v>
      </c>
      <c r="AR796" s="91">
        <v>0</v>
      </c>
      <c r="AS796" s="91">
        <v>0</v>
      </c>
      <c r="AT796" s="257">
        <f t="shared" si="376"/>
        <v>0</v>
      </c>
      <c r="AU796" s="91">
        <v>0</v>
      </c>
      <c r="AV796" s="91">
        <v>0</v>
      </c>
      <c r="AW796" s="91">
        <v>0</v>
      </c>
      <c r="AX796" s="91">
        <v>0</v>
      </c>
      <c r="AY796" s="257">
        <f t="shared" si="377"/>
        <v>0</v>
      </c>
    </row>
    <row r="797" spans="2:51" s="194" customFormat="1" ht="28.5" customHeight="1" thickBot="1" x14ac:dyDescent="0.3">
      <c r="B797" s="1056"/>
      <c r="C797" s="933"/>
      <c r="D797" s="948"/>
      <c r="E797" s="603" t="s">
        <v>620</v>
      </c>
      <c r="F797" s="695">
        <f t="shared" si="378"/>
        <v>0</v>
      </c>
      <c r="G797" s="675">
        <v>0</v>
      </c>
      <c r="H797" s="82">
        <v>0</v>
      </c>
      <c r="I797" s="82">
        <v>0</v>
      </c>
      <c r="J797" s="82">
        <v>0</v>
      </c>
      <c r="K797" s="66">
        <f t="shared" si="359"/>
        <v>0</v>
      </c>
      <c r="L797" s="119">
        <v>0</v>
      </c>
      <c r="M797" s="119">
        <v>0</v>
      </c>
      <c r="N797" s="119">
        <v>0</v>
      </c>
      <c r="O797" s="119">
        <v>0</v>
      </c>
      <c r="P797" s="257">
        <f t="shared" si="351"/>
        <v>0</v>
      </c>
      <c r="Q797" s="119">
        <v>0</v>
      </c>
      <c r="R797" s="119">
        <v>0</v>
      </c>
      <c r="S797" s="119">
        <v>0</v>
      </c>
      <c r="T797" s="119">
        <v>0</v>
      </c>
      <c r="U797" s="257">
        <f t="shared" si="353"/>
        <v>0</v>
      </c>
      <c r="V797" s="119">
        <v>0</v>
      </c>
      <c r="W797" s="119">
        <v>0</v>
      </c>
      <c r="X797" s="119">
        <v>0</v>
      </c>
      <c r="Y797" s="401">
        <v>0</v>
      </c>
      <c r="Z797" s="430">
        <f t="shared" si="338"/>
        <v>0</v>
      </c>
      <c r="AA797" s="119">
        <v>0</v>
      </c>
      <c r="AB797" s="119">
        <v>0</v>
      </c>
      <c r="AC797" s="119">
        <v>0</v>
      </c>
      <c r="AD797" s="119">
        <v>0</v>
      </c>
      <c r="AE797" s="430">
        <f t="shared" si="339"/>
        <v>0</v>
      </c>
      <c r="AF797" s="119">
        <v>0</v>
      </c>
      <c r="AG797" s="119">
        <v>0</v>
      </c>
      <c r="AH797" s="119">
        <v>0</v>
      </c>
      <c r="AI797" s="119">
        <v>0</v>
      </c>
      <c r="AJ797" s="430">
        <f t="shared" si="336"/>
        <v>0</v>
      </c>
      <c r="AK797" s="91">
        <v>0</v>
      </c>
      <c r="AL797" s="91">
        <v>0</v>
      </c>
      <c r="AM797" s="91">
        <v>0</v>
      </c>
      <c r="AN797" s="91">
        <v>0</v>
      </c>
      <c r="AO797" s="257">
        <f t="shared" si="337"/>
        <v>0</v>
      </c>
      <c r="AP797" s="91">
        <v>0</v>
      </c>
      <c r="AQ797" s="91">
        <v>0</v>
      </c>
      <c r="AR797" s="91">
        <v>0</v>
      </c>
      <c r="AS797" s="91">
        <v>0</v>
      </c>
      <c r="AT797" s="257">
        <f t="shared" si="376"/>
        <v>0</v>
      </c>
      <c r="AU797" s="91">
        <v>0</v>
      </c>
      <c r="AV797" s="91">
        <v>0</v>
      </c>
      <c r="AW797" s="91">
        <v>0</v>
      </c>
      <c r="AX797" s="91">
        <v>0</v>
      </c>
      <c r="AY797" s="257">
        <f t="shared" si="377"/>
        <v>0</v>
      </c>
    </row>
    <row r="798" spans="2:51" s="194" customFormat="1" ht="16.5" customHeight="1" x14ac:dyDescent="0.25">
      <c r="B798" s="20"/>
      <c r="C798" s="933"/>
      <c r="D798" s="993" t="s">
        <v>221</v>
      </c>
      <c r="E798" s="994"/>
      <c r="F798" s="695">
        <f t="shared" si="378"/>
        <v>0</v>
      </c>
      <c r="G798" s="667">
        <f t="shared" ref="G798:J799" si="379">G766+G771+G776+G781</f>
        <v>0</v>
      </c>
      <c r="H798" s="66">
        <f t="shared" si="379"/>
        <v>0</v>
      </c>
      <c r="I798" s="66">
        <f t="shared" si="379"/>
        <v>0</v>
      </c>
      <c r="J798" s="66">
        <f t="shared" si="379"/>
        <v>0</v>
      </c>
      <c r="K798" s="66">
        <f t="shared" si="359"/>
        <v>0</v>
      </c>
      <c r="L798" s="66">
        <f t="shared" ref="L798:O799" si="380">L766+L771+L776+L781</f>
        <v>0</v>
      </c>
      <c r="M798" s="66">
        <f t="shared" si="380"/>
        <v>0</v>
      </c>
      <c r="N798" s="66">
        <f t="shared" si="380"/>
        <v>0</v>
      </c>
      <c r="O798" s="66">
        <f t="shared" si="380"/>
        <v>0</v>
      </c>
      <c r="P798" s="257">
        <f t="shared" si="351"/>
        <v>0</v>
      </c>
      <c r="Q798" s="66">
        <f t="shared" ref="Q798:T799" si="381">Q766+Q771+Q776+Q781</f>
        <v>0</v>
      </c>
      <c r="R798" s="66">
        <f t="shared" si="381"/>
        <v>0</v>
      </c>
      <c r="S798" s="66">
        <f t="shared" si="381"/>
        <v>0</v>
      </c>
      <c r="T798" s="66">
        <f t="shared" si="381"/>
        <v>0</v>
      </c>
      <c r="U798" s="257">
        <f t="shared" si="353"/>
        <v>0</v>
      </c>
      <c r="V798" s="66">
        <f t="shared" ref="V798:Y799" si="382">V766+V771+V776+V781</f>
        <v>0</v>
      </c>
      <c r="W798" s="66">
        <f t="shared" si="382"/>
        <v>0</v>
      </c>
      <c r="X798" s="66">
        <f t="shared" si="382"/>
        <v>0</v>
      </c>
      <c r="Y798" s="410">
        <f t="shared" si="382"/>
        <v>0</v>
      </c>
      <c r="Z798" s="430">
        <f t="shared" si="338"/>
        <v>0</v>
      </c>
      <c r="AA798" s="66">
        <f t="shared" ref="AA798:AD799" si="383">AA766+AA771+AA776+AA781</f>
        <v>0</v>
      </c>
      <c r="AB798" s="66">
        <f t="shared" si="383"/>
        <v>0</v>
      </c>
      <c r="AC798" s="66">
        <f t="shared" si="383"/>
        <v>0</v>
      </c>
      <c r="AD798" s="66">
        <f t="shared" si="383"/>
        <v>0</v>
      </c>
      <c r="AE798" s="430">
        <f t="shared" si="339"/>
        <v>0</v>
      </c>
      <c r="AF798" s="66">
        <f t="shared" ref="AF798:AI799" si="384">AF766+AF771+AF776+AF781</f>
        <v>0</v>
      </c>
      <c r="AG798" s="66">
        <f t="shared" si="384"/>
        <v>0</v>
      </c>
      <c r="AH798" s="66">
        <f t="shared" si="384"/>
        <v>0</v>
      </c>
      <c r="AI798" s="66">
        <f t="shared" si="384"/>
        <v>0</v>
      </c>
      <c r="AJ798" s="430">
        <f t="shared" si="336"/>
        <v>0</v>
      </c>
      <c r="AK798" s="65">
        <f t="shared" ref="AK798:AN799" si="385">AK766+AK771+AK776+AK781</f>
        <v>0</v>
      </c>
      <c r="AL798" s="65">
        <f t="shared" si="385"/>
        <v>0</v>
      </c>
      <c r="AM798" s="65">
        <f t="shared" si="385"/>
        <v>0</v>
      </c>
      <c r="AN798" s="65">
        <f t="shared" si="385"/>
        <v>0</v>
      </c>
      <c r="AO798" s="257">
        <f t="shared" si="337"/>
        <v>0</v>
      </c>
      <c r="AP798" s="65">
        <f t="shared" ref="AP798:AS799" si="386">AP766+AP771+AP776+AP781</f>
        <v>0</v>
      </c>
      <c r="AQ798" s="65">
        <f t="shared" si="386"/>
        <v>0</v>
      </c>
      <c r="AR798" s="65">
        <f t="shared" si="386"/>
        <v>0</v>
      </c>
      <c r="AS798" s="65">
        <f t="shared" si="386"/>
        <v>0</v>
      </c>
      <c r="AT798" s="257">
        <f t="shared" si="376"/>
        <v>0</v>
      </c>
      <c r="AU798" s="65">
        <f t="shared" ref="AU798:AX799" si="387">AU766+AU771+AU776+AU781</f>
        <v>0</v>
      </c>
      <c r="AV798" s="65">
        <f t="shared" si="387"/>
        <v>0</v>
      </c>
      <c r="AW798" s="65">
        <f t="shared" si="387"/>
        <v>0</v>
      </c>
      <c r="AX798" s="65">
        <f t="shared" si="387"/>
        <v>0</v>
      </c>
      <c r="AY798" s="257">
        <f t="shared" si="377"/>
        <v>0</v>
      </c>
    </row>
    <row r="799" spans="2:51" s="194" customFormat="1" ht="16.5" customHeight="1" x14ac:dyDescent="0.25">
      <c r="B799" s="20"/>
      <c r="C799" s="933"/>
      <c r="D799" s="993" t="s">
        <v>222</v>
      </c>
      <c r="E799" s="994"/>
      <c r="F799" s="695">
        <f t="shared" si="378"/>
        <v>0</v>
      </c>
      <c r="G799" s="667">
        <f t="shared" si="379"/>
        <v>0</v>
      </c>
      <c r="H799" s="66">
        <f t="shared" si="379"/>
        <v>0</v>
      </c>
      <c r="I799" s="66">
        <f t="shared" si="379"/>
        <v>0</v>
      </c>
      <c r="J799" s="66">
        <f t="shared" si="379"/>
        <v>0</v>
      </c>
      <c r="K799" s="66">
        <f t="shared" si="359"/>
        <v>0</v>
      </c>
      <c r="L799" s="66">
        <f t="shared" si="380"/>
        <v>0</v>
      </c>
      <c r="M799" s="66">
        <f t="shared" si="380"/>
        <v>0</v>
      </c>
      <c r="N799" s="66">
        <f t="shared" si="380"/>
        <v>0</v>
      </c>
      <c r="O799" s="66">
        <f t="shared" si="380"/>
        <v>0</v>
      </c>
      <c r="P799" s="257">
        <f t="shared" si="351"/>
        <v>0</v>
      </c>
      <c r="Q799" s="66">
        <f t="shared" si="381"/>
        <v>0</v>
      </c>
      <c r="R799" s="66">
        <f t="shared" si="381"/>
        <v>0</v>
      </c>
      <c r="S799" s="66">
        <f t="shared" si="381"/>
        <v>0</v>
      </c>
      <c r="T799" s="66">
        <f t="shared" si="381"/>
        <v>0</v>
      </c>
      <c r="U799" s="257">
        <f t="shared" si="353"/>
        <v>0</v>
      </c>
      <c r="V799" s="66">
        <f t="shared" si="382"/>
        <v>0</v>
      </c>
      <c r="W799" s="66">
        <f t="shared" si="382"/>
        <v>0</v>
      </c>
      <c r="X799" s="66">
        <f t="shared" si="382"/>
        <v>0</v>
      </c>
      <c r="Y799" s="410">
        <f t="shared" si="382"/>
        <v>0</v>
      </c>
      <c r="Z799" s="430">
        <f t="shared" si="338"/>
        <v>0</v>
      </c>
      <c r="AA799" s="66">
        <f t="shared" si="383"/>
        <v>0</v>
      </c>
      <c r="AB799" s="66">
        <f t="shared" si="383"/>
        <v>0</v>
      </c>
      <c r="AC799" s="66">
        <f t="shared" si="383"/>
        <v>0</v>
      </c>
      <c r="AD799" s="66">
        <f t="shared" si="383"/>
        <v>0</v>
      </c>
      <c r="AE799" s="430">
        <f t="shared" si="339"/>
        <v>0</v>
      </c>
      <c r="AF799" s="66">
        <f t="shared" si="384"/>
        <v>0</v>
      </c>
      <c r="AG799" s="66">
        <f t="shared" si="384"/>
        <v>0</v>
      </c>
      <c r="AH799" s="66">
        <f t="shared" si="384"/>
        <v>0</v>
      </c>
      <c r="AI799" s="66">
        <f t="shared" si="384"/>
        <v>0</v>
      </c>
      <c r="AJ799" s="430">
        <f t="shared" si="336"/>
        <v>0</v>
      </c>
      <c r="AK799" s="65">
        <f t="shared" si="385"/>
        <v>0</v>
      </c>
      <c r="AL799" s="65">
        <f t="shared" si="385"/>
        <v>0</v>
      </c>
      <c r="AM799" s="65">
        <f t="shared" si="385"/>
        <v>0</v>
      </c>
      <c r="AN799" s="65">
        <f t="shared" si="385"/>
        <v>0</v>
      </c>
      <c r="AO799" s="257">
        <f t="shared" si="337"/>
        <v>0</v>
      </c>
      <c r="AP799" s="65">
        <f t="shared" si="386"/>
        <v>0</v>
      </c>
      <c r="AQ799" s="65">
        <f t="shared" si="386"/>
        <v>0</v>
      </c>
      <c r="AR799" s="65">
        <f t="shared" si="386"/>
        <v>0</v>
      </c>
      <c r="AS799" s="65">
        <f t="shared" si="386"/>
        <v>0</v>
      </c>
      <c r="AT799" s="257">
        <f t="shared" si="376"/>
        <v>0</v>
      </c>
      <c r="AU799" s="65">
        <f t="shared" si="387"/>
        <v>0</v>
      </c>
      <c r="AV799" s="65">
        <f t="shared" si="387"/>
        <v>0</v>
      </c>
      <c r="AW799" s="65">
        <f t="shared" si="387"/>
        <v>0</v>
      </c>
      <c r="AX799" s="65">
        <f t="shared" si="387"/>
        <v>0</v>
      </c>
      <c r="AY799" s="257">
        <f t="shared" si="377"/>
        <v>0</v>
      </c>
    </row>
    <row r="800" spans="2:51" s="194" customFormat="1" ht="16.5" customHeight="1" thickBot="1" x14ac:dyDescent="0.3">
      <c r="B800" s="20"/>
      <c r="C800" s="933"/>
      <c r="D800" s="1006" t="s">
        <v>223</v>
      </c>
      <c r="E800" s="1007"/>
      <c r="F800" s="695">
        <f t="shared" si="378"/>
        <v>11</v>
      </c>
      <c r="G800" s="657">
        <f t="shared" ref="G800:J802" si="388">G768+G773+G778+G783+G786+G789+G792+G795</f>
        <v>0</v>
      </c>
      <c r="H800" s="65">
        <f t="shared" si="388"/>
        <v>0</v>
      </c>
      <c r="I800" s="65">
        <f t="shared" si="388"/>
        <v>0</v>
      </c>
      <c r="J800" s="65">
        <f t="shared" si="388"/>
        <v>0</v>
      </c>
      <c r="K800" s="66">
        <f t="shared" si="359"/>
        <v>0</v>
      </c>
      <c r="L800" s="65">
        <f t="shared" ref="L800:O802" si="389">L768+L773+L778+L783+L786+L789+L792+L795</f>
        <v>0</v>
      </c>
      <c r="M800" s="65">
        <f t="shared" si="389"/>
        <v>0</v>
      </c>
      <c r="N800" s="65">
        <f t="shared" si="389"/>
        <v>0</v>
      </c>
      <c r="O800" s="65">
        <f t="shared" si="389"/>
        <v>0</v>
      </c>
      <c r="P800" s="257">
        <f t="shared" si="351"/>
        <v>0</v>
      </c>
      <c r="Q800" s="65">
        <f t="shared" ref="Q800:T802" si="390">Q768+Q773+Q778+Q783+Q786+Q789+Q792+Q795</f>
        <v>0</v>
      </c>
      <c r="R800" s="65">
        <f t="shared" si="390"/>
        <v>0</v>
      </c>
      <c r="S800" s="65">
        <f t="shared" si="390"/>
        <v>0</v>
      </c>
      <c r="T800" s="65">
        <f t="shared" si="390"/>
        <v>0</v>
      </c>
      <c r="U800" s="257">
        <f t="shared" si="353"/>
        <v>0</v>
      </c>
      <c r="V800" s="65">
        <f t="shared" ref="V800:Y802" si="391">V768+V773+V778+V783+V786+V789+V792+V795</f>
        <v>0</v>
      </c>
      <c r="W800" s="65">
        <f t="shared" si="391"/>
        <v>0</v>
      </c>
      <c r="X800" s="65">
        <f t="shared" si="391"/>
        <v>0</v>
      </c>
      <c r="Y800" s="426">
        <f t="shared" si="391"/>
        <v>0</v>
      </c>
      <c r="Z800" s="430">
        <f t="shared" si="338"/>
        <v>0</v>
      </c>
      <c r="AA800" s="65">
        <f t="shared" ref="AA800:AD802" si="392">AA768+AA773+AA778+AA783+AA786+AA789+AA792+AA795</f>
        <v>0</v>
      </c>
      <c r="AB800" s="65">
        <f t="shared" si="392"/>
        <v>0</v>
      </c>
      <c r="AC800" s="65">
        <f t="shared" si="392"/>
        <v>0</v>
      </c>
      <c r="AD800" s="65">
        <f t="shared" si="392"/>
        <v>0</v>
      </c>
      <c r="AE800" s="430">
        <f t="shared" si="339"/>
        <v>0</v>
      </c>
      <c r="AF800" s="65">
        <f t="shared" ref="AF800:AI802" si="393">AF768+AF773+AF778+AF783+AF786+AF789+AF792+AF795</f>
        <v>0</v>
      </c>
      <c r="AG800" s="65">
        <f t="shared" si="393"/>
        <v>0</v>
      </c>
      <c r="AH800" s="65">
        <f t="shared" si="393"/>
        <v>0</v>
      </c>
      <c r="AI800" s="65">
        <f t="shared" si="393"/>
        <v>5</v>
      </c>
      <c r="AJ800" s="430">
        <f t="shared" si="336"/>
        <v>5</v>
      </c>
      <c r="AK800" s="65">
        <f t="shared" ref="AK800:AN802" si="394">AK768+AK773+AK778+AK783+AK786+AK789+AK792+AK795</f>
        <v>0</v>
      </c>
      <c r="AL800" s="65">
        <f t="shared" si="394"/>
        <v>0</v>
      </c>
      <c r="AM800" s="65">
        <f t="shared" si="394"/>
        <v>0</v>
      </c>
      <c r="AN800" s="65">
        <f t="shared" si="394"/>
        <v>3</v>
      </c>
      <c r="AO800" s="257">
        <f t="shared" si="337"/>
        <v>3</v>
      </c>
      <c r="AP800" s="65">
        <f t="shared" ref="AP800:AS802" si="395">AP768+AP773+AP778+AP783+AP786+AP789+AP792+AP795</f>
        <v>0</v>
      </c>
      <c r="AQ800" s="65">
        <f t="shared" si="395"/>
        <v>0</v>
      </c>
      <c r="AR800" s="65">
        <f t="shared" si="395"/>
        <v>0</v>
      </c>
      <c r="AS800" s="65">
        <f t="shared" si="395"/>
        <v>2</v>
      </c>
      <c r="AT800" s="257">
        <f t="shared" si="376"/>
        <v>2</v>
      </c>
      <c r="AU800" s="65">
        <f t="shared" ref="AU800:AX802" si="396">AU768+AU773+AU778+AU783+AU786+AU789+AU792+AU795</f>
        <v>0</v>
      </c>
      <c r="AV800" s="65">
        <f t="shared" si="396"/>
        <v>0</v>
      </c>
      <c r="AW800" s="65">
        <f t="shared" si="396"/>
        <v>0</v>
      </c>
      <c r="AX800" s="65">
        <f t="shared" si="396"/>
        <v>1</v>
      </c>
      <c r="AY800" s="257">
        <f t="shared" si="377"/>
        <v>1</v>
      </c>
    </row>
    <row r="801" spans="2:51" s="194" customFormat="1" ht="16.5" customHeight="1" x14ac:dyDescent="0.25">
      <c r="B801" s="20"/>
      <c r="C801" s="933"/>
      <c r="D801" s="1066" t="s">
        <v>410</v>
      </c>
      <c r="E801" s="1067"/>
      <c r="F801" s="695">
        <f t="shared" si="378"/>
        <v>26</v>
      </c>
      <c r="G801" s="657">
        <f t="shared" si="388"/>
        <v>0</v>
      </c>
      <c r="H801" s="65">
        <f t="shared" si="388"/>
        <v>0</v>
      </c>
      <c r="I801" s="65">
        <f t="shared" si="388"/>
        <v>0</v>
      </c>
      <c r="J801" s="65">
        <f t="shared" si="388"/>
        <v>0</v>
      </c>
      <c r="K801" s="66">
        <f t="shared" si="359"/>
        <v>0</v>
      </c>
      <c r="L801" s="65">
        <f t="shared" si="389"/>
        <v>0</v>
      </c>
      <c r="M801" s="65">
        <f t="shared" si="389"/>
        <v>0</v>
      </c>
      <c r="N801" s="65">
        <f t="shared" si="389"/>
        <v>0</v>
      </c>
      <c r="O801" s="65">
        <f t="shared" si="389"/>
        <v>0</v>
      </c>
      <c r="P801" s="257">
        <f t="shared" si="351"/>
        <v>0</v>
      </c>
      <c r="Q801" s="65">
        <f t="shared" si="390"/>
        <v>0</v>
      </c>
      <c r="R801" s="65">
        <f t="shared" si="390"/>
        <v>0</v>
      </c>
      <c r="S801" s="65">
        <f t="shared" si="390"/>
        <v>0</v>
      </c>
      <c r="T801" s="65">
        <f t="shared" si="390"/>
        <v>0</v>
      </c>
      <c r="U801" s="257">
        <f t="shared" si="353"/>
        <v>0</v>
      </c>
      <c r="V801" s="65">
        <f t="shared" si="391"/>
        <v>0</v>
      </c>
      <c r="W801" s="65">
        <f t="shared" si="391"/>
        <v>0</v>
      </c>
      <c r="X801" s="65">
        <f t="shared" si="391"/>
        <v>0</v>
      </c>
      <c r="Y801" s="426">
        <f t="shared" si="391"/>
        <v>0</v>
      </c>
      <c r="Z801" s="430">
        <f t="shared" si="338"/>
        <v>0</v>
      </c>
      <c r="AA801" s="65">
        <f t="shared" si="392"/>
        <v>0</v>
      </c>
      <c r="AB801" s="65">
        <f t="shared" si="392"/>
        <v>0</v>
      </c>
      <c r="AC801" s="65">
        <f t="shared" si="392"/>
        <v>0</v>
      </c>
      <c r="AD801" s="65">
        <f t="shared" si="392"/>
        <v>0</v>
      </c>
      <c r="AE801" s="430">
        <f t="shared" si="339"/>
        <v>0</v>
      </c>
      <c r="AF801" s="65">
        <f t="shared" si="393"/>
        <v>0</v>
      </c>
      <c r="AG801" s="65">
        <f t="shared" si="393"/>
        <v>0</v>
      </c>
      <c r="AH801" s="65">
        <f t="shared" si="393"/>
        <v>0</v>
      </c>
      <c r="AI801" s="65">
        <f t="shared" si="393"/>
        <v>11</v>
      </c>
      <c r="AJ801" s="430">
        <f t="shared" si="336"/>
        <v>11</v>
      </c>
      <c r="AK801" s="65">
        <f t="shared" si="394"/>
        <v>0</v>
      </c>
      <c r="AL801" s="65">
        <f t="shared" si="394"/>
        <v>0</v>
      </c>
      <c r="AM801" s="65">
        <f t="shared" si="394"/>
        <v>0</v>
      </c>
      <c r="AN801" s="65">
        <f t="shared" si="394"/>
        <v>11</v>
      </c>
      <c r="AO801" s="257">
        <f t="shared" si="337"/>
        <v>11</v>
      </c>
      <c r="AP801" s="65">
        <f t="shared" si="395"/>
        <v>0</v>
      </c>
      <c r="AQ801" s="65">
        <f t="shared" si="395"/>
        <v>0</v>
      </c>
      <c r="AR801" s="65">
        <f t="shared" si="395"/>
        <v>0</v>
      </c>
      <c r="AS801" s="65">
        <f t="shared" si="395"/>
        <v>3</v>
      </c>
      <c r="AT801" s="257">
        <f t="shared" si="376"/>
        <v>3</v>
      </c>
      <c r="AU801" s="65">
        <f t="shared" si="396"/>
        <v>0</v>
      </c>
      <c r="AV801" s="65">
        <f t="shared" si="396"/>
        <v>0</v>
      </c>
      <c r="AW801" s="65">
        <f t="shared" si="396"/>
        <v>0</v>
      </c>
      <c r="AX801" s="65">
        <f t="shared" si="396"/>
        <v>1</v>
      </c>
      <c r="AY801" s="257">
        <f t="shared" si="377"/>
        <v>1</v>
      </c>
    </row>
    <row r="802" spans="2:51" s="194" customFormat="1" ht="16.5" customHeight="1" thickBot="1" x14ac:dyDescent="0.3">
      <c r="B802" s="129"/>
      <c r="C802" s="1049"/>
      <c r="D802" s="1006" t="s">
        <v>646</v>
      </c>
      <c r="E802" s="1007"/>
      <c r="F802" s="695">
        <f t="shared" si="378"/>
        <v>0</v>
      </c>
      <c r="G802" s="657">
        <f t="shared" si="388"/>
        <v>0</v>
      </c>
      <c r="H802" s="65">
        <f t="shared" si="388"/>
        <v>0</v>
      </c>
      <c r="I802" s="65">
        <f t="shared" si="388"/>
        <v>0</v>
      </c>
      <c r="J802" s="65">
        <f t="shared" si="388"/>
        <v>0</v>
      </c>
      <c r="K802" s="66">
        <f t="shared" si="359"/>
        <v>0</v>
      </c>
      <c r="L802" s="65">
        <f t="shared" si="389"/>
        <v>0</v>
      </c>
      <c r="M802" s="65">
        <f t="shared" si="389"/>
        <v>0</v>
      </c>
      <c r="N802" s="65">
        <f t="shared" si="389"/>
        <v>0</v>
      </c>
      <c r="O802" s="65">
        <f t="shared" si="389"/>
        <v>0</v>
      </c>
      <c r="P802" s="257">
        <f t="shared" si="351"/>
        <v>0</v>
      </c>
      <c r="Q802" s="65">
        <f t="shared" si="390"/>
        <v>0</v>
      </c>
      <c r="R802" s="65">
        <f t="shared" si="390"/>
        <v>0</v>
      </c>
      <c r="S802" s="65">
        <f t="shared" si="390"/>
        <v>0</v>
      </c>
      <c r="T802" s="65">
        <f t="shared" si="390"/>
        <v>0</v>
      </c>
      <c r="U802" s="257">
        <f t="shared" si="353"/>
        <v>0</v>
      </c>
      <c r="V802" s="65">
        <f t="shared" si="391"/>
        <v>0</v>
      </c>
      <c r="W802" s="65">
        <f t="shared" si="391"/>
        <v>0</v>
      </c>
      <c r="X802" s="65">
        <f t="shared" si="391"/>
        <v>0</v>
      </c>
      <c r="Y802" s="426">
        <f t="shared" si="391"/>
        <v>0</v>
      </c>
      <c r="Z802" s="430">
        <f t="shared" si="338"/>
        <v>0</v>
      </c>
      <c r="AA802" s="65">
        <f t="shared" si="392"/>
        <v>0</v>
      </c>
      <c r="AB802" s="65">
        <f t="shared" si="392"/>
        <v>0</v>
      </c>
      <c r="AC802" s="65">
        <f t="shared" si="392"/>
        <v>0</v>
      </c>
      <c r="AD802" s="65">
        <f t="shared" si="392"/>
        <v>0</v>
      </c>
      <c r="AE802" s="430">
        <f t="shared" si="339"/>
        <v>0</v>
      </c>
      <c r="AF802" s="65">
        <f t="shared" si="393"/>
        <v>0</v>
      </c>
      <c r="AG802" s="65">
        <f t="shared" si="393"/>
        <v>0</v>
      </c>
      <c r="AH802" s="65">
        <f t="shared" si="393"/>
        <v>0</v>
      </c>
      <c r="AI802" s="65">
        <f t="shared" si="393"/>
        <v>0</v>
      </c>
      <c r="AJ802" s="430">
        <f t="shared" si="336"/>
        <v>0</v>
      </c>
      <c r="AK802" s="65">
        <f t="shared" si="394"/>
        <v>0</v>
      </c>
      <c r="AL802" s="65">
        <f t="shared" si="394"/>
        <v>0</v>
      </c>
      <c r="AM802" s="65">
        <f t="shared" si="394"/>
        <v>0</v>
      </c>
      <c r="AN802" s="65">
        <f t="shared" si="394"/>
        <v>0</v>
      </c>
      <c r="AO802" s="257">
        <f t="shared" si="337"/>
        <v>0</v>
      </c>
      <c r="AP802" s="65">
        <f t="shared" si="395"/>
        <v>0</v>
      </c>
      <c r="AQ802" s="65">
        <f t="shared" si="395"/>
        <v>0</v>
      </c>
      <c r="AR802" s="65">
        <f t="shared" si="395"/>
        <v>0</v>
      </c>
      <c r="AS802" s="65">
        <f t="shared" si="395"/>
        <v>0</v>
      </c>
      <c r="AT802" s="257">
        <f t="shared" si="376"/>
        <v>0</v>
      </c>
      <c r="AU802" s="65">
        <f t="shared" si="396"/>
        <v>0</v>
      </c>
      <c r="AV802" s="65">
        <f t="shared" si="396"/>
        <v>0</v>
      </c>
      <c r="AW802" s="65">
        <f t="shared" si="396"/>
        <v>0</v>
      </c>
      <c r="AX802" s="65">
        <f t="shared" si="396"/>
        <v>0</v>
      </c>
      <c r="AY802" s="257">
        <f t="shared" si="377"/>
        <v>0</v>
      </c>
    </row>
    <row r="803" spans="2:51" s="194" customFormat="1" ht="16.5" customHeight="1" thickBot="1" x14ac:dyDescent="0.3">
      <c r="B803" s="1065">
        <v>1</v>
      </c>
      <c r="C803" s="1048" t="s">
        <v>228</v>
      </c>
      <c r="D803" s="915" t="s">
        <v>456</v>
      </c>
      <c r="E803" s="623" t="s">
        <v>116</v>
      </c>
      <c r="F803" s="695">
        <f t="shared" si="378"/>
        <v>0</v>
      </c>
      <c r="G803" s="661"/>
      <c r="H803" s="97"/>
      <c r="I803" s="97"/>
      <c r="J803" s="97"/>
      <c r="K803" s="66">
        <f t="shared" si="359"/>
        <v>0</v>
      </c>
      <c r="L803" s="220"/>
      <c r="M803" s="220"/>
      <c r="N803" s="220"/>
      <c r="O803" s="220"/>
      <c r="P803" s="257">
        <f t="shared" si="351"/>
        <v>0</v>
      </c>
      <c r="Q803" s="220"/>
      <c r="R803" s="220"/>
      <c r="S803" s="220"/>
      <c r="T803" s="220"/>
      <c r="U803" s="257">
        <f t="shared" si="353"/>
        <v>0</v>
      </c>
      <c r="V803" s="220"/>
      <c r="W803" s="220"/>
      <c r="X803" s="220"/>
      <c r="Y803" s="358"/>
      <c r="Z803" s="430">
        <f t="shared" si="338"/>
        <v>0</v>
      </c>
      <c r="AA803" s="220"/>
      <c r="AB803" s="220"/>
      <c r="AC803" s="220"/>
      <c r="AD803" s="220"/>
      <c r="AE803" s="430">
        <f t="shared" si="339"/>
        <v>0</v>
      </c>
      <c r="AF803" s="220"/>
      <c r="AG803" s="220"/>
      <c r="AH803" s="220"/>
      <c r="AI803" s="220"/>
      <c r="AJ803" s="430">
        <f t="shared" si="336"/>
        <v>0</v>
      </c>
      <c r="AK803" s="95"/>
      <c r="AL803" s="95"/>
      <c r="AM803" s="95"/>
      <c r="AN803" s="95"/>
      <c r="AO803" s="257">
        <f t="shared" si="337"/>
        <v>0</v>
      </c>
      <c r="AP803" s="95"/>
      <c r="AQ803" s="95"/>
      <c r="AR803" s="95"/>
      <c r="AS803" s="95"/>
      <c r="AT803" s="257">
        <f t="shared" si="376"/>
        <v>0</v>
      </c>
      <c r="AU803" s="95"/>
      <c r="AV803" s="95"/>
      <c r="AW803" s="95"/>
      <c r="AX803" s="95"/>
      <c r="AY803" s="257">
        <f t="shared" si="377"/>
        <v>0</v>
      </c>
    </row>
    <row r="804" spans="2:51" s="194" customFormat="1" ht="18.600000000000001" customHeight="1" thickBot="1" x14ac:dyDescent="0.3">
      <c r="B804" s="1059"/>
      <c r="C804" s="933"/>
      <c r="D804" s="923"/>
      <c r="E804" s="625" t="s">
        <v>203</v>
      </c>
      <c r="F804" s="695">
        <f t="shared" si="378"/>
        <v>0</v>
      </c>
      <c r="G804" s="662"/>
      <c r="H804" s="95"/>
      <c r="I804" s="95"/>
      <c r="J804" s="95"/>
      <c r="K804" s="66">
        <f t="shared" si="359"/>
        <v>0</v>
      </c>
      <c r="L804" s="220"/>
      <c r="M804" s="220"/>
      <c r="N804" s="220"/>
      <c r="O804" s="220"/>
      <c r="P804" s="257">
        <f t="shared" si="351"/>
        <v>0</v>
      </c>
      <c r="Q804" s="220"/>
      <c r="R804" s="220"/>
      <c r="S804" s="220"/>
      <c r="T804" s="220"/>
      <c r="U804" s="257">
        <f t="shared" si="353"/>
        <v>0</v>
      </c>
      <c r="V804" s="220"/>
      <c r="W804" s="220"/>
      <c r="X804" s="220"/>
      <c r="Y804" s="358"/>
      <c r="Z804" s="430">
        <f t="shared" si="338"/>
        <v>0</v>
      </c>
      <c r="AA804" s="220"/>
      <c r="AB804" s="220"/>
      <c r="AC804" s="220"/>
      <c r="AD804" s="220"/>
      <c r="AE804" s="430">
        <f t="shared" si="339"/>
        <v>0</v>
      </c>
      <c r="AF804" s="220"/>
      <c r="AG804" s="220"/>
      <c r="AH804" s="220"/>
      <c r="AI804" s="220"/>
      <c r="AJ804" s="430">
        <f t="shared" si="336"/>
        <v>0</v>
      </c>
      <c r="AK804" s="95"/>
      <c r="AL804" s="95"/>
      <c r="AM804" s="95"/>
      <c r="AN804" s="95"/>
      <c r="AO804" s="257">
        <f t="shared" si="337"/>
        <v>0</v>
      </c>
      <c r="AP804" s="95"/>
      <c r="AQ804" s="95"/>
      <c r="AR804" s="95"/>
      <c r="AS804" s="95"/>
      <c r="AT804" s="257">
        <f t="shared" si="376"/>
        <v>0</v>
      </c>
      <c r="AU804" s="95"/>
      <c r="AV804" s="95"/>
      <c r="AW804" s="95"/>
      <c r="AX804" s="95"/>
      <c r="AY804" s="257">
        <f t="shared" si="377"/>
        <v>0</v>
      </c>
    </row>
    <row r="805" spans="2:51" s="194" customFormat="1" ht="21.75" thickBot="1" x14ac:dyDescent="0.3">
      <c r="B805" s="1059"/>
      <c r="C805" s="933"/>
      <c r="D805" s="923"/>
      <c r="E805" s="588" t="s">
        <v>112</v>
      </c>
      <c r="F805" s="695">
        <f t="shared" si="378"/>
        <v>0</v>
      </c>
      <c r="G805" s="675">
        <v>0</v>
      </c>
      <c r="H805" s="82">
        <v>0</v>
      </c>
      <c r="I805" s="82">
        <v>0</v>
      </c>
      <c r="J805" s="82">
        <v>0</v>
      </c>
      <c r="K805" s="66">
        <f t="shared" si="359"/>
        <v>0</v>
      </c>
      <c r="L805" s="82">
        <v>0</v>
      </c>
      <c r="M805" s="82">
        <v>0</v>
      </c>
      <c r="N805" s="82">
        <v>0</v>
      </c>
      <c r="O805" s="82">
        <v>0</v>
      </c>
      <c r="P805" s="257">
        <f t="shared" si="351"/>
        <v>0</v>
      </c>
      <c r="Q805" s="82">
        <v>0</v>
      </c>
      <c r="R805" s="82">
        <v>0</v>
      </c>
      <c r="S805" s="82">
        <v>0</v>
      </c>
      <c r="T805" s="82">
        <v>0</v>
      </c>
      <c r="U805" s="257">
        <f t="shared" si="353"/>
        <v>0</v>
      </c>
      <c r="V805" s="82">
        <v>0</v>
      </c>
      <c r="W805" s="82">
        <v>0</v>
      </c>
      <c r="X805" s="82">
        <v>0</v>
      </c>
      <c r="Y805" s="417">
        <v>0</v>
      </c>
      <c r="Z805" s="430">
        <f t="shared" si="338"/>
        <v>0</v>
      </c>
      <c r="AA805" s="82">
        <v>0</v>
      </c>
      <c r="AB805" s="82">
        <v>0</v>
      </c>
      <c r="AC805" s="82">
        <v>0</v>
      </c>
      <c r="AD805" s="82">
        <v>0</v>
      </c>
      <c r="AE805" s="430">
        <f t="shared" si="339"/>
        <v>0</v>
      </c>
      <c r="AF805" s="82">
        <v>0</v>
      </c>
      <c r="AG805" s="82">
        <v>0</v>
      </c>
      <c r="AH805" s="82">
        <v>0</v>
      </c>
      <c r="AI805" s="82">
        <v>0</v>
      </c>
      <c r="AJ805" s="430">
        <f t="shared" si="336"/>
        <v>0</v>
      </c>
      <c r="AK805" s="81">
        <v>0</v>
      </c>
      <c r="AL805" s="81">
        <v>0</v>
      </c>
      <c r="AM805" s="81">
        <v>0</v>
      </c>
      <c r="AN805" s="81">
        <v>0</v>
      </c>
      <c r="AO805" s="257">
        <f t="shared" si="337"/>
        <v>0</v>
      </c>
      <c r="AP805" s="81">
        <v>0</v>
      </c>
      <c r="AQ805" s="81">
        <v>0</v>
      </c>
      <c r="AR805" s="81">
        <v>0</v>
      </c>
      <c r="AS805" s="81">
        <v>0</v>
      </c>
      <c r="AT805" s="257">
        <f t="shared" si="376"/>
        <v>0</v>
      </c>
      <c r="AU805" s="81">
        <v>0</v>
      </c>
      <c r="AV805" s="81">
        <v>0</v>
      </c>
      <c r="AW805" s="81">
        <v>0</v>
      </c>
      <c r="AX805" s="81">
        <v>0</v>
      </c>
      <c r="AY805" s="257">
        <f t="shared" si="377"/>
        <v>0</v>
      </c>
    </row>
    <row r="806" spans="2:51" s="194" customFormat="1" ht="21.75" thickBot="1" x14ac:dyDescent="0.3">
      <c r="B806" s="1059"/>
      <c r="C806" s="933"/>
      <c r="D806" s="923"/>
      <c r="E806" s="624" t="s">
        <v>621</v>
      </c>
      <c r="F806" s="695">
        <f t="shared" si="378"/>
        <v>0</v>
      </c>
      <c r="G806" s="676">
        <v>0</v>
      </c>
      <c r="H806" s="132">
        <v>0</v>
      </c>
      <c r="I806" s="132">
        <v>0</v>
      </c>
      <c r="J806" s="132">
        <v>0</v>
      </c>
      <c r="K806" s="66">
        <f t="shared" si="359"/>
        <v>0</v>
      </c>
      <c r="L806" s="82">
        <v>0</v>
      </c>
      <c r="M806" s="82">
        <v>0</v>
      </c>
      <c r="N806" s="82">
        <v>0</v>
      </c>
      <c r="O806" s="82">
        <v>0</v>
      </c>
      <c r="P806" s="257">
        <f t="shared" si="351"/>
        <v>0</v>
      </c>
      <c r="Q806" s="82">
        <v>0</v>
      </c>
      <c r="R806" s="82">
        <v>0</v>
      </c>
      <c r="S806" s="82">
        <v>0</v>
      </c>
      <c r="T806" s="82">
        <v>0</v>
      </c>
      <c r="U806" s="257">
        <f t="shared" si="353"/>
        <v>0</v>
      </c>
      <c r="V806" s="82">
        <v>0</v>
      </c>
      <c r="W806" s="82">
        <v>0</v>
      </c>
      <c r="X806" s="82">
        <v>0</v>
      </c>
      <c r="Y806" s="417">
        <v>0</v>
      </c>
      <c r="Z806" s="430">
        <f t="shared" si="338"/>
        <v>0</v>
      </c>
      <c r="AA806" s="82">
        <v>0</v>
      </c>
      <c r="AB806" s="82">
        <v>0</v>
      </c>
      <c r="AC806" s="82">
        <v>0</v>
      </c>
      <c r="AD806" s="82">
        <v>0</v>
      </c>
      <c r="AE806" s="430">
        <f t="shared" si="339"/>
        <v>0</v>
      </c>
      <c r="AF806" s="82">
        <v>0</v>
      </c>
      <c r="AG806" s="82">
        <v>0</v>
      </c>
      <c r="AH806" s="82">
        <v>0</v>
      </c>
      <c r="AI806" s="82">
        <v>0</v>
      </c>
      <c r="AJ806" s="430">
        <f t="shared" si="336"/>
        <v>0</v>
      </c>
      <c r="AK806" s="81">
        <v>0</v>
      </c>
      <c r="AL806" s="81">
        <v>0</v>
      </c>
      <c r="AM806" s="81">
        <v>0</v>
      </c>
      <c r="AN806" s="81">
        <v>0</v>
      </c>
      <c r="AO806" s="257">
        <f t="shared" si="337"/>
        <v>0</v>
      </c>
      <c r="AP806" s="81">
        <v>0</v>
      </c>
      <c r="AQ806" s="81">
        <v>0</v>
      </c>
      <c r="AR806" s="81">
        <v>0</v>
      </c>
      <c r="AS806" s="81">
        <v>0</v>
      </c>
      <c r="AT806" s="257">
        <f t="shared" si="376"/>
        <v>0</v>
      </c>
      <c r="AU806" s="81">
        <v>0</v>
      </c>
      <c r="AV806" s="81">
        <v>0</v>
      </c>
      <c r="AW806" s="81">
        <v>0</v>
      </c>
      <c r="AX806" s="81">
        <v>0</v>
      </c>
      <c r="AY806" s="257">
        <f t="shared" si="377"/>
        <v>0</v>
      </c>
    </row>
    <row r="807" spans="2:51" s="194" customFormat="1" ht="21.75" thickBot="1" x14ac:dyDescent="0.3">
      <c r="B807" s="1056"/>
      <c r="C807" s="933"/>
      <c r="D807" s="924"/>
      <c r="E807" s="611" t="s">
        <v>620</v>
      </c>
      <c r="F807" s="695">
        <f t="shared" si="378"/>
        <v>0</v>
      </c>
      <c r="G807" s="682">
        <v>0</v>
      </c>
      <c r="H807" s="119">
        <v>0</v>
      </c>
      <c r="I807" s="119">
        <v>0</v>
      </c>
      <c r="J807" s="119">
        <v>0</v>
      </c>
      <c r="K807" s="66">
        <f t="shared" si="359"/>
        <v>0</v>
      </c>
      <c r="L807" s="82">
        <v>0</v>
      </c>
      <c r="M807" s="82">
        <v>0</v>
      </c>
      <c r="N807" s="82">
        <v>0</v>
      </c>
      <c r="O807" s="82">
        <v>0</v>
      </c>
      <c r="P807" s="257">
        <f t="shared" si="351"/>
        <v>0</v>
      </c>
      <c r="Q807" s="82">
        <v>0</v>
      </c>
      <c r="R807" s="82">
        <v>0</v>
      </c>
      <c r="S807" s="82">
        <v>0</v>
      </c>
      <c r="T807" s="82">
        <v>0</v>
      </c>
      <c r="U807" s="257">
        <f t="shared" si="353"/>
        <v>0</v>
      </c>
      <c r="V807" s="82">
        <v>0</v>
      </c>
      <c r="W807" s="82">
        <v>0</v>
      </c>
      <c r="X807" s="82">
        <v>0</v>
      </c>
      <c r="Y807" s="417">
        <v>0</v>
      </c>
      <c r="Z807" s="430">
        <f t="shared" si="338"/>
        <v>0</v>
      </c>
      <c r="AA807" s="82">
        <v>0</v>
      </c>
      <c r="AB807" s="82">
        <v>0</v>
      </c>
      <c r="AC807" s="82">
        <v>0</v>
      </c>
      <c r="AD807" s="82">
        <v>0</v>
      </c>
      <c r="AE807" s="430">
        <f t="shared" si="339"/>
        <v>0</v>
      </c>
      <c r="AF807" s="82">
        <v>0</v>
      </c>
      <c r="AG807" s="82">
        <v>0</v>
      </c>
      <c r="AH807" s="82">
        <v>0</v>
      </c>
      <c r="AI807" s="82">
        <v>0</v>
      </c>
      <c r="AJ807" s="430">
        <f t="shared" si="336"/>
        <v>0</v>
      </c>
      <c r="AK807" s="81">
        <v>0</v>
      </c>
      <c r="AL807" s="81">
        <v>0</v>
      </c>
      <c r="AM807" s="81">
        <v>0</v>
      </c>
      <c r="AN807" s="81">
        <v>0</v>
      </c>
      <c r="AO807" s="257">
        <f t="shared" si="337"/>
        <v>0</v>
      </c>
      <c r="AP807" s="91">
        <v>0</v>
      </c>
      <c r="AQ807" s="91">
        <v>0</v>
      </c>
      <c r="AR807" s="91">
        <v>0</v>
      </c>
      <c r="AS807" s="91">
        <v>0</v>
      </c>
      <c r="AT807" s="257">
        <f t="shared" si="376"/>
        <v>0</v>
      </c>
      <c r="AU807" s="91">
        <v>0</v>
      </c>
      <c r="AV807" s="91">
        <v>0</v>
      </c>
      <c r="AW807" s="91">
        <v>0</v>
      </c>
      <c r="AX807" s="91">
        <v>0</v>
      </c>
      <c r="AY807" s="257">
        <f t="shared" si="377"/>
        <v>0</v>
      </c>
    </row>
    <row r="808" spans="2:51" s="194" customFormat="1" ht="40.5" customHeight="1" thickBot="1" x14ac:dyDescent="0.3">
      <c r="B808" s="1058">
        <v>2</v>
      </c>
      <c r="C808" s="933"/>
      <c r="D808" s="915" t="s">
        <v>422</v>
      </c>
      <c r="E808" s="623" t="s">
        <v>116</v>
      </c>
      <c r="F808" s="695">
        <f t="shared" si="378"/>
        <v>0</v>
      </c>
      <c r="G808" s="661"/>
      <c r="H808" s="97"/>
      <c r="I808" s="97"/>
      <c r="J808" s="97"/>
      <c r="K808" s="66">
        <f t="shared" si="359"/>
        <v>0</v>
      </c>
      <c r="L808" s="220"/>
      <c r="M808" s="220"/>
      <c r="N808" s="220"/>
      <c r="O808" s="220"/>
      <c r="P808" s="257">
        <f t="shared" si="351"/>
        <v>0</v>
      </c>
      <c r="Q808" s="220"/>
      <c r="R808" s="220"/>
      <c r="S808" s="220"/>
      <c r="T808" s="220"/>
      <c r="U808" s="257">
        <f t="shared" si="353"/>
        <v>0</v>
      </c>
      <c r="V808" s="220"/>
      <c r="W808" s="220"/>
      <c r="X808" s="220"/>
      <c r="Y808" s="358"/>
      <c r="Z808" s="430">
        <f t="shared" si="338"/>
        <v>0</v>
      </c>
      <c r="AA808" s="220"/>
      <c r="AB808" s="220"/>
      <c r="AC808" s="220"/>
      <c r="AD808" s="220"/>
      <c r="AE808" s="430">
        <f t="shared" si="339"/>
        <v>0</v>
      </c>
      <c r="AF808" s="220"/>
      <c r="AG808" s="220"/>
      <c r="AH808" s="220"/>
      <c r="AI808" s="220"/>
      <c r="AJ808" s="430">
        <f t="shared" si="336"/>
        <v>0</v>
      </c>
      <c r="AK808" s="95"/>
      <c r="AL808" s="95"/>
      <c r="AM808" s="95"/>
      <c r="AN808" s="95"/>
      <c r="AO808" s="257">
        <f t="shared" si="337"/>
        <v>0</v>
      </c>
      <c r="AP808" s="95"/>
      <c r="AQ808" s="95"/>
      <c r="AR808" s="95"/>
      <c r="AS808" s="95"/>
      <c r="AT808" s="257">
        <f t="shared" si="376"/>
        <v>0</v>
      </c>
      <c r="AU808" s="95"/>
      <c r="AV808" s="95"/>
      <c r="AW808" s="95"/>
      <c r="AX808" s="95"/>
      <c r="AY808" s="257">
        <f t="shared" si="377"/>
        <v>0</v>
      </c>
    </row>
    <row r="809" spans="2:51" s="194" customFormat="1" ht="40.5" customHeight="1" thickBot="1" x14ac:dyDescent="0.3">
      <c r="B809" s="1059"/>
      <c r="C809" s="933"/>
      <c r="D809" s="923"/>
      <c r="E809" s="625" t="s">
        <v>203</v>
      </c>
      <c r="F809" s="695">
        <f t="shared" si="378"/>
        <v>0</v>
      </c>
      <c r="G809" s="662"/>
      <c r="H809" s="95"/>
      <c r="I809" s="95"/>
      <c r="J809" s="95"/>
      <c r="K809" s="66">
        <f t="shared" si="359"/>
        <v>0</v>
      </c>
      <c r="L809" s="220"/>
      <c r="M809" s="220"/>
      <c r="N809" s="220"/>
      <c r="O809" s="220"/>
      <c r="P809" s="257">
        <f t="shared" si="351"/>
        <v>0</v>
      </c>
      <c r="Q809" s="220"/>
      <c r="R809" s="220"/>
      <c r="S809" s="220"/>
      <c r="T809" s="220"/>
      <c r="U809" s="257">
        <f t="shared" si="353"/>
        <v>0</v>
      </c>
      <c r="V809" s="220"/>
      <c r="W809" s="220"/>
      <c r="X809" s="220"/>
      <c r="Y809" s="358"/>
      <c r="Z809" s="430">
        <f t="shared" si="338"/>
        <v>0</v>
      </c>
      <c r="AA809" s="220"/>
      <c r="AB809" s="220"/>
      <c r="AC809" s="220"/>
      <c r="AD809" s="220"/>
      <c r="AE809" s="430">
        <f t="shared" si="339"/>
        <v>0</v>
      </c>
      <c r="AF809" s="220"/>
      <c r="AG809" s="220"/>
      <c r="AH809" s="220"/>
      <c r="AI809" s="220"/>
      <c r="AJ809" s="430">
        <f t="shared" si="336"/>
        <v>0</v>
      </c>
      <c r="AK809" s="95"/>
      <c r="AL809" s="95"/>
      <c r="AM809" s="95"/>
      <c r="AN809" s="95"/>
      <c r="AO809" s="257">
        <f t="shared" si="337"/>
        <v>0</v>
      </c>
      <c r="AP809" s="95"/>
      <c r="AQ809" s="95"/>
      <c r="AR809" s="95"/>
      <c r="AS809" s="95"/>
      <c r="AT809" s="257">
        <f t="shared" si="376"/>
        <v>0</v>
      </c>
      <c r="AU809" s="95"/>
      <c r="AV809" s="95"/>
      <c r="AW809" s="95"/>
      <c r="AX809" s="95"/>
      <c r="AY809" s="257">
        <f t="shared" si="377"/>
        <v>0</v>
      </c>
    </row>
    <row r="810" spans="2:51" s="194" customFormat="1" ht="40.5" customHeight="1" thickBot="1" x14ac:dyDescent="0.3">
      <c r="B810" s="1059"/>
      <c r="C810" s="933"/>
      <c r="D810" s="923"/>
      <c r="E810" s="588" t="s">
        <v>112</v>
      </c>
      <c r="F810" s="695">
        <f t="shared" si="378"/>
        <v>0</v>
      </c>
      <c r="G810" s="675">
        <v>0</v>
      </c>
      <c r="H810" s="82">
        <v>0</v>
      </c>
      <c r="I810" s="82">
        <v>0</v>
      </c>
      <c r="J810" s="82">
        <v>0</v>
      </c>
      <c r="K810" s="66">
        <f t="shared" si="359"/>
        <v>0</v>
      </c>
      <c r="L810" s="82">
        <v>0</v>
      </c>
      <c r="M810" s="82">
        <v>0</v>
      </c>
      <c r="N810" s="82">
        <v>0</v>
      </c>
      <c r="O810" s="82">
        <v>0</v>
      </c>
      <c r="P810" s="257">
        <f t="shared" si="351"/>
        <v>0</v>
      </c>
      <c r="Q810" s="82">
        <v>0</v>
      </c>
      <c r="R810" s="82">
        <v>0</v>
      </c>
      <c r="S810" s="82">
        <v>0</v>
      </c>
      <c r="T810" s="82">
        <v>0</v>
      </c>
      <c r="U810" s="257">
        <f t="shared" si="353"/>
        <v>0</v>
      </c>
      <c r="V810" s="82">
        <v>0</v>
      </c>
      <c r="W810" s="82">
        <v>0</v>
      </c>
      <c r="X810" s="82">
        <v>0</v>
      </c>
      <c r="Y810" s="417">
        <v>0</v>
      </c>
      <c r="Z810" s="430">
        <f t="shared" si="338"/>
        <v>0</v>
      </c>
      <c r="AA810" s="82">
        <v>0</v>
      </c>
      <c r="AB810" s="82">
        <v>0</v>
      </c>
      <c r="AC810" s="82">
        <v>0</v>
      </c>
      <c r="AD810" s="82">
        <v>0</v>
      </c>
      <c r="AE810" s="430">
        <f t="shared" si="339"/>
        <v>0</v>
      </c>
      <c r="AF810" s="82">
        <v>0</v>
      </c>
      <c r="AG810" s="82">
        <v>0</v>
      </c>
      <c r="AH810" s="82">
        <v>0</v>
      </c>
      <c r="AI810" s="82">
        <v>0</v>
      </c>
      <c r="AJ810" s="430">
        <f t="shared" si="336"/>
        <v>0</v>
      </c>
      <c r="AK810" s="81">
        <v>0</v>
      </c>
      <c r="AL810" s="81">
        <v>0</v>
      </c>
      <c r="AM810" s="81">
        <v>0</v>
      </c>
      <c r="AN810" s="81">
        <v>0</v>
      </c>
      <c r="AO810" s="257">
        <f t="shared" si="337"/>
        <v>0</v>
      </c>
      <c r="AP810" s="81">
        <v>0</v>
      </c>
      <c r="AQ810" s="81">
        <v>0</v>
      </c>
      <c r="AR810" s="81">
        <v>0</v>
      </c>
      <c r="AS810" s="81">
        <v>0</v>
      </c>
      <c r="AT810" s="257">
        <f t="shared" si="376"/>
        <v>0</v>
      </c>
      <c r="AU810" s="81">
        <v>0</v>
      </c>
      <c r="AV810" s="81">
        <v>0</v>
      </c>
      <c r="AW810" s="81">
        <v>0</v>
      </c>
      <c r="AX810" s="81">
        <v>0</v>
      </c>
      <c r="AY810" s="257">
        <f t="shared" si="377"/>
        <v>0</v>
      </c>
    </row>
    <row r="811" spans="2:51" s="194" customFormat="1" ht="40.5" customHeight="1" thickBot="1" x14ac:dyDescent="0.3">
      <c r="B811" s="1059"/>
      <c r="C811" s="933"/>
      <c r="D811" s="923"/>
      <c r="E811" s="624" t="s">
        <v>621</v>
      </c>
      <c r="F811" s="695">
        <f t="shared" si="378"/>
        <v>0</v>
      </c>
      <c r="G811" s="676">
        <v>0</v>
      </c>
      <c r="H811" s="132">
        <v>0</v>
      </c>
      <c r="I811" s="132">
        <v>0</v>
      </c>
      <c r="J811" s="132">
        <v>0</v>
      </c>
      <c r="K811" s="66">
        <f t="shared" si="359"/>
        <v>0</v>
      </c>
      <c r="L811" s="82">
        <v>0</v>
      </c>
      <c r="M811" s="82">
        <v>0</v>
      </c>
      <c r="N811" s="82">
        <v>0</v>
      </c>
      <c r="O811" s="82">
        <v>0</v>
      </c>
      <c r="P811" s="257">
        <f t="shared" si="351"/>
        <v>0</v>
      </c>
      <c r="Q811" s="82">
        <v>0</v>
      </c>
      <c r="R811" s="82">
        <v>0</v>
      </c>
      <c r="S811" s="82">
        <v>0</v>
      </c>
      <c r="T811" s="82">
        <v>0</v>
      </c>
      <c r="U811" s="257">
        <f t="shared" si="353"/>
        <v>0</v>
      </c>
      <c r="V811" s="82">
        <v>0</v>
      </c>
      <c r="W811" s="82">
        <v>0</v>
      </c>
      <c r="X811" s="82">
        <v>0</v>
      </c>
      <c r="Y811" s="417">
        <v>0</v>
      </c>
      <c r="Z811" s="430">
        <f t="shared" si="338"/>
        <v>0</v>
      </c>
      <c r="AA811" s="82">
        <v>0</v>
      </c>
      <c r="AB811" s="82">
        <v>0</v>
      </c>
      <c r="AC811" s="82">
        <v>0</v>
      </c>
      <c r="AD811" s="82">
        <v>0</v>
      </c>
      <c r="AE811" s="430">
        <f t="shared" si="339"/>
        <v>0</v>
      </c>
      <c r="AF811" s="132">
        <v>0</v>
      </c>
      <c r="AG811" s="132">
        <v>0</v>
      </c>
      <c r="AH811" s="132">
        <v>0</v>
      </c>
      <c r="AI811" s="132">
        <v>0</v>
      </c>
      <c r="AJ811" s="430">
        <f t="shared" ref="AJ811:AJ874" si="397">AF811+AG811+AH811+AI811</f>
        <v>0</v>
      </c>
      <c r="AK811" s="81">
        <v>0</v>
      </c>
      <c r="AL811" s="81">
        <v>0</v>
      </c>
      <c r="AM811" s="81">
        <v>0</v>
      </c>
      <c r="AN811" s="81">
        <v>0</v>
      </c>
      <c r="AO811" s="257">
        <f t="shared" ref="AO811:AO874" si="398">AK811+AL811+AM811+AN811</f>
        <v>0</v>
      </c>
      <c r="AP811" s="81">
        <v>0</v>
      </c>
      <c r="AQ811" s="81">
        <v>0</v>
      </c>
      <c r="AR811" s="81">
        <v>0</v>
      </c>
      <c r="AS811" s="81">
        <v>0</v>
      </c>
      <c r="AT811" s="257">
        <f t="shared" si="376"/>
        <v>0</v>
      </c>
      <c r="AU811" s="81">
        <v>0</v>
      </c>
      <c r="AV811" s="81">
        <v>0</v>
      </c>
      <c r="AW811" s="81">
        <v>0</v>
      </c>
      <c r="AX811" s="81">
        <v>0</v>
      </c>
      <c r="AY811" s="257">
        <f t="shared" si="377"/>
        <v>0</v>
      </c>
    </row>
    <row r="812" spans="2:51" s="194" customFormat="1" ht="40.5" customHeight="1" thickBot="1" x14ac:dyDescent="0.3">
      <c r="B812" s="1056"/>
      <c r="C812" s="933"/>
      <c r="D812" s="924"/>
      <c r="E812" s="611" t="s">
        <v>620</v>
      </c>
      <c r="F812" s="695">
        <f t="shared" si="378"/>
        <v>0</v>
      </c>
      <c r="G812" s="682">
        <v>0</v>
      </c>
      <c r="H812" s="119">
        <v>0</v>
      </c>
      <c r="I812" s="119">
        <v>0</v>
      </c>
      <c r="J812" s="119">
        <v>0</v>
      </c>
      <c r="K812" s="66">
        <f t="shared" si="359"/>
        <v>0</v>
      </c>
      <c r="L812" s="82">
        <v>0</v>
      </c>
      <c r="M812" s="82">
        <v>0</v>
      </c>
      <c r="N812" s="82">
        <v>0</v>
      </c>
      <c r="O812" s="82">
        <v>0</v>
      </c>
      <c r="P812" s="257">
        <f t="shared" si="351"/>
        <v>0</v>
      </c>
      <c r="Q812" s="82">
        <v>0</v>
      </c>
      <c r="R812" s="82">
        <v>0</v>
      </c>
      <c r="S812" s="82">
        <v>0</v>
      </c>
      <c r="T812" s="82">
        <v>0</v>
      </c>
      <c r="U812" s="257">
        <f t="shared" si="353"/>
        <v>0</v>
      </c>
      <c r="V812" s="82">
        <v>0</v>
      </c>
      <c r="W812" s="82">
        <v>0</v>
      </c>
      <c r="X812" s="82">
        <v>0</v>
      </c>
      <c r="Y812" s="417">
        <v>0</v>
      </c>
      <c r="Z812" s="430">
        <f t="shared" si="338"/>
        <v>0</v>
      </c>
      <c r="AA812" s="82">
        <v>0</v>
      </c>
      <c r="AB812" s="82">
        <v>0</v>
      </c>
      <c r="AC812" s="82">
        <v>0</v>
      </c>
      <c r="AD812" s="82">
        <v>0</v>
      </c>
      <c r="AE812" s="430">
        <f t="shared" si="339"/>
        <v>0</v>
      </c>
      <c r="AF812" s="119">
        <v>0</v>
      </c>
      <c r="AG812" s="119">
        <v>0</v>
      </c>
      <c r="AH812" s="119">
        <v>0</v>
      </c>
      <c r="AI812" s="119">
        <v>0</v>
      </c>
      <c r="AJ812" s="430">
        <f t="shared" si="397"/>
        <v>0</v>
      </c>
      <c r="AK812" s="91">
        <v>0</v>
      </c>
      <c r="AL812" s="91">
        <v>0</v>
      </c>
      <c r="AM812" s="91">
        <v>0</v>
      </c>
      <c r="AN812" s="91">
        <v>0</v>
      </c>
      <c r="AO812" s="257">
        <f t="shared" si="398"/>
        <v>0</v>
      </c>
      <c r="AP812" s="91">
        <v>0</v>
      </c>
      <c r="AQ812" s="91">
        <v>0</v>
      </c>
      <c r="AR812" s="91">
        <v>0</v>
      </c>
      <c r="AS812" s="91">
        <v>0</v>
      </c>
      <c r="AT812" s="257">
        <f t="shared" si="376"/>
        <v>0</v>
      </c>
      <c r="AU812" s="91">
        <v>0</v>
      </c>
      <c r="AV812" s="91">
        <v>0</v>
      </c>
      <c r="AW812" s="91">
        <v>0</v>
      </c>
      <c r="AX812" s="91">
        <v>0</v>
      </c>
      <c r="AY812" s="257">
        <f t="shared" si="377"/>
        <v>0</v>
      </c>
    </row>
    <row r="813" spans="2:51" s="194" customFormat="1" ht="18" customHeight="1" thickBot="1" x14ac:dyDescent="0.3">
      <c r="B813" s="1059">
        <v>3</v>
      </c>
      <c r="C813" s="933"/>
      <c r="D813" s="915" t="s">
        <v>580</v>
      </c>
      <c r="E813" s="626" t="s">
        <v>116</v>
      </c>
      <c r="F813" s="695">
        <f t="shared" si="378"/>
        <v>0</v>
      </c>
      <c r="G813" s="689">
        <v>0</v>
      </c>
      <c r="H813" s="80">
        <v>0</v>
      </c>
      <c r="I813" s="80">
        <v>0</v>
      </c>
      <c r="J813" s="80">
        <v>0</v>
      </c>
      <c r="K813" s="66">
        <f t="shared" si="359"/>
        <v>0</v>
      </c>
      <c r="L813" s="82">
        <v>0</v>
      </c>
      <c r="M813" s="82">
        <v>0</v>
      </c>
      <c r="N813" s="82">
        <v>0</v>
      </c>
      <c r="O813" s="82">
        <v>0</v>
      </c>
      <c r="P813" s="257">
        <f t="shared" si="351"/>
        <v>0</v>
      </c>
      <c r="Q813" s="82">
        <v>0</v>
      </c>
      <c r="R813" s="82">
        <v>0</v>
      </c>
      <c r="S813" s="82">
        <v>0</v>
      </c>
      <c r="T813" s="82">
        <v>0</v>
      </c>
      <c r="U813" s="257">
        <f t="shared" si="353"/>
        <v>0</v>
      </c>
      <c r="V813" s="82">
        <v>0</v>
      </c>
      <c r="W813" s="82">
        <v>0</v>
      </c>
      <c r="X813" s="82">
        <v>0</v>
      </c>
      <c r="Y813" s="417">
        <v>0</v>
      </c>
      <c r="Z813" s="430">
        <f t="shared" ref="Z813:Z876" si="399">V813+W813+X813+Y813</f>
        <v>0</v>
      </c>
      <c r="AA813" s="82">
        <v>0</v>
      </c>
      <c r="AB813" s="82">
        <v>0</v>
      </c>
      <c r="AC813" s="82">
        <v>0</v>
      </c>
      <c r="AD813" s="82">
        <v>0</v>
      </c>
      <c r="AE813" s="430">
        <f t="shared" ref="AE813:AE876" si="400">AA813+AB813+AC813+AD813</f>
        <v>0</v>
      </c>
      <c r="AF813" s="78">
        <v>0</v>
      </c>
      <c r="AG813" s="78">
        <v>0</v>
      </c>
      <c r="AH813" s="78">
        <v>0</v>
      </c>
      <c r="AI813" s="78">
        <v>0</v>
      </c>
      <c r="AJ813" s="430">
        <f t="shared" si="397"/>
        <v>0</v>
      </c>
      <c r="AK813" s="716">
        <v>0</v>
      </c>
      <c r="AL813" s="716">
        <v>0</v>
      </c>
      <c r="AM813" s="716">
        <v>0</v>
      </c>
      <c r="AN813" s="716">
        <v>0</v>
      </c>
      <c r="AO813" s="257">
        <f t="shared" si="398"/>
        <v>0</v>
      </c>
      <c r="AP813" s="75">
        <v>0</v>
      </c>
      <c r="AQ813" s="75">
        <v>0</v>
      </c>
      <c r="AR813" s="75">
        <v>0</v>
      </c>
      <c r="AS813" s="75">
        <v>0</v>
      </c>
      <c r="AT813" s="257">
        <f t="shared" si="376"/>
        <v>0</v>
      </c>
      <c r="AU813" s="91">
        <v>0</v>
      </c>
      <c r="AV813" s="91">
        <v>0</v>
      </c>
      <c r="AW813" s="91">
        <v>0</v>
      </c>
      <c r="AX813" s="91">
        <v>0</v>
      </c>
      <c r="AY813" s="257">
        <f t="shared" si="377"/>
        <v>0</v>
      </c>
    </row>
    <row r="814" spans="2:51" s="194" customFormat="1" ht="18" customHeight="1" thickBot="1" x14ac:dyDescent="0.3">
      <c r="B814" s="1059"/>
      <c r="C814" s="933"/>
      <c r="D814" s="923"/>
      <c r="E814" s="627" t="s">
        <v>203</v>
      </c>
      <c r="F814" s="695">
        <f t="shared" si="378"/>
        <v>0</v>
      </c>
      <c r="G814" s="690">
        <v>0</v>
      </c>
      <c r="H814" s="81">
        <v>0</v>
      </c>
      <c r="I814" s="81">
        <v>0</v>
      </c>
      <c r="J814" s="81">
        <v>0</v>
      </c>
      <c r="K814" s="66">
        <f t="shared" si="359"/>
        <v>0</v>
      </c>
      <c r="L814" s="82">
        <v>0</v>
      </c>
      <c r="M814" s="82">
        <v>0</v>
      </c>
      <c r="N814" s="82">
        <v>0</v>
      </c>
      <c r="O814" s="82">
        <v>0</v>
      </c>
      <c r="P814" s="257">
        <f t="shared" si="351"/>
        <v>0</v>
      </c>
      <c r="Q814" s="82">
        <v>0</v>
      </c>
      <c r="R814" s="82">
        <v>0</v>
      </c>
      <c r="S814" s="82">
        <v>0</v>
      </c>
      <c r="T814" s="82">
        <v>0</v>
      </c>
      <c r="U814" s="257">
        <f t="shared" si="353"/>
        <v>0</v>
      </c>
      <c r="V814" s="82">
        <v>0</v>
      </c>
      <c r="W814" s="82">
        <v>0</v>
      </c>
      <c r="X814" s="82">
        <v>0</v>
      </c>
      <c r="Y814" s="417">
        <v>0</v>
      </c>
      <c r="Z814" s="430">
        <f t="shared" si="399"/>
        <v>0</v>
      </c>
      <c r="AA814" s="82">
        <v>0</v>
      </c>
      <c r="AB814" s="82">
        <v>0</v>
      </c>
      <c r="AC814" s="82">
        <v>0</v>
      </c>
      <c r="AD814" s="82">
        <v>0</v>
      </c>
      <c r="AE814" s="430">
        <f t="shared" si="400"/>
        <v>0</v>
      </c>
      <c r="AF814" s="78">
        <v>0</v>
      </c>
      <c r="AG814" s="78">
        <v>0</v>
      </c>
      <c r="AH814" s="78">
        <v>0</v>
      </c>
      <c r="AI814" s="78">
        <v>0</v>
      </c>
      <c r="AJ814" s="430">
        <f t="shared" si="397"/>
        <v>0</v>
      </c>
      <c r="AK814" s="716">
        <v>0</v>
      </c>
      <c r="AL814" s="716">
        <v>0</v>
      </c>
      <c r="AM814" s="716">
        <v>0</v>
      </c>
      <c r="AN814" s="716">
        <v>0</v>
      </c>
      <c r="AO814" s="257">
        <f t="shared" si="398"/>
        <v>0</v>
      </c>
      <c r="AP814" s="75">
        <v>0</v>
      </c>
      <c r="AQ814" s="75">
        <v>0</v>
      </c>
      <c r="AR814" s="75">
        <v>0</v>
      </c>
      <c r="AS814" s="75">
        <v>0</v>
      </c>
      <c r="AT814" s="257">
        <f t="shared" si="376"/>
        <v>0</v>
      </c>
      <c r="AU814" s="91">
        <v>0</v>
      </c>
      <c r="AV814" s="91">
        <v>0</v>
      </c>
      <c r="AW814" s="91">
        <v>0</v>
      </c>
      <c r="AX814" s="91">
        <v>0</v>
      </c>
      <c r="AY814" s="257">
        <f t="shared" si="377"/>
        <v>0</v>
      </c>
    </row>
    <row r="815" spans="2:51" s="194" customFormat="1" ht="18" customHeight="1" thickBot="1" x14ac:dyDescent="0.3">
      <c r="B815" s="1059"/>
      <c r="C815" s="933"/>
      <c r="D815" s="923"/>
      <c r="E815" s="588" t="s">
        <v>112</v>
      </c>
      <c r="F815" s="695">
        <f t="shared" si="378"/>
        <v>0</v>
      </c>
      <c r="G815" s="679">
        <v>0</v>
      </c>
      <c r="H815" s="82">
        <v>0</v>
      </c>
      <c r="I815" s="82">
        <v>0</v>
      </c>
      <c r="J815" s="82">
        <v>0</v>
      </c>
      <c r="K815" s="66">
        <f t="shared" si="359"/>
        <v>0</v>
      </c>
      <c r="L815" s="82">
        <v>0</v>
      </c>
      <c r="M815" s="82">
        <v>0</v>
      </c>
      <c r="N815" s="82">
        <v>0</v>
      </c>
      <c r="O815" s="82">
        <v>0</v>
      </c>
      <c r="P815" s="257">
        <f t="shared" si="351"/>
        <v>0</v>
      </c>
      <c r="Q815" s="82">
        <v>0</v>
      </c>
      <c r="R815" s="82">
        <v>0</v>
      </c>
      <c r="S815" s="82">
        <v>0</v>
      </c>
      <c r="T815" s="82">
        <v>0</v>
      </c>
      <c r="U815" s="257">
        <f t="shared" si="353"/>
        <v>0</v>
      </c>
      <c r="V815" s="82">
        <v>0</v>
      </c>
      <c r="W815" s="82">
        <v>0</v>
      </c>
      <c r="X815" s="82">
        <v>0</v>
      </c>
      <c r="Y815" s="417">
        <v>0</v>
      </c>
      <c r="Z815" s="430">
        <f t="shared" si="399"/>
        <v>0</v>
      </c>
      <c r="AA815" s="82">
        <v>0</v>
      </c>
      <c r="AB815" s="82">
        <v>0</v>
      </c>
      <c r="AC815" s="82">
        <v>0</v>
      </c>
      <c r="AD815" s="82">
        <v>0</v>
      </c>
      <c r="AE815" s="430">
        <f t="shared" si="400"/>
        <v>0</v>
      </c>
      <c r="AF815" s="78">
        <v>0</v>
      </c>
      <c r="AG815" s="78">
        <v>0</v>
      </c>
      <c r="AH815" s="78">
        <v>0</v>
      </c>
      <c r="AI815" s="78">
        <v>0</v>
      </c>
      <c r="AJ815" s="430">
        <f t="shared" si="397"/>
        <v>0</v>
      </c>
      <c r="AK815" s="716">
        <v>0</v>
      </c>
      <c r="AL815" s="716">
        <v>0</v>
      </c>
      <c r="AM815" s="716">
        <v>0</v>
      </c>
      <c r="AN815" s="716">
        <v>0</v>
      </c>
      <c r="AO815" s="257">
        <f t="shared" si="398"/>
        <v>0</v>
      </c>
      <c r="AP815" s="75">
        <v>0</v>
      </c>
      <c r="AQ815" s="75">
        <v>0</v>
      </c>
      <c r="AR815" s="75">
        <v>0</v>
      </c>
      <c r="AS815" s="75">
        <v>0</v>
      </c>
      <c r="AT815" s="257">
        <f t="shared" si="376"/>
        <v>0</v>
      </c>
      <c r="AU815" s="91">
        <v>0</v>
      </c>
      <c r="AV815" s="91">
        <v>0</v>
      </c>
      <c r="AW815" s="91">
        <v>0</v>
      </c>
      <c r="AX815" s="91">
        <v>0</v>
      </c>
      <c r="AY815" s="257">
        <f t="shared" si="377"/>
        <v>0</v>
      </c>
    </row>
    <row r="816" spans="2:51" s="194" customFormat="1" ht="18" customHeight="1" thickBot="1" x14ac:dyDescent="0.3">
      <c r="B816" s="1059"/>
      <c r="C816" s="933"/>
      <c r="D816" s="923"/>
      <c r="E816" s="624" t="s">
        <v>621</v>
      </c>
      <c r="F816" s="695">
        <f t="shared" si="378"/>
        <v>0</v>
      </c>
      <c r="G816" s="691">
        <v>0</v>
      </c>
      <c r="H816" s="132">
        <v>0</v>
      </c>
      <c r="I816" s="132">
        <v>0</v>
      </c>
      <c r="J816" s="132">
        <v>0</v>
      </c>
      <c r="K816" s="66">
        <f t="shared" si="359"/>
        <v>0</v>
      </c>
      <c r="L816" s="82">
        <v>0</v>
      </c>
      <c r="M816" s="82">
        <v>0</v>
      </c>
      <c r="N816" s="82">
        <v>0</v>
      </c>
      <c r="O816" s="82">
        <v>0</v>
      </c>
      <c r="P816" s="257">
        <f t="shared" si="351"/>
        <v>0</v>
      </c>
      <c r="Q816" s="82">
        <v>0</v>
      </c>
      <c r="R816" s="82">
        <v>0</v>
      </c>
      <c r="S816" s="82">
        <v>0</v>
      </c>
      <c r="T816" s="82">
        <v>0</v>
      </c>
      <c r="U816" s="257">
        <f t="shared" si="353"/>
        <v>0</v>
      </c>
      <c r="V816" s="82">
        <v>0</v>
      </c>
      <c r="W816" s="82">
        <v>0</v>
      </c>
      <c r="X816" s="82">
        <v>0</v>
      </c>
      <c r="Y816" s="417">
        <v>0</v>
      </c>
      <c r="Z816" s="430">
        <f t="shared" si="399"/>
        <v>0</v>
      </c>
      <c r="AA816" s="82">
        <v>0</v>
      </c>
      <c r="AB816" s="82">
        <v>0</v>
      </c>
      <c r="AC816" s="82">
        <v>0</v>
      </c>
      <c r="AD816" s="82">
        <v>0</v>
      </c>
      <c r="AE816" s="430">
        <f t="shared" si="400"/>
        <v>0</v>
      </c>
      <c r="AF816" s="78">
        <v>0</v>
      </c>
      <c r="AG816" s="78">
        <v>0</v>
      </c>
      <c r="AH816" s="78">
        <v>0</v>
      </c>
      <c r="AI816" s="78">
        <v>0</v>
      </c>
      <c r="AJ816" s="430">
        <f t="shared" si="397"/>
        <v>0</v>
      </c>
      <c r="AK816" s="716">
        <v>0</v>
      </c>
      <c r="AL816" s="716">
        <v>0</v>
      </c>
      <c r="AM816" s="716">
        <v>0</v>
      </c>
      <c r="AN816" s="716">
        <v>0</v>
      </c>
      <c r="AO816" s="257">
        <f t="shared" si="398"/>
        <v>0</v>
      </c>
      <c r="AP816" s="75">
        <v>0</v>
      </c>
      <c r="AQ816" s="75">
        <v>0</v>
      </c>
      <c r="AR816" s="75">
        <v>0</v>
      </c>
      <c r="AS816" s="75">
        <v>0</v>
      </c>
      <c r="AT816" s="257">
        <f t="shared" si="376"/>
        <v>0</v>
      </c>
      <c r="AU816" s="91">
        <v>0</v>
      </c>
      <c r="AV816" s="91">
        <v>0</v>
      </c>
      <c r="AW816" s="91">
        <v>0</v>
      </c>
      <c r="AX816" s="91">
        <v>0</v>
      </c>
      <c r="AY816" s="257">
        <f t="shared" si="377"/>
        <v>0</v>
      </c>
    </row>
    <row r="817" spans="2:51" s="194" customFormat="1" ht="18" customHeight="1" thickBot="1" x14ac:dyDescent="0.3">
      <c r="B817" s="1056"/>
      <c r="C817" s="933"/>
      <c r="D817" s="924"/>
      <c r="E817" s="611" t="s">
        <v>620</v>
      </c>
      <c r="F817" s="695">
        <f t="shared" si="378"/>
        <v>0</v>
      </c>
      <c r="G817" s="668">
        <v>0</v>
      </c>
      <c r="H817" s="119">
        <v>0</v>
      </c>
      <c r="I817" s="119">
        <v>0</v>
      </c>
      <c r="J817" s="119">
        <v>0</v>
      </c>
      <c r="K817" s="66">
        <f t="shared" si="359"/>
        <v>0</v>
      </c>
      <c r="L817" s="82">
        <v>0</v>
      </c>
      <c r="M817" s="82">
        <v>0</v>
      </c>
      <c r="N817" s="82">
        <v>0</v>
      </c>
      <c r="O817" s="82">
        <v>0</v>
      </c>
      <c r="P817" s="257">
        <f t="shared" si="351"/>
        <v>0</v>
      </c>
      <c r="Q817" s="82">
        <v>0</v>
      </c>
      <c r="R817" s="82">
        <v>0</v>
      </c>
      <c r="S817" s="82">
        <v>0</v>
      </c>
      <c r="T817" s="82">
        <v>0</v>
      </c>
      <c r="U817" s="257">
        <f t="shared" si="353"/>
        <v>0</v>
      </c>
      <c r="V817" s="82">
        <v>0</v>
      </c>
      <c r="W817" s="82">
        <v>0</v>
      </c>
      <c r="X817" s="82">
        <v>0</v>
      </c>
      <c r="Y817" s="417">
        <v>0</v>
      </c>
      <c r="Z817" s="430">
        <f t="shared" si="399"/>
        <v>0</v>
      </c>
      <c r="AA817" s="82">
        <v>0</v>
      </c>
      <c r="AB817" s="82">
        <v>0</v>
      </c>
      <c r="AC817" s="82">
        <v>0</v>
      </c>
      <c r="AD817" s="82">
        <v>0</v>
      </c>
      <c r="AE817" s="430">
        <f t="shared" si="400"/>
        <v>0</v>
      </c>
      <c r="AF817" s="78">
        <v>0</v>
      </c>
      <c r="AG817" s="78">
        <v>0</v>
      </c>
      <c r="AH817" s="78">
        <v>0</v>
      </c>
      <c r="AI817" s="78">
        <v>0</v>
      </c>
      <c r="AJ817" s="430">
        <f t="shared" si="397"/>
        <v>0</v>
      </c>
      <c r="AK817" s="716">
        <v>0</v>
      </c>
      <c r="AL817" s="716">
        <v>0</v>
      </c>
      <c r="AM817" s="716">
        <v>0</v>
      </c>
      <c r="AN817" s="716">
        <v>0</v>
      </c>
      <c r="AO817" s="257">
        <f t="shared" si="398"/>
        <v>0</v>
      </c>
      <c r="AP817" s="75">
        <v>0</v>
      </c>
      <c r="AQ817" s="75">
        <v>0</v>
      </c>
      <c r="AR817" s="75">
        <v>0</v>
      </c>
      <c r="AS817" s="75">
        <v>0</v>
      </c>
      <c r="AT817" s="257">
        <f t="shared" si="376"/>
        <v>0</v>
      </c>
      <c r="AU817" s="91">
        <v>0</v>
      </c>
      <c r="AV817" s="91">
        <v>0</v>
      </c>
      <c r="AW817" s="91">
        <v>0</v>
      </c>
      <c r="AX817" s="91">
        <v>0</v>
      </c>
      <c r="AY817" s="257">
        <f t="shared" si="377"/>
        <v>0</v>
      </c>
    </row>
    <row r="818" spans="2:51" s="194" customFormat="1" ht="18" customHeight="1" thickBot="1" x14ac:dyDescent="0.3">
      <c r="B818" s="1059">
        <v>4</v>
      </c>
      <c r="C818" s="933"/>
      <c r="D818" s="1008" t="s">
        <v>617</v>
      </c>
      <c r="E818" s="623" t="s">
        <v>116</v>
      </c>
      <c r="F818" s="695">
        <f t="shared" si="378"/>
        <v>0</v>
      </c>
      <c r="G818" s="661"/>
      <c r="H818" s="97"/>
      <c r="I818" s="97"/>
      <c r="J818" s="97"/>
      <c r="K818" s="66">
        <f t="shared" si="359"/>
        <v>0</v>
      </c>
      <c r="L818" s="220"/>
      <c r="M818" s="220"/>
      <c r="N818" s="220"/>
      <c r="O818" s="220"/>
      <c r="P818" s="257">
        <f t="shared" si="351"/>
        <v>0</v>
      </c>
      <c r="Q818" s="220"/>
      <c r="R818" s="220"/>
      <c r="S818" s="220"/>
      <c r="T818" s="220"/>
      <c r="U818" s="257">
        <f t="shared" si="353"/>
        <v>0</v>
      </c>
      <c r="V818" s="220"/>
      <c r="W818" s="220"/>
      <c r="X818" s="220"/>
      <c r="Y818" s="358"/>
      <c r="Z818" s="430">
        <f t="shared" si="399"/>
        <v>0</v>
      </c>
      <c r="AA818" s="220"/>
      <c r="AB818" s="220"/>
      <c r="AC818" s="220"/>
      <c r="AD818" s="220"/>
      <c r="AE818" s="430">
        <f t="shared" si="400"/>
        <v>0</v>
      </c>
      <c r="AF818" s="220"/>
      <c r="AG818" s="220"/>
      <c r="AH818" s="220"/>
      <c r="AI818" s="220"/>
      <c r="AJ818" s="430">
        <f t="shared" si="397"/>
        <v>0</v>
      </c>
      <c r="AK818" s="95"/>
      <c r="AL818" s="95"/>
      <c r="AM818" s="95"/>
      <c r="AN818" s="95"/>
      <c r="AO818" s="257">
        <f t="shared" si="398"/>
        <v>0</v>
      </c>
      <c r="AP818" s="95"/>
      <c r="AQ818" s="95"/>
      <c r="AR818" s="95"/>
      <c r="AS818" s="95"/>
      <c r="AT818" s="257">
        <f t="shared" si="376"/>
        <v>0</v>
      </c>
      <c r="AU818" s="95"/>
      <c r="AV818" s="95"/>
      <c r="AW818" s="95"/>
      <c r="AX818" s="95"/>
      <c r="AY818" s="257">
        <f t="shared" si="377"/>
        <v>0</v>
      </c>
    </row>
    <row r="819" spans="2:51" s="194" customFormat="1" ht="18" customHeight="1" thickBot="1" x14ac:dyDescent="0.3">
      <c r="B819" s="1059"/>
      <c r="C819" s="933"/>
      <c r="D819" s="1009"/>
      <c r="E819" s="625" t="s">
        <v>203</v>
      </c>
      <c r="F819" s="695">
        <f t="shared" si="378"/>
        <v>0</v>
      </c>
      <c r="G819" s="662"/>
      <c r="H819" s="95"/>
      <c r="I819" s="95"/>
      <c r="J819" s="95"/>
      <c r="K819" s="66">
        <f t="shared" si="359"/>
        <v>0</v>
      </c>
      <c r="L819" s="220"/>
      <c r="M819" s="220"/>
      <c r="N819" s="220"/>
      <c r="O819" s="220"/>
      <c r="P819" s="257">
        <f t="shared" si="351"/>
        <v>0</v>
      </c>
      <c r="Q819" s="220"/>
      <c r="R819" s="220"/>
      <c r="S819" s="220"/>
      <c r="T819" s="220"/>
      <c r="U819" s="257">
        <f t="shared" si="353"/>
        <v>0</v>
      </c>
      <c r="V819" s="220"/>
      <c r="W819" s="220"/>
      <c r="X819" s="220"/>
      <c r="Y819" s="358"/>
      <c r="Z819" s="430">
        <f t="shared" si="399"/>
        <v>0</v>
      </c>
      <c r="AA819" s="220"/>
      <c r="AB819" s="220"/>
      <c r="AC819" s="220"/>
      <c r="AD819" s="220"/>
      <c r="AE819" s="430">
        <f t="shared" si="400"/>
        <v>0</v>
      </c>
      <c r="AF819" s="220"/>
      <c r="AG819" s="220"/>
      <c r="AH819" s="220"/>
      <c r="AI819" s="220"/>
      <c r="AJ819" s="430">
        <f t="shared" si="397"/>
        <v>0</v>
      </c>
      <c r="AK819" s="95"/>
      <c r="AL819" s="95"/>
      <c r="AM819" s="95"/>
      <c r="AN819" s="95"/>
      <c r="AO819" s="257">
        <f t="shared" si="398"/>
        <v>0</v>
      </c>
      <c r="AP819" s="95"/>
      <c r="AQ819" s="95"/>
      <c r="AR819" s="95"/>
      <c r="AS819" s="95"/>
      <c r="AT819" s="257">
        <f t="shared" si="376"/>
        <v>0</v>
      </c>
      <c r="AU819" s="95"/>
      <c r="AV819" s="95"/>
      <c r="AW819" s="95"/>
      <c r="AX819" s="95"/>
      <c r="AY819" s="257">
        <f t="shared" si="377"/>
        <v>0</v>
      </c>
    </row>
    <row r="820" spans="2:51" s="194" customFormat="1" ht="18" customHeight="1" thickBot="1" x14ac:dyDescent="0.3">
      <c r="B820" s="1059"/>
      <c r="C820" s="933"/>
      <c r="D820" s="1009"/>
      <c r="E820" s="588" t="s">
        <v>112</v>
      </c>
      <c r="F820" s="695">
        <f t="shared" si="378"/>
        <v>0</v>
      </c>
      <c r="G820" s="679">
        <v>0</v>
      </c>
      <c r="H820" s="82">
        <v>0</v>
      </c>
      <c r="I820" s="82">
        <v>0</v>
      </c>
      <c r="J820" s="82">
        <v>0</v>
      </c>
      <c r="K820" s="66">
        <f t="shared" si="359"/>
        <v>0</v>
      </c>
      <c r="L820" s="77">
        <v>0</v>
      </c>
      <c r="M820" s="77">
        <v>0</v>
      </c>
      <c r="N820" s="77">
        <v>0</v>
      </c>
      <c r="O820" s="77">
        <v>0</v>
      </c>
      <c r="P820" s="257">
        <f t="shared" si="351"/>
        <v>0</v>
      </c>
      <c r="Q820" s="77">
        <v>0</v>
      </c>
      <c r="R820" s="77">
        <v>0</v>
      </c>
      <c r="S820" s="77">
        <v>0</v>
      </c>
      <c r="T820" s="77">
        <v>0</v>
      </c>
      <c r="U820" s="257">
        <f t="shared" si="353"/>
        <v>0</v>
      </c>
      <c r="V820" s="77">
        <v>0</v>
      </c>
      <c r="W820" s="77">
        <v>0</v>
      </c>
      <c r="X820" s="77">
        <v>0</v>
      </c>
      <c r="Y820" s="422">
        <v>0</v>
      </c>
      <c r="Z820" s="430">
        <f t="shared" si="399"/>
        <v>0</v>
      </c>
      <c r="AA820" s="77">
        <v>0</v>
      </c>
      <c r="AB820" s="77">
        <v>0</v>
      </c>
      <c r="AC820" s="77">
        <v>0</v>
      </c>
      <c r="AD820" s="77">
        <v>0</v>
      </c>
      <c r="AE820" s="430">
        <f t="shared" si="400"/>
        <v>0</v>
      </c>
      <c r="AF820" s="77">
        <v>0</v>
      </c>
      <c r="AG820" s="77">
        <v>0</v>
      </c>
      <c r="AH820" s="77">
        <v>0</v>
      </c>
      <c r="AI820" s="77">
        <v>0</v>
      </c>
      <c r="AJ820" s="430">
        <f t="shared" si="397"/>
        <v>0</v>
      </c>
      <c r="AK820" s="716">
        <v>0</v>
      </c>
      <c r="AL820" s="716">
        <v>0</v>
      </c>
      <c r="AM820" s="716">
        <v>0</v>
      </c>
      <c r="AN820" s="716">
        <v>0</v>
      </c>
      <c r="AO820" s="257">
        <f t="shared" si="398"/>
        <v>0</v>
      </c>
      <c r="AP820" s="75">
        <v>0</v>
      </c>
      <c r="AQ820" s="75">
        <v>0</v>
      </c>
      <c r="AR820" s="75">
        <v>0</v>
      </c>
      <c r="AS820" s="75">
        <v>0</v>
      </c>
      <c r="AT820" s="257">
        <f t="shared" si="376"/>
        <v>0</v>
      </c>
      <c r="AU820" s="716">
        <v>0</v>
      </c>
      <c r="AV820" s="716">
        <v>0</v>
      </c>
      <c r="AW820" s="716">
        <v>0</v>
      </c>
      <c r="AX820" s="716">
        <v>0</v>
      </c>
      <c r="AY820" s="257">
        <f t="shared" si="377"/>
        <v>0</v>
      </c>
    </row>
    <row r="821" spans="2:51" s="194" customFormat="1" ht="18" customHeight="1" thickBot="1" x14ac:dyDescent="0.3">
      <c r="B821" s="1059"/>
      <c r="C821" s="933"/>
      <c r="D821" s="1009"/>
      <c r="E821" s="624" t="s">
        <v>621</v>
      </c>
      <c r="F821" s="695">
        <f t="shared" si="378"/>
        <v>0</v>
      </c>
      <c r="G821" s="679">
        <v>0</v>
      </c>
      <c r="H821" s="82">
        <v>0</v>
      </c>
      <c r="I821" s="82">
        <v>0</v>
      </c>
      <c r="J821" s="82">
        <v>0</v>
      </c>
      <c r="K821" s="66">
        <f t="shared" si="359"/>
        <v>0</v>
      </c>
      <c r="L821" s="182">
        <v>0</v>
      </c>
      <c r="M821" s="182">
        <v>0</v>
      </c>
      <c r="N821" s="182">
        <v>0</v>
      </c>
      <c r="O821" s="182">
        <v>0</v>
      </c>
      <c r="P821" s="257">
        <f t="shared" si="351"/>
        <v>0</v>
      </c>
      <c r="Q821" s="182">
        <v>0</v>
      </c>
      <c r="R821" s="182">
        <v>0</v>
      </c>
      <c r="S821" s="182">
        <v>0</v>
      </c>
      <c r="T821" s="182">
        <v>0</v>
      </c>
      <c r="U821" s="257">
        <f t="shared" si="353"/>
        <v>0</v>
      </c>
      <c r="V821" s="182">
        <v>0</v>
      </c>
      <c r="W821" s="182">
        <v>0</v>
      </c>
      <c r="X821" s="182">
        <v>0</v>
      </c>
      <c r="Y821" s="423">
        <v>0</v>
      </c>
      <c r="Z821" s="430">
        <f t="shared" si="399"/>
        <v>0</v>
      </c>
      <c r="AA821" s="182">
        <v>0</v>
      </c>
      <c r="AB821" s="182">
        <v>0</v>
      </c>
      <c r="AC821" s="182">
        <v>0</v>
      </c>
      <c r="AD821" s="182">
        <v>0</v>
      </c>
      <c r="AE821" s="430">
        <f t="shared" si="400"/>
        <v>0</v>
      </c>
      <c r="AF821" s="182">
        <v>0</v>
      </c>
      <c r="AG821" s="182">
        <v>0</v>
      </c>
      <c r="AH821" s="182">
        <v>0</v>
      </c>
      <c r="AI821" s="182">
        <v>0</v>
      </c>
      <c r="AJ821" s="430">
        <f t="shared" si="397"/>
        <v>0</v>
      </c>
      <c r="AK821" s="716">
        <v>0</v>
      </c>
      <c r="AL821" s="716">
        <v>0</v>
      </c>
      <c r="AM821" s="716">
        <v>0</v>
      </c>
      <c r="AN821" s="716">
        <v>0</v>
      </c>
      <c r="AO821" s="257">
        <f t="shared" si="398"/>
        <v>0</v>
      </c>
      <c r="AP821" s="75">
        <v>0</v>
      </c>
      <c r="AQ821" s="75">
        <v>0</v>
      </c>
      <c r="AR821" s="75">
        <v>0</v>
      </c>
      <c r="AS821" s="75">
        <v>0</v>
      </c>
      <c r="AT821" s="257">
        <f t="shared" si="376"/>
        <v>0</v>
      </c>
      <c r="AU821" s="716">
        <v>0</v>
      </c>
      <c r="AV821" s="716">
        <v>0</v>
      </c>
      <c r="AW821" s="716">
        <v>0</v>
      </c>
      <c r="AX821" s="716">
        <v>0</v>
      </c>
      <c r="AY821" s="257">
        <f t="shared" si="377"/>
        <v>0</v>
      </c>
    </row>
    <row r="822" spans="2:51" s="194" customFormat="1" ht="18" customHeight="1" thickBot="1" x14ac:dyDescent="0.3">
      <c r="B822" s="1056"/>
      <c r="C822" s="933"/>
      <c r="D822" s="1010"/>
      <c r="E822" s="611" t="s">
        <v>620</v>
      </c>
      <c r="F822" s="695">
        <f t="shared" si="378"/>
        <v>0</v>
      </c>
      <c r="G822" s="679">
        <v>0</v>
      </c>
      <c r="H822" s="82">
        <v>0</v>
      </c>
      <c r="I822" s="82">
        <v>0</v>
      </c>
      <c r="J822" s="82">
        <v>0</v>
      </c>
      <c r="K822" s="66">
        <f t="shared" si="359"/>
        <v>0</v>
      </c>
      <c r="L822" s="101">
        <v>0</v>
      </c>
      <c r="M822" s="101">
        <v>0</v>
      </c>
      <c r="N822" s="101">
        <v>0</v>
      </c>
      <c r="O822" s="101">
        <v>0</v>
      </c>
      <c r="P822" s="257">
        <f t="shared" si="351"/>
        <v>0</v>
      </c>
      <c r="Q822" s="101">
        <v>0</v>
      </c>
      <c r="R822" s="101">
        <v>0</v>
      </c>
      <c r="S822" s="101">
        <v>0</v>
      </c>
      <c r="T822" s="101">
        <v>0</v>
      </c>
      <c r="U822" s="257">
        <f t="shared" si="353"/>
        <v>0</v>
      </c>
      <c r="V822" s="101">
        <v>0</v>
      </c>
      <c r="W822" s="101">
        <v>0</v>
      </c>
      <c r="X822" s="101">
        <v>0</v>
      </c>
      <c r="Y822" s="412">
        <v>0</v>
      </c>
      <c r="Z822" s="430">
        <f t="shared" si="399"/>
        <v>0</v>
      </c>
      <c r="AA822" s="101">
        <v>0</v>
      </c>
      <c r="AB822" s="101">
        <v>0</v>
      </c>
      <c r="AC822" s="101">
        <v>0</v>
      </c>
      <c r="AD822" s="101">
        <v>0</v>
      </c>
      <c r="AE822" s="430">
        <f t="shared" si="400"/>
        <v>0</v>
      </c>
      <c r="AF822" s="101">
        <v>0</v>
      </c>
      <c r="AG822" s="101">
        <v>0</v>
      </c>
      <c r="AH822" s="101">
        <v>0</v>
      </c>
      <c r="AI822" s="101">
        <v>0</v>
      </c>
      <c r="AJ822" s="430">
        <f t="shared" si="397"/>
        <v>0</v>
      </c>
      <c r="AK822" s="84">
        <v>0</v>
      </c>
      <c r="AL822" s="84">
        <v>0</v>
      </c>
      <c r="AM822" s="84">
        <v>0</v>
      </c>
      <c r="AN822" s="84">
        <v>0</v>
      </c>
      <c r="AO822" s="257">
        <f t="shared" si="398"/>
        <v>0</v>
      </c>
      <c r="AP822" s="83">
        <v>0</v>
      </c>
      <c r="AQ822" s="83">
        <v>0</v>
      </c>
      <c r="AR822" s="83">
        <v>0</v>
      </c>
      <c r="AS822" s="83">
        <v>0</v>
      </c>
      <c r="AT822" s="257">
        <f t="shared" si="376"/>
        <v>0</v>
      </c>
      <c r="AU822" s="84">
        <v>0</v>
      </c>
      <c r="AV822" s="84">
        <v>0</v>
      </c>
      <c r="AW822" s="84">
        <v>0</v>
      </c>
      <c r="AX822" s="84">
        <v>0</v>
      </c>
      <c r="AY822" s="257">
        <f t="shared" si="377"/>
        <v>0</v>
      </c>
    </row>
    <row r="823" spans="2:51" s="194" customFormat="1" ht="16.5" customHeight="1" x14ac:dyDescent="0.25">
      <c r="B823" s="62"/>
      <c r="C823" s="933"/>
      <c r="D823" s="995" t="s">
        <v>233</v>
      </c>
      <c r="E823" s="996"/>
      <c r="F823" s="695">
        <f t="shared" si="378"/>
        <v>0</v>
      </c>
      <c r="G823" s="667">
        <f t="shared" ref="G823:J827" si="401">G803+G808+G813+G818</f>
        <v>0</v>
      </c>
      <c r="H823" s="66">
        <f t="shared" si="401"/>
        <v>0</v>
      </c>
      <c r="I823" s="66">
        <f t="shared" si="401"/>
        <v>0</v>
      </c>
      <c r="J823" s="66">
        <f t="shared" si="401"/>
        <v>0</v>
      </c>
      <c r="K823" s="66">
        <f t="shared" si="359"/>
        <v>0</v>
      </c>
      <c r="L823" s="66">
        <f t="shared" ref="L823:O827" si="402">L803+L808+L813+L818</f>
        <v>0</v>
      </c>
      <c r="M823" s="66">
        <f t="shared" si="402"/>
        <v>0</v>
      </c>
      <c r="N823" s="66">
        <f t="shared" si="402"/>
        <v>0</v>
      </c>
      <c r="O823" s="66">
        <f t="shared" si="402"/>
        <v>0</v>
      </c>
      <c r="P823" s="257">
        <f t="shared" si="351"/>
        <v>0</v>
      </c>
      <c r="Q823" s="66">
        <f t="shared" ref="Q823:T827" si="403">Q803+Q808+Q813+Q818</f>
        <v>0</v>
      </c>
      <c r="R823" s="66">
        <f t="shared" si="403"/>
        <v>0</v>
      </c>
      <c r="S823" s="66">
        <f t="shared" si="403"/>
        <v>0</v>
      </c>
      <c r="T823" s="66">
        <f t="shared" si="403"/>
        <v>0</v>
      </c>
      <c r="U823" s="257">
        <f t="shared" si="353"/>
        <v>0</v>
      </c>
      <c r="V823" s="66">
        <f t="shared" ref="V823:Y827" si="404">V803+V808+V813+V818</f>
        <v>0</v>
      </c>
      <c r="W823" s="66">
        <f t="shared" si="404"/>
        <v>0</v>
      </c>
      <c r="X823" s="66">
        <f t="shared" si="404"/>
        <v>0</v>
      </c>
      <c r="Y823" s="410">
        <f t="shared" si="404"/>
        <v>0</v>
      </c>
      <c r="Z823" s="430">
        <f t="shared" si="399"/>
        <v>0</v>
      </c>
      <c r="AA823" s="66">
        <f t="shared" ref="AA823:AD827" si="405">AA803+AA808+AA813+AA818</f>
        <v>0</v>
      </c>
      <c r="AB823" s="66">
        <f t="shared" si="405"/>
        <v>0</v>
      </c>
      <c r="AC823" s="66">
        <f t="shared" si="405"/>
        <v>0</v>
      </c>
      <c r="AD823" s="66">
        <f t="shared" si="405"/>
        <v>0</v>
      </c>
      <c r="AE823" s="430">
        <f t="shared" si="400"/>
        <v>0</v>
      </c>
      <c r="AF823" s="66">
        <f t="shared" ref="AF823:AI827" si="406">AF803+AF808+AF813+AF818</f>
        <v>0</v>
      </c>
      <c r="AG823" s="66">
        <f t="shared" si="406"/>
        <v>0</v>
      </c>
      <c r="AH823" s="66">
        <f t="shared" si="406"/>
        <v>0</v>
      </c>
      <c r="AI823" s="66">
        <f t="shared" si="406"/>
        <v>0</v>
      </c>
      <c r="AJ823" s="430">
        <f t="shared" si="397"/>
        <v>0</v>
      </c>
      <c r="AK823" s="65">
        <f t="shared" ref="AK823:AN827" si="407">AK803+AK808+AK813+AK818</f>
        <v>0</v>
      </c>
      <c r="AL823" s="65">
        <f t="shared" si="407"/>
        <v>0</v>
      </c>
      <c r="AM823" s="65">
        <f t="shared" si="407"/>
        <v>0</v>
      </c>
      <c r="AN823" s="65">
        <f t="shared" si="407"/>
        <v>0</v>
      </c>
      <c r="AO823" s="257">
        <f t="shared" si="398"/>
        <v>0</v>
      </c>
      <c r="AP823" s="65">
        <f t="shared" ref="AP823:AS827" si="408">AP803+AP808+AP813+AP818</f>
        <v>0</v>
      </c>
      <c r="AQ823" s="65">
        <f t="shared" si="408"/>
        <v>0</v>
      </c>
      <c r="AR823" s="65">
        <f t="shared" si="408"/>
        <v>0</v>
      </c>
      <c r="AS823" s="65">
        <f t="shared" si="408"/>
        <v>0</v>
      </c>
      <c r="AT823" s="257">
        <f t="shared" si="376"/>
        <v>0</v>
      </c>
      <c r="AU823" s="65">
        <f t="shared" ref="AU823:AX827" si="409">AU803+AU808+AU813+AU818</f>
        <v>0</v>
      </c>
      <c r="AV823" s="65">
        <f t="shared" si="409"/>
        <v>0</v>
      </c>
      <c r="AW823" s="65">
        <f t="shared" si="409"/>
        <v>0</v>
      </c>
      <c r="AX823" s="65">
        <f t="shared" si="409"/>
        <v>0</v>
      </c>
      <c r="AY823" s="257">
        <f t="shared" si="377"/>
        <v>0</v>
      </c>
    </row>
    <row r="824" spans="2:51" s="194" customFormat="1" ht="16.5" customHeight="1" x14ac:dyDescent="0.25">
      <c r="B824" s="20"/>
      <c r="C824" s="933"/>
      <c r="D824" s="993" t="s">
        <v>234</v>
      </c>
      <c r="E824" s="994"/>
      <c r="F824" s="695">
        <f t="shared" si="378"/>
        <v>0</v>
      </c>
      <c r="G824" s="667">
        <f t="shared" si="401"/>
        <v>0</v>
      </c>
      <c r="H824" s="66">
        <f t="shared" si="401"/>
        <v>0</v>
      </c>
      <c r="I824" s="66">
        <f t="shared" si="401"/>
        <v>0</v>
      </c>
      <c r="J824" s="66">
        <f t="shared" si="401"/>
        <v>0</v>
      </c>
      <c r="K824" s="66">
        <f t="shared" si="359"/>
        <v>0</v>
      </c>
      <c r="L824" s="66">
        <f t="shared" si="402"/>
        <v>0</v>
      </c>
      <c r="M824" s="66">
        <f t="shared" si="402"/>
        <v>0</v>
      </c>
      <c r="N824" s="66">
        <f t="shared" si="402"/>
        <v>0</v>
      </c>
      <c r="O824" s="66">
        <f t="shared" si="402"/>
        <v>0</v>
      </c>
      <c r="P824" s="257">
        <f t="shared" si="351"/>
        <v>0</v>
      </c>
      <c r="Q824" s="66">
        <f t="shared" si="403"/>
        <v>0</v>
      </c>
      <c r="R824" s="66">
        <f t="shared" si="403"/>
        <v>0</v>
      </c>
      <c r="S824" s="66">
        <f t="shared" si="403"/>
        <v>0</v>
      </c>
      <c r="T824" s="66">
        <f t="shared" si="403"/>
        <v>0</v>
      </c>
      <c r="U824" s="257">
        <f t="shared" si="353"/>
        <v>0</v>
      </c>
      <c r="V824" s="66">
        <f t="shared" si="404"/>
        <v>0</v>
      </c>
      <c r="W824" s="66">
        <f t="shared" si="404"/>
        <v>0</v>
      </c>
      <c r="X824" s="66">
        <f t="shared" si="404"/>
        <v>0</v>
      </c>
      <c r="Y824" s="410">
        <f t="shared" si="404"/>
        <v>0</v>
      </c>
      <c r="Z824" s="430">
        <f t="shared" si="399"/>
        <v>0</v>
      </c>
      <c r="AA824" s="66">
        <f t="shared" si="405"/>
        <v>0</v>
      </c>
      <c r="AB824" s="66">
        <f t="shared" si="405"/>
        <v>0</v>
      </c>
      <c r="AC824" s="66">
        <f t="shared" si="405"/>
        <v>0</v>
      </c>
      <c r="AD824" s="66">
        <f t="shared" si="405"/>
        <v>0</v>
      </c>
      <c r="AE824" s="430">
        <f t="shared" si="400"/>
        <v>0</v>
      </c>
      <c r="AF824" s="66">
        <f t="shared" si="406"/>
        <v>0</v>
      </c>
      <c r="AG824" s="66">
        <f t="shared" si="406"/>
        <v>0</v>
      </c>
      <c r="AH824" s="66">
        <f t="shared" si="406"/>
        <v>0</v>
      </c>
      <c r="AI824" s="66">
        <f t="shared" si="406"/>
        <v>0</v>
      </c>
      <c r="AJ824" s="430">
        <f t="shared" si="397"/>
        <v>0</v>
      </c>
      <c r="AK824" s="65">
        <f t="shared" si="407"/>
        <v>0</v>
      </c>
      <c r="AL824" s="65">
        <f t="shared" si="407"/>
        <v>0</v>
      </c>
      <c r="AM824" s="65">
        <f t="shared" si="407"/>
        <v>0</v>
      </c>
      <c r="AN824" s="65">
        <f t="shared" si="407"/>
        <v>0</v>
      </c>
      <c r="AO824" s="257">
        <f t="shared" si="398"/>
        <v>0</v>
      </c>
      <c r="AP824" s="65">
        <f t="shared" si="408"/>
        <v>0</v>
      </c>
      <c r="AQ824" s="65">
        <f t="shared" si="408"/>
        <v>0</v>
      </c>
      <c r="AR824" s="65">
        <f t="shared" si="408"/>
        <v>0</v>
      </c>
      <c r="AS824" s="65">
        <f t="shared" si="408"/>
        <v>0</v>
      </c>
      <c r="AT824" s="257">
        <f t="shared" si="376"/>
        <v>0</v>
      </c>
      <c r="AU824" s="65">
        <f t="shared" si="409"/>
        <v>0</v>
      </c>
      <c r="AV824" s="65">
        <f t="shared" si="409"/>
        <v>0</v>
      </c>
      <c r="AW824" s="65">
        <f t="shared" si="409"/>
        <v>0</v>
      </c>
      <c r="AX824" s="65">
        <f t="shared" si="409"/>
        <v>0</v>
      </c>
      <c r="AY824" s="257">
        <f t="shared" si="377"/>
        <v>0</v>
      </c>
    </row>
    <row r="825" spans="2:51" s="194" customFormat="1" ht="16.5" customHeight="1" thickBot="1" x14ac:dyDescent="0.3">
      <c r="B825" s="20"/>
      <c r="C825" s="933"/>
      <c r="D825" s="1006" t="s">
        <v>235</v>
      </c>
      <c r="E825" s="1007"/>
      <c r="F825" s="695">
        <f t="shared" si="378"/>
        <v>0</v>
      </c>
      <c r="G825" s="667">
        <f t="shared" si="401"/>
        <v>0</v>
      </c>
      <c r="H825" s="66">
        <f t="shared" si="401"/>
        <v>0</v>
      </c>
      <c r="I825" s="66">
        <f t="shared" si="401"/>
        <v>0</v>
      </c>
      <c r="J825" s="66">
        <f t="shared" si="401"/>
        <v>0</v>
      </c>
      <c r="K825" s="66">
        <f t="shared" si="359"/>
        <v>0</v>
      </c>
      <c r="L825" s="66">
        <f t="shared" si="402"/>
        <v>0</v>
      </c>
      <c r="M825" s="66">
        <f t="shared" si="402"/>
        <v>0</v>
      </c>
      <c r="N825" s="66">
        <f t="shared" si="402"/>
        <v>0</v>
      </c>
      <c r="O825" s="66">
        <f t="shared" si="402"/>
        <v>0</v>
      </c>
      <c r="P825" s="257">
        <f t="shared" si="351"/>
        <v>0</v>
      </c>
      <c r="Q825" s="66">
        <f t="shared" si="403"/>
        <v>0</v>
      </c>
      <c r="R825" s="66">
        <f t="shared" si="403"/>
        <v>0</v>
      </c>
      <c r="S825" s="66">
        <f t="shared" si="403"/>
        <v>0</v>
      </c>
      <c r="T825" s="66">
        <f t="shared" si="403"/>
        <v>0</v>
      </c>
      <c r="U825" s="257">
        <f t="shared" si="353"/>
        <v>0</v>
      </c>
      <c r="V825" s="66">
        <f t="shared" si="404"/>
        <v>0</v>
      </c>
      <c r="W825" s="66">
        <f t="shared" si="404"/>
        <v>0</v>
      </c>
      <c r="X825" s="66">
        <f t="shared" si="404"/>
        <v>0</v>
      </c>
      <c r="Y825" s="410">
        <f t="shared" si="404"/>
        <v>0</v>
      </c>
      <c r="Z825" s="430">
        <f t="shared" si="399"/>
        <v>0</v>
      </c>
      <c r="AA825" s="66">
        <f t="shared" si="405"/>
        <v>0</v>
      </c>
      <c r="AB825" s="66">
        <f t="shared" si="405"/>
        <v>0</v>
      </c>
      <c r="AC825" s="66">
        <f t="shared" si="405"/>
        <v>0</v>
      </c>
      <c r="AD825" s="66">
        <f t="shared" si="405"/>
        <v>0</v>
      </c>
      <c r="AE825" s="430">
        <f t="shared" si="400"/>
        <v>0</v>
      </c>
      <c r="AF825" s="66">
        <f t="shared" si="406"/>
        <v>0</v>
      </c>
      <c r="AG825" s="66">
        <f t="shared" si="406"/>
        <v>0</v>
      </c>
      <c r="AH825" s="66">
        <f t="shared" si="406"/>
        <v>0</v>
      </c>
      <c r="AI825" s="66">
        <f t="shared" si="406"/>
        <v>0</v>
      </c>
      <c r="AJ825" s="430">
        <f t="shared" si="397"/>
        <v>0</v>
      </c>
      <c r="AK825" s="65">
        <f t="shared" si="407"/>
        <v>0</v>
      </c>
      <c r="AL825" s="65">
        <f t="shared" si="407"/>
        <v>0</v>
      </c>
      <c r="AM825" s="65">
        <f t="shared" si="407"/>
        <v>0</v>
      </c>
      <c r="AN825" s="65">
        <f t="shared" si="407"/>
        <v>0</v>
      </c>
      <c r="AO825" s="257">
        <f t="shared" si="398"/>
        <v>0</v>
      </c>
      <c r="AP825" s="65">
        <f t="shared" si="408"/>
        <v>0</v>
      </c>
      <c r="AQ825" s="65">
        <f t="shared" si="408"/>
        <v>0</v>
      </c>
      <c r="AR825" s="65">
        <f t="shared" si="408"/>
        <v>0</v>
      </c>
      <c r="AS825" s="65">
        <f t="shared" si="408"/>
        <v>0</v>
      </c>
      <c r="AT825" s="257">
        <f t="shared" si="376"/>
        <v>0</v>
      </c>
      <c r="AU825" s="65">
        <f t="shared" si="409"/>
        <v>0</v>
      </c>
      <c r="AV825" s="65">
        <f t="shared" si="409"/>
        <v>0</v>
      </c>
      <c r="AW825" s="65">
        <f t="shared" si="409"/>
        <v>0</v>
      </c>
      <c r="AX825" s="65">
        <f t="shared" si="409"/>
        <v>0</v>
      </c>
      <c r="AY825" s="257">
        <f t="shared" si="377"/>
        <v>0</v>
      </c>
    </row>
    <row r="826" spans="2:51" s="194" customFormat="1" ht="16.5" customHeight="1" thickBot="1" x14ac:dyDescent="0.3">
      <c r="B826" s="180"/>
      <c r="C826" s="933"/>
      <c r="D826" s="1004" t="s">
        <v>411</v>
      </c>
      <c r="E826" s="1005"/>
      <c r="F826" s="695">
        <f t="shared" si="378"/>
        <v>0</v>
      </c>
      <c r="G826" s="667">
        <f t="shared" si="401"/>
        <v>0</v>
      </c>
      <c r="H826" s="66">
        <f t="shared" si="401"/>
        <v>0</v>
      </c>
      <c r="I826" s="66">
        <f t="shared" si="401"/>
        <v>0</v>
      </c>
      <c r="J826" s="66">
        <f t="shared" si="401"/>
        <v>0</v>
      </c>
      <c r="K826" s="66">
        <f t="shared" si="359"/>
        <v>0</v>
      </c>
      <c r="L826" s="66">
        <f t="shared" si="402"/>
        <v>0</v>
      </c>
      <c r="M826" s="66">
        <f t="shared" si="402"/>
        <v>0</v>
      </c>
      <c r="N826" s="66">
        <f t="shared" si="402"/>
        <v>0</v>
      </c>
      <c r="O826" s="66">
        <f t="shared" si="402"/>
        <v>0</v>
      </c>
      <c r="P826" s="257">
        <f t="shared" ref="P826:P891" si="410">L826+M826+N826+O826</f>
        <v>0</v>
      </c>
      <c r="Q826" s="66">
        <f t="shared" si="403"/>
        <v>0</v>
      </c>
      <c r="R826" s="66">
        <f t="shared" si="403"/>
        <v>0</v>
      </c>
      <c r="S826" s="66">
        <f t="shared" si="403"/>
        <v>0</v>
      </c>
      <c r="T826" s="66">
        <f t="shared" si="403"/>
        <v>0</v>
      </c>
      <c r="U826" s="257">
        <f t="shared" ref="U826:U891" si="411">Q826+R826+S826+T826</f>
        <v>0</v>
      </c>
      <c r="V826" s="66">
        <f t="shared" si="404"/>
        <v>0</v>
      </c>
      <c r="W826" s="66">
        <f t="shared" si="404"/>
        <v>0</v>
      </c>
      <c r="X826" s="66">
        <f t="shared" si="404"/>
        <v>0</v>
      </c>
      <c r="Y826" s="410">
        <f t="shared" si="404"/>
        <v>0</v>
      </c>
      <c r="Z826" s="430">
        <f t="shared" si="399"/>
        <v>0</v>
      </c>
      <c r="AA826" s="66">
        <f t="shared" si="405"/>
        <v>0</v>
      </c>
      <c r="AB826" s="66">
        <f t="shared" si="405"/>
        <v>0</v>
      </c>
      <c r="AC826" s="66">
        <f t="shared" si="405"/>
        <v>0</v>
      </c>
      <c r="AD826" s="66">
        <f t="shared" si="405"/>
        <v>0</v>
      </c>
      <c r="AE826" s="430">
        <f t="shared" si="400"/>
        <v>0</v>
      </c>
      <c r="AF826" s="66">
        <f t="shared" si="406"/>
        <v>0</v>
      </c>
      <c r="AG826" s="66">
        <f t="shared" si="406"/>
        <v>0</v>
      </c>
      <c r="AH826" s="66">
        <f t="shared" si="406"/>
        <v>0</v>
      </c>
      <c r="AI826" s="66">
        <f t="shared" si="406"/>
        <v>0</v>
      </c>
      <c r="AJ826" s="430">
        <f t="shared" si="397"/>
        <v>0</v>
      </c>
      <c r="AK826" s="65">
        <f t="shared" si="407"/>
        <v>0</v>
      </c>
      <c r="AL826" s="65">
        <f t="shared" si="407"/>
        <v>0</v>
      </c>
      <c r="AM826" s="65">
        <f t="shared" si="407"/>
        <v>0</v>
      </c>
      <c r="AN826" s="65">
        <f t="shared" si="407"/>
        <v>0</v>
      </c>
      <c r="AO826" s="257">
        <f t="shared" si="398"/>
        <v>0</v>
      </c>
      <c r="AP826" s="65">
        <f t="shared" si="408"/>
        <v>0</v>
      </c>
      <c r="AQ826" s="65">
        <f t="shared" si="408"/>
        <v>0</v>
      </c>
      <c r="AR826" s="65">
        <f t="shared" si="408"/>
        <v>0</v>
      </c>
      <c r="AS826" s="65">
        <f t="shared" si="408"/>
        <v>0</v>
      </c>
      <c r="AT826" s="257">
        <f t="shared" si="376"/>
        <v>0</v>
      </c>
      <c r="AU826" s="65">
        <f t="shared" si="409"/>
        <v>0</v>
      </c>
      <c r="AV826" s="65">
        <f t="shared" si="409"/>
        <v>0</v>
      </c>
      <c r="AW826" s="65">
        <f t="shared" si="409"/>
        <v>0</v>
      </c>
      <c r="AX826" s="65">
        <f t="shared" si="409"/>
        <v>0</v>
      </c>
      <c r="AY826" s="257">
        <f t="shared" si="377"/>
        <v>0</v>
      </c>
    </row>
    <row r="827" spans="2:51" s="194" customFormat="1" ht="16.5" customHeight="1" thickBot="1" x14ac:dyDescent="0.3">
      <c r="B827" s="129"/>
      <c r="C827" s="1049"/>
      <c r="D827" s="1004" t="s">
        <v>647</v>
      </c>
      <c r="E827" s="1005"/>
      <c r="F827" s="695">
        <f t="shared" si="378"/>
        <v>0</v>
      </c>
      <c r="G827" s="667">
        <f t="shared" si="401"/>
        <v>0</v>
      </c>
      <c r="H827" s="66">
        <f t="shared" si="401"/>
        <v>0</v>
      </c>
      <c r="I827" s="66">
        <f t="shared" si="401"/>
        <v>0</v>
      </c>
      <c r="J827" s="66">
        <f t="shared" si="401"/>
        <v>0</v>
      </c>
      <c r="K827" s="66">
        <f t="shared" ref="K827:K892" si="412">G827+H827+I827+J827</f>
        <v>0</v>
      </c>
      <c r="L827" s="66">
        <f t="shared" si="402"/>
        <v>0</v>
      </c>
      <c r="M827" s="66">
        <f t="shared" si="402"/>
        <v>0</v>
      </c>
      <c r="N827" s="66">
        <f t="shared" si="402"/>
        <v>0</v>
      </c>
      <c r="O827" s="66">
        <f t="shared" si="402"/>
        <v>0</v>
      </c>
      <c r="P827" s="257">
        <f t="shared" si="410"/>
        <v>0</v>
      </c>
      <c r="Q827" s="66">
        <f t="shared" si="403"/>
        <v>0</v>
      </c>
      <c r="R827" s="66">
        <f t="shared" si="403"/>
        <v>0</v>
      </c>
      <c r="S827" s="66">
        <f t="shared" si="403"/>
        <v>0</v>
      </c>
      <c r="T827" s="66">
        <f t="shared" si="403"/>
        <v>0</v>
      </c>
      <c r="U827" s="257">
        <f t="shared" si="411"/>
        <v>0</v>
      </c>
      <c r="V827" s="66">
        <f t="shared" si="404"/>
        <v>0</v>
      </c>
      <c r="W827" s="66">
        <f t="shared" si="404"/>
        <v>0</v>
      </c>
      <c r="X827" s="66">
        <f t="shared" si="404"/>
        <v>0</v>
      </c>
      <c r="Y827" s="410">
        <f t="shared" si="404"/>
        <v>0</v>
      </c>
      <c r="Z827" s="430">
        <f t="shared" si="399"/>
        <v>0</v>
      </c>
      <c r="AA827" s="66">
        <f t="shared" si="405"/>
        <v>0</v>
      </c>
      <c r="AB827" s="66">
        <f t="shared" si="405"/>
        <v>0</v>
      </c>
      <c r="AC827" s="66">
        <f t="shared" si="405"/>
        <v>0</v>
      </c>
      <c r="AD827" s="66">
        <f t="shared" si="405"/>
        <v>0</v>
      </c>
      <c r="AE827" s="430">
        <f t="shared" si="400"/>
        <v>0</v>
      </c>
      <c r="AF827" s="66">
        <f t="shared" si="406"/>
        <v>0</v>
      </c>
      <c r="AG827" s="66">
        <f t="shared" si="406"/>
        <v>0</v>
      </c>
      <c r="AH827" s="66">
        <f t="shared" si="406"/>
        <v>0</v>
      </c>
      <c r="AI827" s="66">
        <f t="shared" si="406"/>
        <v>0</v>
      </c>
      <c r="AJ827" s="430">
        <f t="shared" si="397"/>
        <v>0</v>
      </c>
      <c r="AK827" s="65">
        <f t="shared" si="407"/>
        <v>0</v>
      </c>
      <c r="AL827" s="65">
        <f t="shared" si="407"/>
        <v>0</v>
      </c>
      <c r="AM827" s="65">
        <f t="shared" si="407"/>
        <v>0</v>
      </c>
      <c r="AN827" s="65">
        <f t="shared" si="407"/>
        <v>0</v>
      </c>
      <c r="AO827" s="257">
        <f t="shared" si="398"/>
        <v>0</v>
      </c>
      <c r="AP827" s="65">
        <f t="shared" si="408"/>
        <v>0</v>
      </c>
      <c r="AQ827" s="65">
        <f t="shared" si="408"/>
        <v>0</v>
      </c>
      <c r="AR827" s="65">
        <f t="shared" si="408"/>
        <v>0</v>
      </c>
      <c r="AS827" s="65">
        <f t="shared" si="408"/>
        <v>0</v>
      </c>
      <c r="AT827" s="257">
        <f t="shared" si="376"/>
        <v>0</v>
      </c>
      <c r="AU827" s="65">
        <f t="shared" si="409"/>
        <v>0</v>
      </c>
      <c r="AV827" s="65">
        <f t="shared" si="409"/>
        <v>0</v>
      </c>
      <c r="AW827" s="65">
        <f t="shared" si="409"/>
        <v>0</v>
      </c>
      <c r="AX827" s="65">
        <f t="shared" si="409"/>
        <v>0</v>
      </c>
      <c r="AY827" s="257">
        <f t="shared" si="377"/>
        <v>0</v>
      </c>
    </row>
    <row r="828" spans="2:51" s="194" customFormat="1" ht="18" customHeight="1" thickBot="1" x14ac:dyDescent="0.3">
      <c r="B828" s="1059">
        <v>1</v>
      </c>
      <c r="C828" s="1048" t="s">
        <v>229</v>
      </c>
      <c r="D828" s="1002" t="s">
        <v>512</v>
      </c>
      <c r="E828" s="623" t="s">
        <v>116</v>
      </c>
      <c r="F828" s="695">
        <f t="shared" si="378"/>
        <v>0</v>
      </c>
      <c r="G828" s="661"/>
      <c r="H828" s="97"/>
      <c r="I828" s="97"/>
      <c r="J828" s="97"/>
      <c r="K828" s="66">
        <f t="shared" si="412"/>
        <v>0</v>
      </c>
      <c r="L828" s="220"/>
      <c r="M828" s="220"/>
      <c r="N828" s="220"/>
      <c r="O828" s="220"/>
      <c r="P828" s="257">
        <f t="shared" si="410"/>
        <v>0</v>
      </c>
      <c r="Q828" s="220"/>
      <c r="R828" s="220"/>
      <c r="S828" s="220"/>
      <c r="T828" s="220"/>
      <c r="U828" s="257">
        <f t="shared" si="411"/>
        <v>0</v>
      </c>
      <c r="V828" s="220"/>
      <c r="W828" s="220"/>
      <c r="X828" s="220"/>
      <c r="Y828" s="358"/>
      <c r="Z828" s="430">
        <f t="shared" si="399"/>
        <v>0</v>
      </c>
      <c r="AA828" s="220"/>
      <c r="AB828" s="220"/>
      <c r="AC828" s="220"/>
      <c r="AD828" s="220"/>
      <c r="AE828" s="430">
        <f t="shared" si="400"/>
        <v>0</v>
      </c>
      <c r="AF828" s="220"/>
      <c r="AG828" s="220"/>
      <c r="AH828" s="220"/>
      <c r="AI828" s="220"/>
      <c r="AJ828" s="430">
        <f t="shared" si="397"/>
        <v>0</v>
      </c>
      <c r="AK828" s="95"/>
      <c r="AL828" s="95"/>
      <c r="AM828" s="95"/>
      <c r="AN828" s="95"/>
      <c r="AO828" s="257">
        <f t="shared" si="398"/>
        <v>0</v>
      </c>
      <c r="AP828" s="95"/>
      <c r="AQ828" s="95"/>
      <c r="AR828" s="95"/>
      <c r="AS828" s="95"/>
      <c r="AT828" s="257">
        <f t="shared" si="376"/>
        <v>0</v>
      </c>
      <c r="AU828" s="95"/>
      <c r="AV828" s="95"/>
      <c r="AW828" s="95"/>
      <c r="AX828" s="95"/>
      <c r="AY828" s="257">
        <f t="shared" si="377"/>
        <v>0</v>
      </c>
    </row>
    <row r="829" spans="2:51" s="194" customFormat="1" ht="18" customHeight="1" thickBot="1" x14ac:dyDescent="0.3">
      <c r="B829" s="1059"/>
      <c r="C829" s="933"/>
      <c r="D829" s="998"/>
      <c r="E829" s="625" t="s">
        <v>203</v>
      </c>
      <c r="F829" s="695">
        <f t="shared" si="378"/>
        <v>0</v>
      </c>
      <c r="G829" s="662"/>
      <c r="H829" s="95"/>
      <c r="I829" s="95"/>
      <c r="J829" s="95"/>
      <c r="K829" s="66">
        <f t="shared" si="412"/>
        <v>0</v>
      </c>
      <c r="L829" s="220"/>
      <c r="M829" s="220"/>
      <c r="N829" s="220"/>
      <c r="O829" s="220"/>
      <c r="P829" s="257">
        <f t="shared" si="410"/>
        <v>0</v>
      </c>
      <c r="Q829" s="220"/>
      <c r="R829" s="220"/>
      <c r="S829" s="220"/>
      <c r="T829" s="220"/>
      <c r="U829" s="257">
        <f t="shared" si="411"/>
        <v>0</v>
      </c>
      <c r="V829" s="220"/>
      <c r="W829" s="220"/>
      <c r="X829" s="220"/>
      <c r="Y829" s="358"/>
      <c r="Z829" s="430">
        <f t="shared" si="399"/>
        <v>0</v>
      </c>
      <c r="AA829" s="220"/>
      <c r="AB829" s="220"/>
      <c r="AC829" s="220"/>
      <c r="AD829" s="220"/>
      <c r="AE829" s="430">
        <f t="shared" si="400"/>
        <v>0</v>
      </c>
      <c r="AF829" s="220"/>
      <c r="AG829" s="220"/>
      <c r="AH829" s="220"/>
      <c r="AI829" s="220"/>
      <c r="AJ829" s="430">
        <f t="shared" si="397"/>
        <v>0</v>
      </c>
      <c r="AK829" s="95"/>
      <c r="AL829" s="95"/>
      <c r="AM829" s="95"/>
      <c r="AN829" s="95"/>
      <c r="AO829" s="257">
        <f t="shared" si="398"/>
        <v>0</v>
      </c>
      <c r="AP829" s="95"/>
      <c r="AQ829" s="95"/>
      <c r="AR829" s="95"/>
      <c r="AS829" s="95"/>
      <c r="AT829" s="257">
        <f t="shared" si="376"/>
        <v>0</v>
      </c>
      <c r="AU829" s="95"/>
      <c r="AV829" s="95"/>
      <c r="AW829" s="95"/>
      <c r="AX829" s="95"/>
      <c r="AY829" s="257">
        <f t="shared" si="377"/>
        <v>0</v>
      </c>
    </row>
    <row r="830" spans="2:51" s="194" customFormat="1" ht="18" customHeight="1" thickBot="1" x14ac:dyDescent="0.3">
      <c r="B830" s="1059"/>
      <c r="C830" s="933"/>
      <c r="D830" s="998"/>
      <c r="E830" s="587" t="s">
        <v>112</v>
      </c>
      <c r="F830" s="695">
        <f t="shared" si="378"/>
        <v>0</v>
      </c>
      <c r="G830" s="679">
        <v>0</v>
      </c>
      <c r="H830" s="82">
        <v>0</v>
      </c>
      <c r="I830" s="82">
        <v>0</v>
      </c>
      <c r="J830" s="82">
        <v>0</v>
      </c>
      <c r="K830" s="66">
        <f t="shared" si="412"/>
        <v>0</v>
      </c>
      <c r="L830" s="77">
        <v>0</v>
      </c>
      <c r="M830" s="77">
        <v>0</v>
      </c>
      <c r="N830" s="77">
        <v>0</v>
      </c>
      <c r="O830" s="77">
        <v>0</v>
      </c>
      <c r="P830" s="257">
        <f t="shared" si="410"/>
        <v>0</v>
      </c>
      <c r="Q830" s="77">
        <v>0</v>
      </c>
      <c r="R830" s="77">
        <v>0</v>
      </c>
      <c r="S830" s="77">
        <v>0</v>
      </c>
      <c r="T830" s="77">
        <v>0</v>
      </c>
      <c r="U830" s="257">
        <f t="shared" si="411"/>
        <v>0</v>
      </c>
      <c r="V830" s="77">
        <v>0</v>
      </c>
      <c r="W830" s="77">
        <v>0</v>
      </c>
      <c r="X830" s="77">
        <v>0</v>
      </c>
      <c r="Y830" s="422">
        <v>0</v>
      </c>
      <c r="Z830" s="430">
        <f t="shared" si="399"/>
        <v>0</v>
      </c>
      <c r="AA830" s="77">
        <v>0</v>
      </c>
      <c r="AB830" s="77">
        <v>0</v>
      </c>
      <c r="AC830" s="77">
        <v>0</v>
      </c>
      <c r="AD830" s="77">
        <v>0</v>
      </c>
      <c r="AE830" s="430">
        <f t="shared" si="400"/>
        <v>0</v>
      </c>
      <c r="AF830" s="77">
        <v>0</v>
      </c>
      <c r="AG830" s="77">
        <v>0</v>
      </c>
      <c r="AH830" s="77">
        <v>0</v>
      </c>
      <c r="AI830" s="77">
        <v>0</v>
      </c>
      <c r="AJ830" s="430">
        <f t="shared" si="397"/>
        <v>0</v>
      </c>
      <c r="AK830" s="716">
        <v>0</v>
      </c>
      <c r="AL830" s="716">
        <v>0</v>
      </c>
      <c r="AM830" s="716">
        <v>0</v>
      </c>
      <c r="AN830" s="716">
        <v>0</v>
      </c>
      <c r="AO830" s="257">
        <f t="shared" si="398"/>
        <v>0</v>
      </c>
      <c r="AP830" s="75">
        <v>0</v>
      </c>
      <c r="AQ830" s="75">
        <v>0</v>
      </c>
      <c r="AR830" s="75">
        <v>0</v>
      </c>
      <c r="AS830" s="75">
        <v>0</v>
      </c>
      <c r="AT830" s="257">
        <f t="shared" si="376"/>
        <v>0</v>
      </c>
      <c r="AU830" s="716">
        <v>0</v>
      </c>
      <c r="AV830" s="716">
        <v>0</v>
      </c>
      <c r="AW830" s="716">
        <v>0</v>
      </c>
      <c r="AX830" s="716">
        <v>0</v>
      </c>
      <c r="AY830" s="257">
        <f t="shared" si="377"/>
        <v>0</v>
      </c>
    </row>
    <row r="831" spans="2:51" s="194" customFormat="1" ht="18" customHeight="1" thickBot="1" x14ac:dyDescent="0.3">
      <c r="B831" s="1059"/>
      <c r="C831" s="933"/>
      <c r="D831" s="998"/>
      <c r="E831" s="619" t="s">
        <v>621</v>
      </c>
      <c r="F831" s="695">
        <f t="shared" si="378"/>
        <v>0</v>
      </c>
      <c r="G831" s="679">
        <v>0</v>
      </c>
      <c r="H831" s="82">
        <v>0</v>
      </c>
      <c r="I831" s="82">
        <v>0</v>
      </c>
      <c r="J831" s="82">
        <v>0</v>
      </c>
      <c r="K831" s="66">
        <f t="shared" si="412"/>
        <v>0</v>
      </c>
      <c r="L831" s="182">
        <v>0</v>
      </c>
      <c r="M831" s="182">
        <v>0</v>
      </c>
      <c r="N831" s="182">
        <v>0</v>
      </c>
      <c r="O831" s="182">
        <v>0</v>
      </c>
      <c r="P831" s="257">
        <f t="shared" si="410"/>
        <v>0</v>
      </c>
      <c r="Q831" s="77">
        <v>0</v>
      </c>
      <c r="R831" s="77">
        <v>0</v>
      </c>
      <c r="S831" s="77">
        <v>0</v>
      </c>
      <c r="T831" s="77">
        <v>0</v>
      </c>
      <c r="U831" s="257">
        <f t="shared" si="411"/>
        <v>0</v>
      </c>
      <c r="V831" s="182">
        <v>0</v>
      </c>
      <c r="W831" s="182">
        <v>0</v>
      </c>
      <c r="X831" s="182">
        <v>0</v>
      </c>
      <c r="Y831" s="423">
        <v>0</v>
      </c>
      <c r="Z831" s="430">
        <f t="shared" si="399"/>
        <v>0</v>
      </c>
      <c r="AA831" s="77">
        <v>0</v>
      </c>
      <c r="AB831" s="77">
        <v>0</v>
      </c>
      <c r="AC831" s="77">
        <v>0</v>
      </c>
      <c r="AD831" s="77">
        <v>0</v>
      </c>
      <c r="AE831" s="430">
        <f t="shared" si="400"/>
        <v>0</v>
      </c>
      <c r="AF831" s="77">
        <v>0</v>
      </c>
      <c r="AG831" s="77">
        <v>0</v>
      </c>
      <c r="AH831" s="77">
        <v>0</v>
      </c>
      <c r="AI831" s="77">
        <v>0</v>
      </c>
      <c r="AJ831" s="430">
        <f t="shared" si="397"/>
        <v>0</v>
      </c>
      <c r="AK831" s="716">
        <v>0</v>
      </c>
      <c r="AL831" s="716">
        <v>0</v>
      </c>
      <c r="AM831" s="716">
        <v>0</v>
      </c>
      <c r="AN831" s="716">
        <v>0</v>
      </c>
      <c r="AO831" s="257">
        <f t="shared" si="398"/>
        <v>0</v>
      </c>
      <c r="AP831" s="75">
        <v>0</v>
      </c>
      <c r="AQ831" s="75">
        <v>0</v>
      </c>
      <c r="AR831" s="75">
        <v>0</v>
      </c>
      <c r="AS831" s="75">
        <v>0</v>
      </c>
      <c r="AT831" s="257">
        <f t="shared" si="376"/>
        <v>0</v>
      </c>
      <c r="AU831" s="716">
        <v>0</v>
      </c>
      <c r="AV831" s="716">
        <v>0</v>
      </c>
      <c r="AW831" s="716">
        <v>0</v>
      </c>
      <c r="AX831" s="716">
        <v>0</v>
      </c>
      <c r="AY831" s="257">
        <f t="shared" si="377"/>
        <v>0</v>
      </c>
    </row>
    <row r="832" spans="2:51" s="194" customFormat="1" ht="18" customHeight="1" thickBot="1" x14ac:dyDescent="0.3">
      <c r="B832" s="1056"/>
      <c r="C832" s="933"/>
      <c r="D832" s="1003"/>
      <c r="E832" s="617" t="s">
        <v>620</v>
      </c>
      <c r="F832" s="695">
        <f t="shared" si="378"/>
        <v>0</v>
      </c>
      <c r="G832" s="679">
        <v>0</v>
      </c>
      <c r="H832" s="82">
        <v>0</v>
      </c>
      <c r="I832" s="82">
        <v>0</v>
      </c>
      <c r="J832" s="82">
        <v>0</v>
      </c>
      <c r="K832" s="66">
        <f t="shared" si="412"/>
        <v>0</v>
      </c>
      <c r="L832" s="101">
        <v>0</v>
      </c>
      <c r="M832" s="101">
        <v>0</v>
      </c>
      <c r="N832" s="101">
        <v>0</v>
      </c>
      <c r="O832" s="101">
        <v>0</v>
      </c>
      <c r="P832" s="257">
        <f t="shared" si="410"/>
        <v>0</v>
      </c>
      <c r="Q832" s="77">
        <v>0</v>
      </c>
      <c r="R832" s="77">
        <v>0</v>
      </c>
      <c r="S832" s="77">
        <v>0</v>
      </c>
      <c r="T832" s="77">
        <v>0</v>
      </c>
      <c r="U832" s="257">
        <f t="shared" si="411"/>
        <v>0</v>
      </c>
      <c r="V832" s="101">
        <v>0</v>
      </c>
      <c r="W832" s="101">
        <v>0</v>
      </c>
      <c r="X832" s="101">
        <v>0</v>
      </c>
      <c r="Y832" s="412">
        <v>0</v>
      </c>
      <c r="Z832" s="430">
        <f t="shared" si="399"/>
        <v>0</v>
      </c>
      <c r="AA832" s="77">
        <v>0</v>
      </c>
      <c r="AB832" s="77">
        <v>0</v>
      </c>
      <c r="AC832" s="77">
        <v>0</v>
      </c>
      <c r="AD832" s="77">
        <v>0</v>
      </c>
      <c r="AE832" s="430">
        <f t="shared" si="400"/>
        <v>0</v>
      </c>
      <c r="AF832" s="77">
        <v>0</v>
      </c>
      <c r="AG832" s="77">
        <v>0</v>
      </c>
      <c r="AH832" s="77">
        <v>0</v>
      </c>
      <c r="AI832" s="77">
        <v>0</v>
      </c>
      <c r="AJ832" s="430">
        <f t="shared" si="397"/>
        <v>0</v>
      </c>
      <c r="AK832" s="84">
        <v>0</v>
      </c>
      <c r="AL832" s="84">
        <v>0</v>
      </c>
      <c r="AM832" s="84">
        <v>0</v>
      </c>
      <c r="AN832" s="84">
        <v>0</v>
      </c>
      <c r="AO832" s="257">
        <f t="shared" si="398"/>
        <v>0</v>
      </c>
      <c r="AP832" s="83">
        <v>0</v>
      </c>
      <c r="AQ832" s="83">
        <v>0</v>
      </c>
      <c r="AR832" s="83">
        <v>0</v>
      </c>
      <c r="AS832" s="83">
        <v>0</v>
      </c>
      <c r="AT832" s="257">
        <f t="shared" si="376"/>
        <v>0</v>
      </c>
      <c r="AU832" s="84">
        <v>0</v>
      </c>
      <c r="AV832" s="84">
        <v>0</v>
      </c>
      <c r="AW832" s="84">
        <v>0</v>
      </c>
      <c r="AX832" s="84">
        <v>0</v>
      </c>
      <c r="AY832" s="257">
        <f t="shared" si="377"/>
        <v>0</v>
      </c>
    </row>
    <row r="833" spans="1:51" s="63" customFormat="1" ht="18" customHeight="1" thickBot="1" x14ac:dyDescent="0.3">
      <c r="A833" s="64"/>
      <c r="B833" s="1058">
        <v>2</v>
      </c>
      <c r="C833" s="933"/>
      <c r="D833" s="1002" t="s">
        <v>511</v>
      </c>
      <c r="E833" s="623" t="s">
        <v>116</v>
      </c>
      <c r="F833" s="695">
        <f t="shared" si="378"/>
        <v>0</v>
      </c>
      <c r="G833" s="661"/>
      <c r="H833" s="97"/>
      <c r="I833" s="97"/>
      <c r="J833" s="97"/>
      <c r="K833" s="66">
        <f t="shared" si="412"/>
        <v>0</v>
      </c>
      <c r="L833" s="220"/>
      <c r="M833" s="220"/>
      <c r="N833" s="220"/>
      <c r="O833" s="220"/>
      <c r="P833" s="257">
        <f t="shared" si="410"/>
        <v>0</v>
      </c>
      <c r="Q833" s="220"/>
      <c r="R833" s="220"/>
      <c r="S833" s="220"/>
      <c r="T833" s="220"/>
      <c r="U833" s="257">
        <f t="shared" si="411"/>
        <v>0</v>
      </c>
      <c r="V833" s="220"/>
      <c r="W833" s="220"/>
      <c r="X833" s="220"/>
      <c r="Y833" s="358"/>
      <c r="Z833" s="430">
        <f t="shared" si="399"/>
        <v>0</v>
      </c>
      <c r="AA833" s="220"/>
      <c r="AB833" s="220"/>
      <c r="AC833" s="220"/>
      <c r="AD833" s="220"/>
      <c r="AE833" s="430">
        <f t="shared" si="400"/>
        <v>0</v>
      </c>
      <c r="AF833" s="220"/>
      <c r="AG833" s="220"/>
      <c r="AH833" s="220"/>
      <c r="AI833" s="220"/>
      <c r="AJ833" s="430">
        <f t="shared" si="397"/>
        <v>0</v>
      </c>
      <c r="AK833" s="95"/>
      <c r="AL833" s="95"/>
      <c r="AM833" s="95"/>
      <c r="AN833" s="95"/>
      <c r="AO833" s="257">
        <f t="shared" si="398"/>
        <v>0</v>
      </c>
      <c r="AP833" s="95"/>
      <c r="AQ833" s="95"/>
      <c r="AR833" s="95"/>
      <c r="AS833" s="95"/>
      <c r="AT833" s="257">
        <f t="shared" si="376"/>
        <v>0</v>
      </c>
      <c r="AU833" s="95"/>
      <c r="AV833" s="95"/>
      <c r="AW833" s="95"/>
      <c r="AX833" s="95"/>
      <c r="AY833" s="257">
        <f t="shared" si="377"/>
        <v>0</v>
      </c>
    </row>
    <row r="834" spans="1:51" s="63" customFormat="1" ht="18" customHeight="1" thickBot="1" x14ac:dyDescent="0.3">
      <c r="A834" s="64"/>
      <c r="B834" s="1059"/>
      <c r="C834" s="933"/>
      <c r="D834" s="998"/>
      <c r="E834" s="625" t="s">
        <v>203</v>
      </c>
      <c r="F834" s="695">
        <f t="shared" si="378"/>
        <v>0</v>
      </c>
      <c r="G834" s="662"/>
      <c r="H834" s="95"/>
      <c r="I834" s="95"/>
      <c r="J834" s="95"/>
      <c r="K834" s="66">
        <f t="shared" si="412"/>
        <v>0</v>
      </c>
      <c r="L834" s="220"/>
      <c r="M834" s="220"/>
      <c r="N834" s="220"/>
      <c r="O834" s="220"/>
      <c r="P834" s="257">
        <f t="shared" si="410"/>
        <v>0</v>
      </c>
      <c r="Q834" s="220"/>
      <c r="R834" s="220"/>
      <c r="S834" s="220"/>
      <c r="T834" s="220"/>
      <c r="U834" s="257">
        <f t="shared" si="411"/>
        <v>0</v>
      </c>
      <c r="V834" s="220"/>
      <c r="W834" s="220"/>
      <c r="X834" s="220"/>
      <c r="Y834" s="358"/>
      <c r="Z834" s="430">
        <f t="shared" si="399"/>
        <v>0</v>
      </c>
      <c r="AA834" s="220"/>
      <c r="AB834" s="220"/>
      <c r="AC834" s="220"/>
      <c r="AD834" s="220"/>
      <c r="AE834" s="430">
        <f t="shared" si="400"/>
        <v>0</v>
      </c>
      <c r="AF834" s="220"/>
      <c r="AG834" s="220"/>
      <c r="AH834" s="220"/>
      <c r="AI834" s="220"/>
      <c r="AJ834" s="430">
        <f t="shared" si="397"/>
        <v>0</v>
      </c>
      <c r="AK834" s="95"/>
      <c r="AL834" s="95"/>
      <c r="AM834" s="95"/>
      <c r="AN834" s="95"/>
      <c r="AO834" s="257">
        <f t="shared" si="398"/>
        <v>0</v>
      </c>
      <c r="AP834" s="95"/>
      <c r="AQ834" s="95"/>
      <c r="AR834" s="95"/>
      <c r="AS834" s="95"/>
      <c r="AT834" s="257">
        <f t="shared" si="376"/>
        <v>0</v>
      </c>
      <c r="AU834" s="95"/>
      <c r="AV834" s="95"/>
      <c r="AW834" s="95"/>
      <c r="AX834" s="95"/>
      <c r="AY834" s="257">
        <f t="shared" si="377"/>
        <v>0</v>
      </c>
    </row>
    <row r="835" spans="1:51" s="63" customFormat="1" ht="18" customHeight="1" thickBot="1" x14ac:dyDescent="0.3">
      <c r="A835" s="64"/>
      <c r="B835" s="1059"/>
      <c r="C835" s="933"/>
      <c r="D835" s="998"/>
      <c r="E835" s="587" t="s">
        <v>112</v>
      </c>
      <c r="F835" s="695">
        <f t="shared" si="378"/>
        <v>0</v>
      </c>
      <c r="G835" s="675">
        <v>0</v>
      </c>
      <c r="H835" s="82">
        <v>0</v>
      </c>
      <c r="I835" s="82">
        <v>0</v>
      </c>
      <c r="J835" s="82">
        <v>0</v>
      </c>
      <c r="K835" s="66">
        <f t="shared" si="412"/>
        <v>0</v>
      </c>
      <c r="L835" s="82">
        <v>0</v>
      </c>
      <c r="M835" s="82">
        <v>0</v>
      </c>
      <c r="N835" s="82">
        <v>0</v>
      </c>
      <c r="O835" s="82">
        <v>0</v>
      </c>
      <c r="P835" s="257">
        <f t="shared" si="410"/>
        <v>0</v>
      </c>
      <c r="Q835" s="82">
        <v>0</v>
      </c>
      <c r="R835" s="82">
        <v>0</v>
      </c>
      <c r="S835" s="82">
        <v>0</v>
      </c>
      <c r="T835" s="82">
        <v>0</v>
      </c>
      <c r="U835" s="257">
        <f t="shared" si="411"/>
        <v>0</v>
      </c>
      <c r="V835" s="82">
        <v>0</v>
      </c>
      <c r="W835" s="82">
        <v>0</v>
      </c>
      <c r="X835" s="82">
        <v>0</v>
      </c>
      <c r="Y835" s="417">
        <v>0</v>
      </c>
      <c r="Z835" s="430">
        <f t="shared" si="399"/>
        <v>0</v>
      </c>
      <c r="AA835" s="82">
        <v>0</v>
      </c>
      <c r="AB835" s="82">
        <v>0</v>
      </c>
      <c r="AC835" s="82">
        <v>0</v>
      </c>
      <c r="AD835" s="82">
        <v>0</v>
      </c>
      <c r="AE835" s="430">
        <f t="shared" si="400"/>
        <v>0</v>
      </c>
      <c r="AF835" s="82">
        <v>0</v>
      </c>
      <c r="AG835" s="82">
        <v>0</v>
      </c>
      <c r="AH835" s="82">
        <v>0</v>
      </c>
      <c r="AI835" s="82">
        <v>0</v>
      </c>
      <c r="AJ835" s="430">
        <f t="shared" si="397"/>
        <v>0</v>
      </c>
      <c r="AK835" s="81">
        <v>0</v>
      </c>
      <c r="AL835" s="81">
        <v>0</v>
      </c>
      <c r="AM835" s="81">
        <v>0</v>
      </c>
      <c r="AN835" s="81">
        <v>0</v>
      </c>
      <c r="AO835" s="257">
        <f t="shared" si="398"/>
        <v>0</v>
      </c>
      <c r="AP835" s="81">
        <v>0</v>
      </c>
      <c r="AQ835" s="81">
        <v>0</v>
      </c>
      <c r="AR835" s="81">
        <v>0</v>
      </c>
      <c r="AS835" s="81">
        <v>0</v>
      </c>
      <c r="AT835" s="257">
        <f t="shared" si="376"/>
        <v>0</v>
      </c>
      <c r="AU835" s="81">
        <v>0</v>
      </c>
      <c r="AV835" s="81">
        <v>0</v>
      </c>
      <c r="AW835" s="81">
        <v>0</v>
      </c>
      <c r="AX835" s="81">
        <v>0</v>
      </c>
      <c r="AY835" s="257">
        <f t="shared" si="377"/>
        <v>0</v>
      </c>
    </row>
    <row r="836" spans="1:51" s="64" customFormat="1" ht="18" customHeight="1" thickBot="1" x14ac:dyDescent="0.3">
      <c r="B836" s="1059"/>
      <c r="C836" s="933"/>
      <c r="D836" s="998"/>
      <c r="E836" s="619" t="s">
        <v>621</v>
      </c>
      <c r="F836" s="695">
        <f t="shared" si="378"/>
        <v>0</v>
      </c>
      <c r="G836" s="675">
        <v>0</v>
      </c>
      <c r="H836" s="82">
        <v>0</v>
      </c>
      <c r="I836" s="82">
        <v>0</v>
      </c>
      <c r="J836" s="82">
        <v>0</v>
      </c>
      <c r="K836" s="66">
        <f t="shared" si="412"/>
        <v>0</v>
      </c>
      <c r="L836" s="82">
        <v>0</v>
      </c>
      <c r="M836" s="82">
        <v>0</v>
      </c>
      <c r="N836" s="82">
        <v>0</v>
      </c>
      <c r="O836" s="82">
        <v>0</v>
      </c>
      <c r="P836" s="257">
        <f t="shared" si="410"/>
        <v>0</v>
      </c>
      <c r="Q836" s="82">
        <v>0</v>
      </c>
      <c r="R836" s="82">
        <v>0</v>
      </c>
      <c r="S836" s="82">
        <v>0</v>
      </c>
      <c r="T836" s="82">
        <v>0</v>
      </c>
      <c r="U836" s="257">
        <f t="shared" si="411"/>
        <v>0</v>
      </c>
      <c r="V836" s="82">
        <v>0</v>
      </c>
      <c r="W836" s="82">
        <v>0</v>
      </c>
      <c r="X836" s="82">
        <v>0</v>
      </c>
      <c r="Y836" s="417">
        <v>0</v>
      </c>
      <c r="Z836" s="430">
        <f t="shared" si="399"/>
        <v>0</v>
      </c>
      <c r="AA836" s="82">
        <v>0</v>
      </c>
      <c r="AB836" s="82">
        <v>0</v>
      </c>
      <c r="AC836" s="82">
        <v>0</v>
      </c>
      <c r="AD836" s="82">
        <v>0</v>
      </c>
      <c r="AE836" s="430">
        <f t="shared" si="400"/>
        <v>0</v>
      </c>
      <c r="AF836" s="82">
        <v>0</v>
      </c>
      <c r="AG836" s="82">
        <v>0</v>
      </c>
      <c r="AH836" s="82">
        <v>0</v>
      </c>
      <c r="AI836" s="82">
        <v>0</v>
      </c>
      <c r="AJ836" s="430">
        <f t="shared" si="397"/>
        <v>0</v>
      </c>
      <c r="AK836" s="81">
        <v>0</v>
      </c>
      <c r="AL836" s="81">
        <v>0</v>
      </c>
      <c r="AM836" s="81">
        <v>0</v>
      </c>
      <c r="AN836" s="81">
        <v>0</v>
      </c>
      <c r="AO836" s="257">
        <f t="shared" si="398"/>
        <v>0</v>
      </c>
      <c r="AP836" s="81">
        <v>0</v>
      </c>
      <c r="AQ836" s="81">
        <v>0</v>
      </c>
      <c r="AR836" s="81">
        <v>0</v>
      </c>
      <c r="AS836" s="81">
        <v>0</v>
      </c>
      <c r="AT836" s="257">
        <f t="shared" si="376"/>
        <v>0</v>
      </c>
      <c r="AU836" s="81">
        <v>0</v>
      </c>
      <c r="AV836" s="81">
        <v>0</v>
      </c>
      <c r="AW836" s="81">
        <v>0</v>
      </c>
      <c r="AX836" s="81">
        <v>0</v>
      </c>
      <c r="AY836" s="257">
        <f t="shared" si="377"/>
        <v>0</v>
      </c>
    </row>
    <row r="837" spans="1:51" s="64" customFormat="1" ht="18" customHeight="1" thickBot="1" x14ac:dyDescent="0.3">
      <c r="B837" s="1056"/>
      <c r="C837" s="933"/>
      <c r="D837" s="1003"/>
      <c r="E837" s="617" t="s">
        <v>620</v>
      </c>
      <c r="F837" s="695">
        <f t="shared" si="378"/>
        <v>0</v>
      </c>
      <c r="G837" s="672">
        <v>0</v>
      </c>
      <c r="H837" s="93">
        <v>0</v>
      </c>
      <c r="I837" s="93">
        <v>0</v>
      </c>
      <c r="J837" s="93">
        <v>0</v>
      </c>
      <c r="K837" s="66">
        <f t="shared" si="412"/>
        <v>0</v>
      </c>
      <c r="L837" s="93">
        <v>0</v>
      </c>
      <c r="M837" s="93">
        <v>0</v>
      </c>
      <c r="N837" s="93">
        <v>0</v>
      </c>
      <c r="O837" s="93">
        <v>0</v>
      </c>
      <c r="P837" s="257">
        <f t="shared" si="410"/>
        <v>0</v>
      </c>
      <c r="Q837" s="82">
        <v>0</v>
      </c>
      <c r="R837" s="82">
        <v>0</v>
      </c>
      <c r="S837" s="82">
        <v>0</v>
      </c>
      <c r="T837" s="82">
        <v>0</v>
      </c>
      <c r="U837" s="257">
        <f t="shared" si="411"/>
        <v>0</v>
      </c>
      <c r="V837" s="93">
        <v>0</v>
      </c>
      <c r="W837" s="93">
        <v>0</v>
      </c>
      <c r="X837" s="93">
        <v>0</v>
      </c>
      <c r="Y837" s="415">
        <v>0</v>
      </c>
      <c r="Z837" s="430">
        <f t="shared" si="399"/>
        <v>0</v>
      </c>
      <c r="AA837" s="93">
        <v>0</v>
      </c>
      <c r="AB837" s="93">
        <v>0</v>
      </c>
      <c r="AC837" s="93">
        <v>0</v>
      </c>
      <c r="AD837" s="93">
        <v>0</v>
      </c>
      <c r="AE837" s="430">
        <f t="shared" si="400"/>
        <v>0</v>
      </c>
      <c r="AF837" s="82">
        <v>0</v>
      </c>
      <c r="AG837" s="82">
        <v>0</v>
      </c>
      <c r="AH837" s="82">
        <v>0</v>
      </c>
      <c r="AI837" s="82">
        <v>0</v>
      </c>
      <c r="AJ837" s="430">
        <f t="shared" si="397"/>
        <v>0</v>
      </c>
      <c r="AK837" s="81">
        <v>0</v>
      </c>
      <c r="AL837" s="81">
        <v>0</v>
      </c>
      <c r="AM837" s="81">
        <v>0</v>
      </c>
      <c r="AN837" s="81">
        <v>0</v>
      </c>
      <c r="AO837" s="257">
        <f t="shared" si="398"/>
        <v>0</v>
      </c>
      <c r="AP837" s="81">
        <v>0</v>
      </c>
      <c r="AQ837" s="81">
        <v>0</v>
      </c>
      <c r="AR837" s="81">
        <v>0</v>
      </c>
      <c r="AS837" s="81">
        <v>0</v>
      </c>
      <c r="AT837" s="257">
        <f t="shared" si="376"/>
        <v>0</v>
      </c>
      <c r="AU837" s="81">
        <v>0</v>
      </c>
      <c r="AV837" s="81">
        <v>0</v>
      </c>
      <c r="AW837" s="81">
        <v>0</v>
      </c>
      <c r="AX837" s="81">
        <v>0</v>
      </c>
      <c r="AY837" s="257">
        <f t="shared" si="377"/>
        <v>0</v>
      </c>
    </row>
    <row r="838" spans="1:51" s="64" customFormat="1" ht="18" customHeight="1" thickBot="1" x14ac:dyDescent="0.3">
      <c r="B838" s="931">
        <v>3</v>
      </c>
      <c r="C838" s="933"/>
      <c r="D838" s="1002" t="s">
        <v>230</v>
      </c>
      <c r="E838" s="608" t="s">
        <v>116</v>
      </c>
      <c r="F838" s="695">
        <f t="shared" si="378"/>
        <v>0</v>
      </c>
      <c r="G838" s="671">
        <v>0</v>
      </c>
      <c r="H838" s="90">
        <v>0</v>
      </c>
      <c r="I838" s="90">
        <v>0</v>
      </c>
      <c r="J838" s="90">
        <v>0</v>
      </c>
      <c r="K838" s="66">
        <f t="shared" si="412"/>
        <v>0</v>
      </c>
      <c r="L838" s="90">
        <v>0</v>
      </c>
      <c r="M838" s="90">
        <v>0</v>
      </c>
      <c r="N838" s="90">
        <v>0</v>
      </c>
      <c r="O838" s="90">
        <v>0</v>
      </c>
      <c r="P838" s="257">
        <f t="shared" si="410"/>
        <v>0</v>
      </c>
      <c r="Q838" s="82">
        <v>0</v>
      </c>
      <c r="R838" s="82">
        <v>0</v>
      </c>
      <c r="S838" s="82">
        <v>0</v>
      </c>
      <c r="T838" s="82">
        <v>0</v>
      </c>
      <c r="U838" s="257">
        <f t="shared" si="411"/>
        <v>0</v>
      </c>
      <c r="V838" s="90">
        <v>0</v>
      </c>
      <c r="W838" s="90">
        <v>0</v>
      </c>
      <c r="X838" s="90">
        <v>0</v>
      </c>
      <c r="Y838" s="414">
        <v>0</v>
      </c>
      <c r="Z838" s="430">
        <f t="shared" si="399"/>
        <v>0</v>
      </c>
      <c r="AA838" s="93">
        <v>0</v>
      </c>
      <c r="AB838" s="93">
        <v>0</v>
      </c>
      <c r="AC838" s="93">
        <v>0</v>
      </c>
      <c r="AD838" s="93">
        <v>0</v>
      </c>
      <c r="AE838" s="430">
        <f t="shared" si="400"/>
        <v>0</v>
      </c>
      <c r="AF838" s="82">
        <v>0</v>
      </c>
      <c r="AG838" s="82">
        <v>0</v>
      </c>
      <c r="AH838" s="82">
        <v>0</v>
      </c>
      <c r="AI838" s="82">
        <v>0</v>
      </c>
      <c r="AJ838" s="430">
        <f t="shared" si="397"/>
        <v>0</v>
      </c>
      <c r="AK838" s="81">
        <v>0</v>
      </c>
      <c r="AL838" s="81">
        <v>0</v>
      </c>
      <c r="AM838" s="81">
        <v>0</v>
      </c>
      <c r="AN838" s="81">
        <v>0</v>
      </c>
      <c r="AO838" s="257">
        <f t="shared" si="398"/>
        <v>0</v>
      </c>
      <c r="AP838" s="81">
        <v>0</v>
      </c>
      <c r="AQ838" s="81">
        <v>0</v>
      </c>
      <c r="AR838" s="81">
        <v>0</v>
      </c>
      <c r="AS838" s="81">
        <v>0</v>
      </c>
      <c r="AT838" s="257">
        <f t="shared" si="376"/>
        <v>0</v>
      </c>
      <c r="AU838" s="81">
        <v>0</v>
      </c>
      <c r="AV838" s="81">
        <v>0</v>
      </c>
      <c r="AW838" s="81">
        <v>0</v>
      </c>
      <c r="AX838" s="81">
        <v>0</v>
      </c>
      <c r="AY838" s="257">
        <f t="shared" si="377"/>
        <v>0</v>
      </c>
    </row>
    <row r="839" spans="1:51" s="64" customFormat="1" ht="18" customHeight="1" thickBot="1" x14ac:dyDescent="0.3">
      <c r="B839" s="931"/>
      <c r="C839" s="933"/>
      <c r="D839" s="998"/>
      <c r="E839" s="628" t="s">
        <v>203</v>
      </c>
      <c r="F839" s="695">
        <f t="shared" si="378"/>
        <v>0</v>
      </c>
      <c r="G839" s="671">
        <v>0</v>
      </c>
      <c r="H839" s="90">
        <v>0</v>
      </c>
      <c r="I839" s="90">
        <v>0</v>
      </c>
      <c r="J839" s="90">
        <v>0</v>
      </c>
      <c r="K839" s="66">
        <f t="shared" si="412"/>
        <v>0</v>
      </c>
      <c r="L839" s="90">
        <v>0</v>
      </c>
      <c r="M839" s="90">
        <v>0</v>
      </c>
      <c r="N839" s="90">
        <v>0</v>
      </c>
      <c r="O839" s="90">
        <v>0</v>
      </c>
      <c r="P839" s="257">
        <f t="shared" si="410"/>
        <v>0</v>
      </c>
      <c r="Q839" s="82">
        <v>0</v>
      </c>
      <c r="R839" s="82">
        <v>0</v>
      </c>
      <c r="S839" s="82">
        <v>0</v>
      </c>
      <c r="T839" s="82">
        <v>0</v>
      </c>
      <c r="U839" s="257">
        <f t="shared" si="411"/>
        <v>0</v>
      </c>
      <c r="V839" s="90">
        <v>0</v>
      </c>
      <c r="W839" s="90">
        <v>0</v>
      </c>
      <c r="X839" s="90">
        <v>0</v>
      </c>
      <c r="Y839" s="414">
        <v>0</v>
      </c>
      <c r="Z839" s="430">
        <f t="shared" si="399"/>
        <v>0</v>
      </c>
      <c r="AA839" s="93">
        <v>0</v>
      </c>
      <c r="AB839" s="93">
        <v>0</v>
      </c>
      <c r="AC839" s="93">
        <v>0</v>
      </c>
      <c r="AD839" s="93">
        <v>0</v>
      </c>
      <c r="AE839" s="430">
        <f t="shared" si="400"/>
        <v>0</v>
      </c>
      <c r="AF839" s="82">
        <v>0</v>
      </c>
      <c r="AG839" s="82">
        <v>0</v>
      </c>
      <c r="AH839" s="82">
        <v>0</v>
      </c>
      <c r="AI839" s="82">
        <v>0</v>
      </c>
      <c r="AJ839" s="430">
        <f t="shared" si="397"/>
        <v>0</v>
      </c>
      <c r="AK839" s="81">
        <v>0</v>
      </c>
      <c r="AL839" s="81">
        <v>0</v>
      </c>
      <c r="AM839" s="81">
        <v>0</v>
      </c>
      <c r="AN839" s="81">
        <v>0</v>
      </c>
      <c r="AO839" s="257">
        <f t="shared" si="398"/>
        <v>0</v>
      </c>
      <c r="AP839" s="81">
        <v>0</v>
      </c>
      <c r="AQ839" s="81">
        <v>0</v>
      </c>
      <c r="AR839" s="81">
        <v>0</v>
      </c>
      <c r="AS839" s="81">
        <v>0</v>
      </c>
      <c r="AT839" s="257">
        <f t="shared" si="376"/>
        <v>0</v>
      </c>
      <c r="AU839" s="81">
        <v>0</v>
      </c>
      <c r="AV839" s="81">
        <v>0</v>
      </c>
      <c r="AW839" s="81">
        <v>0</v>
      </c>
      <c r="AX839" s="81">
        <v>0</v>
      </c>
      <c r="AY839" s="257">
        <f t="shared" si="377"/>
        <v>0</v>
      </c>
    </row>
    <row r="840" spans="1:51" s="64" customFormat="1" ht="18" customHeight="1" thickBot="1" x14ac:dyDescent="0.3">
      <c r="B840" s="931"/>
      <c r="C840" s="933"/>
      <c r="D840" s="1003"/>
      <c r="E840" s="588" t="s">
        <v>112</v>
      </c>
      <c r="F840" s="695">
        <f t="shared" si="378"/>
        <v>0</v>
      </c>
      <c r="G840" s="671">
        <v>0</v>
      </c>
      <c r="H840" s="90">
        <v>0</v>
      </c>
      <c r="I840" s="90">
        <v>0</v>
      </c>
      <c r="J840" s="90">
        <v>0</v>
      </c>
      <c r="K840" s="66">
        <f t="shared" si="412"/>
        <v>0</v>
      </c>
      <c r="L840" s="119">
        <v>0</v>
      </c>
      <c r="M840" s="119">
        <v>0</v>
      </c>
      <c r="N840" s="119">
        <v>0</v>
      </c>
      <c r="O840" s="119">
        <v>0</v>
      </c>
      <c r="P840" s="257">
        <f t="shared" si="410"/>
        <v>0</v>
      </c>
      <c r="Q840" s="82">
        <v>0</v>
      </c>
      <c r="R840" s="82">
        <v>0</v>
      </c>
      <c r="S840" s="82">
        <v>0</v>
      </c>
      <c r="T840" s="82">
        <v>0</v>
      </c>
      <c r="U840" s="257">
        <f t="shared" si="411"/>
        <v>0</v>
      </c>
      <c r="V840" s="119">
        <v>0</v>
      </c>
      <c r="W840" s="119">
        <v>0</v>
      </c>
      <c r="X840" s="119">
        <v>0</v>
      </c>
      <c r="Y840" s="401">
        <v>0</v>
      </c>
      <c r="Z840" s="430">
        <f t="shared" si="399"/>
        <v>0</v>
      </c>
      <c r="AA840" s="93">
        <v>0</v>
      </c>
      <c r="AB840" s="93">
        <v>0</v>
      </c>
      <c r="AC840" s="93">
        <v>0</v>
      </c>
      <c r="AD840" s="93">
        <v>0</v>
      </c>
      <c r="AE840" s="430">
        <f t="shared" si="400"/>
        <v>0</v>
      </c>
      <c r="AF840" s="82">
        <v>0</v>
      </c>
      <c r="AG840" s="82">
        <v>0</v>
      </c>
      <c r="AH840" s="82">
        <v>0</v>
      </c>
      <c r="AI840" s="82">
        <v>0</v>
      </c>
      <c r="AJ840" s="430">
        <f t="shared" si="397"/>
        <v>0</v>
      </c>
      <c r="AK840" s="81">
        <v>0</v>
      </c>
      <c r="AL840" s="81">
        <v>0</v>
      </c>
      <c r="AM840" s="81">
        <v>0</v>
      </c>
      <c r="AN840" s="81">
        <v>0</v>
      </c>
      <c r="AO840" s="257">
        <f t="shared" si="398"/>
        <v>0</v>
      </c>
      <c r="AP840" s="81">
        <v>0</v>
      </c>
      <c r="AQ840" s="81">
        <v>0</v>
      </c>
      <c r="AR840" s="81">
        <v>0</v>
      </c>
      <c r="AS840" s="81">
        <v>0</v>
      </c>
      <c r="AT840" s="257">
        <f t="shared" si="376"/>
        <v>0</v>
      </c>
      <c r="AU840" s="81">
        <v>0</v>
      </c>
      <c r="AV840" s="81">
        <v>0</v>
      </c>
      <c r="AW840" s="81">
        <v>0</v>
      </c>
      <c r="AX840" s="81">
        <v>0</v>
      </c>
      <c r="AY840" s="257">
        <f t="shared" si="377"/>
        <v>0</v>
      </c>
    </row>
    <row r="841" spans="1:51" s="64" customFormat="1" ht="18" customHeight="1" thickBot="1" x14ac:dyDescent="0.3">
      <c r="B841" s="931">
        <v>4</v>
      </c>
      <c r="C841" s="933"/>
      <c r="D841" s="1002" t="s">
        <v>231</v>
      </c>
      <c r="E841" s="593" t="s">
        <v>116</v>
      </c>
      <c r="F841" s="695">
        <f t="shared" si="378"/>
        <v>0</v>
      </c>
      <c r="G841" s="671">
        <v>0</v>
      </c>
      <c r="H841" s="90">
        <v>0</v>
      </c>
      <c r="I841" s="90">
        <v>0</v>
      </c>
      <c r="J841" s="90">
        <v>0</v>
      </c>
      <c r="K841" s="66">
        <f t="shared" si="412"/>
        <v>0</v>
      </c>
      <c r="L841" s="90">
        <v>0</v>
      </c>
      <c r="M841" s="90">
        <v>0</v>
      </c>
      <c r="N841" s="90">
        <v>0</v>
      </c>
      <c r="O841" s="90">
        <v>0</v>
      </c>
      <c r="P841" s="257">
        <f t="shared" si="410"/>
        <v>0</v>
      </c>
      <c r="Q841" s="82">
        <v>0</v>
      </c>
      <c r="R841" s="82">
        <v>0</v>
      </c>
      <c r="S841" s="82">
        <v>0</v>
      </c>
      <c r="T841" s="82">
        <v>0</v>
      </c>
      <c r="U841" s="257">
        <f t="shared" si="411"/>
        <v>0</v>
      </c>
      <c r="V841" s="90">
        <v>0</v>
      </c>
      <c r="W841" s="90">
        <v>0</v>
      </c>
      <c r="X841" s="90">
        <v>0</v>
      </c>
      <c r="Y841" s="414">
        <v>0</v>
      </c>
      <c r="Z841" s="430">
        <f t="shared" si="399"/>
        <v>0</v>
      </c>
      <c r="AA841" s="93">
        <v>0</v>
      </c>
      <c r="AB841" s="93">
        <v>0</v>
      </c>
      <c r="AC841" s="93">
        <v>0</v>
      </c>
      <c r="AD841" s="93">
        <v>0</v>
      </c>
      <c r="AE841" s="430">
        <f t="shared" si="400"/>
        <v>0</v>
      </c>
      <c r="AF841" s="82">
        <v>0</v>
      </c>
      <c r="AG841" s="82">
        <v>0</v>
      </c>
      <c r="AH841" s="82">
        <v>0</v>
      </c>
      <c r="AI841" s="82">
        <v>0</v>
      </c>
      <c r="AJ841" s="430">
        <f t="shared" si="397"/>
        <v>0</v>
      </c>
      <c r="AK841" s="81">
        <v>0</v>
      </c>
      <c r="AL841" s="81">
        <v>0</v>
      </c>
      <c r="AM841" s="81">
        <v>0</v>
      </c>
      <c r="AN841" s="81">
        <v>0</v>
      </c>
      <c r="AO841" s="257">
        <f t="shared" si="398"/>
        <v>0</v>
      </c>
      <c r="AP841" s="81">
        <v>0</v>
      </c>
      <c r="AQ841" s="81">
        <v>0</v>
      </c>
      <c r="AR841" s="81">
        <v>0</v>
      </c>
      <c r="AS841" s="81">
        <v>0</v>
      </c>
      <c r="AT841" s="257">
        <f t="shared" si="376"/>
        <v>0</v>
      </c>
      <c r="AU841" s="81">
        <v>0</v>
      </c>
      <c r="AV841" s="81">
        <v>0</v>
      </c>
      <c r="AW841" s="81">
        <v>0</v>
      </c>
      <c r="AX841" s="81">
        <v>0</v>
      </c>
      <c r="AY841" s="257">
        <f t="shared" si="377"/>
        <v>0</v>
      </c>
    </row>
    <row r="842" spans="1:51" s="64" customFormat="1" ht="18" customHeight="1" thickBot="1" x14ac:dyDescent="0.3">
      <c r="B842" s="931"/>
      <c r="C842" s="933"/>
      <c r="D842" s="998"/>
      <c r="E842" s="628" t="s">
        <v>203</v>
      </c>
      <c r="F842" s="695">
        <f t="shared" si="378"/>
        <v>0</v>
      </c>
      <c r="G842" s="671">
        <v>0</v>
      </c>
      <c r="H842" s="90">
        <v>0</v>
      </c>
      <c r="I842" s="90">
        <v>0</v>
      </c>
      <c r="J842" s="90">
        <v>0</v>
      </c>
      <c r="K842" s="66">
        <f t="shared" si="412"/>
        <v>0</v>
      </c>
      <c r="L842" s="90">
        <v>0</v>
      </c>
      <c r="M842" s="90">
        <v>0</v>
      </c>
      <c r="N842" s="90">
        <v>0</v>
      </c>
      <c r="O842" s="90">
        <v>0</v>
      </c>
      <c r="P842" s="257">
        <f t="shared" si="410"/>
        <v>0</v>
      </c>
      <c r="Q842" s="82">
        <v>0</v>
      </c>
      <c r="R842" s="82">
        <v>0</v>
      </c>
      <c r="S842" s="82">
        <v>0</v>
      </c>
      <c r="T842" s="82">
        <v>0</v>
      </c>
      <c r="U842" s="257">
        <f t="shared" si="411"/>
        <v>0</v>
      </c>
      <c r="V842" s="90">
        <v>0</v>
      </c>
      <c r="W842" s="90">
        <v>0</v>
      </c>
      <c r="X842" s="90">
        <v>0</v>
      </c>
      <c r="Y842" s="414">
        <v>0</v>
      </c>
      <c r="Z842" s="430">
        <f t="shared" si="399"/>
        <v>0</v>
      </c>
      <c r="AA842" s="93">
        <v>0</v>
      </c>
      <c r="AB842" s="93">
        <v>0</v>
      </c>
      <c r="AC842" s="93">
        <v>0</v>
      </c>
      <c r="AD842" s="93">
        <v>0</v>
      </c>
      <c r="AE842" s="430">
        <f t="shared" si="400"/>
        <v>0</v>
      </c>
      <c r="AF842" s="82">
        <v>0</v>
      </c>
      <c r="AG842" s="82">
        <v>0</v>
      </c>
      <c r="AH842" s="82">
        <v>0</v>
      </c>
      <c r="AI842" s="82">
        <v>0</v>
      </c>
      <c r="AJ842" s="430">
        <f t="shared" si="397"/>
        <v>0</v>
      </c>
      <c r="AK842" s="81">
        <v>0</v>
      </c>
      <c r="AL842" s="81">
        <v>0</v>
      </c>
      <c r="AM842" s="81">
        <v>0</v>
      </c>
      <c r="AN842" s="81">
        <v>0</v>
      </c>
      <c r="AO842" s="257">
        <f t="shared" si="398"/>
        <v>0</v>
      </c>
      <c r="AP842" s="81">
        <v>0</v>
      </c>
      <c r="AQ842" s="81">
        <v>0</v>
      </c>
      <c r="AR842" s="81">
        <v>0</v>
      </c>
      <c r="AS842" s="81">
        <v>0</v>
      </c>
      <c r="AT842" s="257">
        <f t="shared" ref="AT842:AT905" si="413">AP842+AQ842+AR842+AS842</f>
        <v>0</v>
      </c>
      <c r="AU842" s="81">
        <v>0</v>
      </c>
      <c r="AV842" s="81">
        <v>0</v>
      </c>
      <c r="AW842" s="81">
        <v>0</v>
      </c>
      <c r="AX842" s="81">
        <v>0</v>
      </c>
      <c r="AY842" s="257">
        <f t="shared" ref="AY842:AY905" si="414">AU842+AV842+AW842+AX842</f>
        <v>0</v>
      </c>
    </row>
    <row r="843" spans="1:51" s="64" customFormat="1" ht="18" customHeight="1" thickBot="1" x14ac:dyDescent="0.3">
      <c r="B843" s="931"/>
      <c r="C843" s="933"/>
      <c r="D843" s="1003"/>
      <c r="E843" s="588" t="s">
        <v>112</v>
      </c>
      <c r="F843" s="695">
        <f t="shared" si="378"/>
        <v>0</v>
      </c>
      <c r="G843" s="671">
        <v>0</v>
      </c>
      <c r="H843" s="90">
        <v>0</v>
      </c>
      <c r="I843" s="90">
        <v>0</v>
      </c>
      <c r="J843" s="90">
        <v>0</v>
      </c>
      <c r="K843" s="66">
        <f t="shared" si="412"/>
        <v>0</v>
      </c>
      <c r="L843" s="90">
        <v>0</v>
      </c>
      <c r="M843" s="90">
        <v>0</v>
      </c>
      <c r="N843" s="90">
        <v>0</v>
      </c>
      <c r="O843" s="90">
        <v>0</v>
      </c>
      <c r="P843" s="257">
        <f t="shared" si="410"/>
        <v>0</v>
      </c>
      <c r="Q843" s="82">
        <v>0</v>
      </c>
      <c r="R843" s="82">
        <v>0</v>
      </c>
      <c r="S843" s="82">
        <v>0</v>
      </c>
      <c r="T843" s="82">
        <v>0</v>
      </c>
      <c r="U843" s="257">
        <f t="shared" si="411"/>
        <v>0</v>
      </c>
      <c r="V843" s="119">
        <v>0</v>
      </c>
      <c r="W843" s="119">
        <v>0</v>
      </c>
      <c r="X843" s="119">
        <v>0</v>
      </c>
      <c r="Y843" s="401">
        <v>0</v>
      </c>
      <c r="Z843" s="430">
        <f t="shared" si="399"/>
        <v>0</v>
      </c>
      <c r="AA843" s="93">
        <v>0</v>
      </c>
      <c r="AB843" s="93">
        <v>0</v>
      </c>
      <c r="AC843" s="93">
        <v>0</v>
      </c>
      <c r="AD843" s="93">
        <v>0</v>
      </c>
      <c r="AE843" s="430">
        <f t="shared" si="400"/>
        <v>0</v>
      </c>
      <c r="AF843" s="82">
        <v>0</v>
      </c>
      <c r="AG843" s="82">
        <v>0</v>
      </c>
      <c r="AH843" s="82">
        <v>0</v>
      </c>
      <c r="AI843" s="82">
        <v>0</v>
      </c>
      <c r="AJ843" s="430">
        <f t="shared" si="397"/>
        <v>0</v>
      </c>
      <c r="AK843" s="81">
        <v>0</v>
      </c>
      <c r="AL843" s="81">
        <v>0</v>
      </c>
      <c r="AM843" s="81">
        <v>0</v>
      </c>
      <c r="AN843" s="81">
        <v>0</v>
      </c>
      <c r="AO843" s="257">
        <f t="shared" si="398"/>
        <v>0</v>
      </c>
      <c r="AP843" s="81">
        <v>0</v>
      </c>
      <c r="AQ843" s="81">
        <v>0</v>
      </c>
      <c r="AR843" s="81">
        <v>0</v>
      </c>
      <c r="AS843" s="81">
        <v>0</v>
      </c>
      <c r="AT843" s="257">
        <f t="shared" si="413"/>
        <v>0</v>
      </c>
      <c r="AU843" s="81">
        <v>0</v>
      </c>
      <c r="AV843" s="81">
        <v>0</v>
      </c>
      <c r="AW843" s="81">
        <v>0</v>
      </c>
      <c r="AX843" s="81">
        <v>0</v>
      </c>
      <c r="AY843" s="257">
        <f t="shared" si="414"/>
        <v>0</v>
      </c>
    </row>
    <row r="844" spans="1:51" s="64" customFormat="1" ht="18" customHeight="1" thickBot="1" x14ac:dyDescent="0.3">
      <c r="B844" s="931">
        <v>5</v>
      </c>
      <c r="C844" s="933"/>
      <c r="D844" s="1002" t="s">
        <v>588</v>
      </c>
      <c r="E844" s="608" t="s">
        <v>116</v>
      </c>
      <c r="F844" s="695">
        <f t="shared" si="378"/>
        <v>0</v>
      </c>
      <c r="G844" s="671">
        <v>0</v>
      </c>
      <c r="H844" s="90">
        <v>0</v>
      </c>
      <c r="I844" s="90">
        <v>0</v>
      </c>
      <c r="J844" s="90">
        <v>0</v>
      </c>
      <c r="K844" s="66">
        <f t="shared" si="412"/>
        <v>0</v>
      </c>
      <c r="L844" s="90">
        <v>0</v>
      </c>
      <c r="M844" s="90">
        <v>0</v>
      </c>
      <c r="N844" s="90">
        <v>0</v>
      </c>
      <c r="O844" s="90">
        <v>0</v>
      </c>
      <c r="P844" s="257">
        <f t="shared" si="410"/>
        <v>0</v>
      </c>
      <c r="Q844" s="82">
        <v>0</v>
      </c>
      <c r="R844" s="82">
        <v>0</v>
      </c>
      <c r="S844" s="82">
        <v>0</v>
      </c>
      <c r="T844" s="82">
        <v>0</v>
      </c>
      <c r="U844" s="257">
        <f t="shared" si="411"/>
        <v>0</v>
      </c>
      <c r="V844" s="90">
        <v>0</v>
      </c>
      <c r="W844" s="90">
        <v>0</v>
      </c>
      <c r="X844" s="90">
        <v>0</v>
      </c>
      <c r="Y844" s="414">
        <v>0</v>
      </c>
      <c r="Z844" s="430">
        <f t="shared" si="399"/>
        <v>0</v>
      </c>
      <c r="AA844" s="93">
        <v>0</v>
      </c>
      <c r="AB844" s="93">
        <v>0</v>
      </c>
      <c r="AC844" s="93">
        <v>0</v>
      </c>
      <c r="AD844" s="93">
        <v>0</v>
      </c>
      <c r="AE844" s="430">
        <f t="shared" si="400"/>
        <v>0</v>
      </c>
      <c r="AF844" s="82">
        <v>0</v>
      </c>
      <c r="AG844" s="82">
        <v>0</v>
      </c>
      <c r="AH844" s="82">
        <v>0</v>
      </c>
      <c r="AI844" s="82">
        <v>0</v>
      </c>
      <c r="AJ844" s="430">
        <f t="shared" si="397"/>
        <v>0</v>
      </c>
      <c r="AK844" s="81">
        <v>0</v>
      </c>
      <c r="AL844" s="81">
        <v>0</v>
      </c>
      <c r="AM844" s="81">
        <v>0</v>
      </c>
      <c r="AN844" s="81">
        <v>0</v>
      </c>
      <c r="AO844" s="257">
        <f t="shared" si="398"/>
        <v>0</v>
      </c>
      <c r="AP844" s="81">
        <v>0</v>
      </c>
      <c r="AQ844" s="81">
        <v>0</v>
      </c>
      <c r="AR844" s="81">
        <v>0</v>
      </c>
      <c r="AS844" s="81">
        <v>0</v>
      </c>
      <c r="AT844" s="257">
        <f t="shared" si="413"/>
        <v>0</v>
      </c>
      <c r="AU844" s="81">
        <v>0</v>
      </c>
      <c r="AV844" s="81">
        <v>0</v>
      </c>
      <c r="AW844" s="81">
        <v>0</v>
      </c>
      <c r="AX844" s="81">
        <v>0</v>
      </c>
      <c r="AY844" s="257">
        <f t="shared" si="414"/>
        <v>0</v>
      </c>
    </row>
    <row r="845" spans="1:51" s="64" customFormat="1" ht="18" customHeight="1" thickBot="1" x14ac:dyDescent="0.3">
      <c r="B845" s="931"/>
      <c r="C845" s="933"/>
      <c r="D845" s="998"/>
      <c r="E845" s="628" t="s">
        <v>203</v>
      </c>
      <c r="F845" s="695">
        <f t="shared" ref="F845:F908" si="415">K845+P845+U845+Z845+AE845+AJ845+AO845+AT845+AY845</f>
        <v>0</v>
      </c>
      <c r="G845" s="671">
        <v>0</v>
      </c>
      <c r="H845" s="90">
        <v>0</v>
      </c>
      <c r="I845" s="90">
        <v>0</v>
      </c>
      <c r="J845" s="90">
        <v>0</v>
      </c>
      <c r="K845" s="66">
        <f t="shared" si="412"/>
        <v>0</v>
      </c>
      <c r="L845" s="90">
        <v>0</v>
      </c>
      <c r="M845" s="90">
        <v>0</v>
      </c>
      <c r="N845" s="90">
        <v>0</v>
      </c>
      <c r="O845" s="90">
        <v>0</v>
      </c>
      <c r="P845" s="257">
        <f t="shared" si="410"/>
        <v>0</v>
      </c>
      <c r="Q845" s="82">
        <v>0</v>
      </c>
      <c r="R845" s="82">
        <v>0</v>
      </c>
      <c r="S845" s="82">
        <v>0</v>
      </c>
      <c r="T845" s="82">
        <v>0</v>
      </c>
      <c r="U845" s="257">
        <f t="shared" si="411"/>
        <v>0</v>
      </c>
      <c r="V845" s="90">
        <v>0</v>
      </c>
      <c r="W845" s="90">
        <v>0</v>
      </c>
      <c r="X845" s="90">
        <v>0</v>
      </c>
      <c r="Y845" s="414">
        <v>0</v>
      </c>
      <c r="Z845" s="430">
        <f t="shared" si="399"/>
        <v>0</v>
      </c>
      <c r="AA845" s="93">
        <v>0</v>
      </c>
      <c r="AB845" s="93">
        <v>0</v>
      </c>
      <c r="AC845" s="93">
        <v>0</v>
      </c>
      <c r="AD845" s="93">
        <v>0</v>
      </c>
      <c r="AE845" s="430">
        <f t="shared" si="400"/>
        <v>0</v>
      </c>
      <c r="AF845" s="82">
        <v>0</v>
      </c>
      <c r="AG845" s="82">
        <v>0</v>
      </c>
      <c r="AH845" s="82">
        <v>0</v>
      </c>
      <c r="AI845" s="82">
        <v>0</v>
      </c>
      <c r="AJ845" s="430">
        <f t="shared" si="397"/>
        <v>0</v>
      </c>
      <c r="AK845" s="81">
        <v>0</v>
      </c>
      <c r="AL845" s="81">
        <v>0</v>
      </c>
      <c r="AM845" s="81">
        <v>0</v>
      </c>
      <c r="AN845" s="81">
        <v>0</v>
      </c>
      <c r="AO845" s="257">
        <f t="shared" si="398"/>
        <v>0</v>
      </c>
      <c r="AP845" s="81">
        <v>0</v>
      </c>
      <c r="AQ845" s="81">
        <v>0</v>
      </c>
      <c r="AR845" s="81">
        <v>0</v>
      </c>
      <c r="AS845" s="81">
        <v>0</v>
      </c>
      <c r="AT845" s="257">
        <f t="shared" si="413"/>
        <v>0</v>
      </c>
      <c r="AU845" s="81">
        <v>0</v>
      </c>
      <c r="AV845" s="81">
        <v>0</v>
      </c>
      <c r="AW845" s="81">
        <v>0</v>
      </c>
      <c r="AX845" s="81">
        <v>0</v>
      </c>
      <c r="AY845" s="257">
        <f t="shared" si="414"/>
        <v>0</v>
      </c>
    </row>
    <row r="846" spans="1:51" s="64" customFormat="1" ht="18" customHeight="1" thickBot="1" x14ac:dyDescent="0.3">
      <c r="B846" s="931"/>
      <c r="C846" s="933"/>
      <c r="D846" s="998"/>
      <c r="E846" s="587" t="s">
        <v>112</v>
      </c>
      <c r="F846" s="695">
        <f t="shared" si="415"/>
        <v>0</v>
      </c>
      <c r="G846" s="671">
        <v>0</v>
      </c>
      <c r="H846" s="90">
        <v>0</v>
      </c>
      <c r="I846" s="90">
        <v>0</v>
      </c>
      <c r="J846" s="90">
        <v>0</v>
      </c>
      <c r="K846" s="66">
        <f t="shared" si="412"/>
        <v>0</v>
      </c>
      <c r="L846" s="90">
        <v>0</v>
      </c>
      <c r="M846" s="90">
        <v>0</v>
      </c>
      <c r="N846" s="90">
        <v>0</v>
      </c>
      <c r="O846" s="90">
        <v>0</v>
      </c>
      <c r="P846" s="257">
        <f t="shared" si="410"/>
        <v>0</v>
      </c>
      <c r="Q846" s="82">
        <v>0</v>
      </c>
      <c r="R846" s="82">
        <v>0</v>
      </c>
      <c r="S846" s="82">
        <v>0</v>
      </c>
      <c r="T846" s="82">
        <v>0</v>
      </c>
      <c r="U846" s="257">
        <f t="shared" si="411"/>
        <v>0</v>
      </c>
      <c r="V846" s="90">
        <v>0</v>
      </c>
      <c r="W846" s="90">
        <v>0</v>
      </c>
      <c r="X846" s="90">
        <v>0</v>
      </c>
      <c r="Y846" s="414">
        <v>0</v>
      </c>
      <c r="Z846" s="430">
        <f t="shared" si="399"/>
        <v>0</v>
      </c>
      <c r="AA846" s="93">
        <v>0</v>
      </c>
      <c r="AB846" s="93">
        <v>0</v>
      </c>
      <c r="AC846" s="93">
        <v>0</v>
      </c>
      <c r="AD846" s="93">
        <v>0</v>
      </c>
      <c r="AE846" s="430">
        <f t="shared" si="400"/>
        <v>0</v>
      </c>
      <c r="AF846" s="82">
        <v>0</v>
      </c>
      <c r="AG846" s="82">
        <v>0</v>
      </c>
      <c r="AH846" s="82">
        <v>0</v>
      </c>
      <c r="AI846" s="82">
        <v>0</v>
      </c>
      <c r="AJ846" s="430">
        <f t="shared" si="397"/>
        <v>0</v>
      </c>
      <c r="AK846" s="81">
        <v>0</v>
      </c>
      <c r="AL846" s="81">
        <v>0</v>
      </c>
      <c r="AM846" s="81">
        <v>0</v>
      </c>
      <c r="AN846" s="81">
        <v>0</v>
      </c>
      <c r="AO846" s="257">
        <f t="shared" si="398"/>
        <v>0</v>
      </c>
      <c r="AP846" s="81">
        <v>0</v>
      </c>
      <c r="AQ846" s="81">
        <v>0</v>
      </c>
      <c r="AR846" s="81">
        <v>0</v>
      </c>
      <c r="AS846" s="81">
        <v>0</v>
      </c>
      <c r="AT846" s="257">
        <f t="shared" si="413"/>
        <v>0</v>
      </c>
      <c r="AU846" s="81">
        <v>0</v>
      </c>
      <c r="AV846" s="81">
        <v>0</v>
      </c>
      <c r="AW846" s="81">
        <v>0</v>
      </c>
      <c r="AX846" s="81">
        <v>0</v>
      </c>
      <c r="AY846" s="257">
        <f t="shared" si="414"/>
        <v>0</v>
      </c>
    </row>
    <row r="847" spans="1:51" s="64" customFormat="1" ht="18" customHeight="1" thickBot="1" x14ac:dyDescent="0.3">
      <c r="B847" s="931"/>
      <c r="C847" s="933"/>
      <c r="D847" s="998"/>
      <c r="E847" s="619" t="s">
        <v>621</v>
      </c>
      <c r="F847" s="695">
        <f t="shared" si="415"/>
        <v>0</v>
      </c>
      <c r="G847" s="671">
        <v>0</v>
      </c>
      <c r="H847" s="90">
        <v>0</v>
      </c>
      <c r="I847" s="90">
        <v>0</v>
      </c>
      <c r="J847" s="90">
        <v>0</v>
      </c>
      <c r="K847" s="66">
        <f t="shared" si="412"/>
        <v>0</v>
      </c>
      <c r="L847" s="90">
        <v>0</v>
      </c>
      <c r="M847" s="90">
        <v>0</v>
      </c>
      <c r="N847" s="90">
        <v>0</v>
      </c>
      <c r="O847" s="90">
        <v>0</v>
      </c>
      <c r="P847" s="257">
        <f t="shared" si="410"/>
        <v>0</v>
      </c>
      <c r="Q847" s="82">
        <v>0</v>
      </c>
      <c r="R847" s="82">
        <v>0</v>
      </c>
      <c r="S847" s="82">
        <v>0</v>
      </c>
      <c r="T847" s="82">
        <v>0</v>
      </c>
      <c r="U847" s="257">
        <f t="shared" si="411"/>
        <v>0</v>
      </c>
      <c r="V847" s="90">
        <v>0</v>
      </c>
      <c r="W847" s="90">
        <v>0</v>
      </c>
      <c r="X847" s="90">
        <v>0</v>
      </c>
      <c r="Y847" s="414">
        <v>0</v>
      </c>
      <c r="Z847" s="430">
        <f t="shared" si="399"/>
        <v>0</v>
      </c>
      <c r="AA847" s="93">
        <v>0</v>
      </c>
      <c r="AB847" s="93">
        <v>0</v>
      </c>
      <c r="AC847" s="93">
        <v>0</v>
      </c>
      <c r="AD847" s="93">
        <v>0</v>
      </c>
      <c r="AE847" s="430">
        <f t="shared" si="400"/>
        <v>0</v>
      </c>
      <c r="AF847" s="82">
        <v>0</v>
      </c>
      <c r="AG847" s="82">
        <v>0</v>
      </c>
      <c r="AH847" s="82">
        <v>0</v>
      </c>
      <c r="AI847" s="82">
        <v>0</v>
      </c>
      <c r="AJ847" s="430">
        <f t="shared" si="397"/>
        <v>0</v>
      </c>
      <c r="AK847" s="81">
        <v>0</v>
      </c>
      <c r="AL847" s="81">
        <v>0</v>
      </c>
      <c r="AM847" s="81">
        <v>0</v>
      </c>
      <c r="AN847" s="81">
        <v>0</v>
      </c>
      <c r="AO847" s="257">
        <f t="shared" si="398"/>
        <v>0</v>
      </c>
      <c r="AP847" s="81">
        <v>0</v>
      </c>
      <c r="AQ847" s="81">
        <v>0</v>
      </c>
      <c r="AR847" s="81">
        <v>0</v>
      </c>
      <c r="AS847" s="81">
        <v>0</v>
      </c>
      <c r="AT847" s="257">
        <f t="shared" si="413"/>
        <v>0</v>
      </c>
      <c r="AU847" s="81">
        <v>0</v>
      </c>
      <c r="AV847" s="81">
        <v>0</v>
      </c>
      <c r="AW847" s="81">
        <v>0</v>
      </c>
      <c r="AX847" s="81">
        <v>0</v>
      </c>
      <c r="AY847" s="257">
        <f t="shared" si="414"/>
        <v>0</v>
      </c>
    </row>
    <row r="848" spans="1:51" s="64" customFormat="1" ht="18" customHeight="1" thickBot="1" x14ac:dyDescent="0.3">
      <c r="B848" s="931"/>
      <c r="C848" s="933"/>
      <c r="D848" s="1003"/>
      <c r="E848" s="616" t="s">
        <v>620</v>
      </c>
      <c r="F848" s="695">
        <f t="shared" si="415"/>
        <v>0</v>
      </c>
      <c r="G848" s="671">
        <v>0</v>
      </c>
      <c r="H848" s="90">
        <v>0</v>
      </c>
      <c r="I848" s="90">
        <v>0</v>
      </c>
      <c r="J848" s="90">
        <v>0</v>
      </c>
      <c r="K848" s="66">
        <f t="shared" si="412"/>
        <v>0</v>
      </c>
      <c r="L848" s="90">
        <v>0</v>
      </c>
      <c r="M848" s="90">
        <v>0</v>
      </c>
      <c r="N848" s="90">
        <v>0</v>
      </c>
      <c r="O848" s="90">
        <v>0</v>
      </c>
      <c r="P848" s="257">
        <f t="shared" si="410"/>
        <v>0</v>
      </c>
      <c r="Q848" s="82">
        <v>0</v>
      </c>
      <c r="R848" s="82">
        <v>0</v>
      </c>
      <c r="S848" s="82">
        <v>0</v>
      </c>
      <c r="T848" s="82">
        <v>0</v>
      </c>
      <c r="U848" s="257">
        <f t="shared" si="411"/>
        <v>0</v>
      </c>
      <c r="V848" s="90">
        <v>0</v>
      </c>
      <c r="W848" s="90">
        <v>0</v>
      </c>
      <c r="X848" s="90">
        <v>0</v>
      </c>
      <c r="Y848" s="414">
        <v>0</v>
      </c>
      <c r="Z848" s="430">
        <f t="shared" si="399"/>
        <v>0</v>
      </c>
      <c r="AA848" s="93">
        <v>0</v>
      </c>
      <c r="AB848" s="93">
        <v>0</v>
      </c>
      <c r="AC848" s="93">
        <v>0</v>
      </c>
      <c r="AD848" s="93">
        <v>0</v>
      </c>
      <c r="AE848" s="430">
        <f t="shared" si="400"/>
        <v>0</v>
      </c>
      <c r="AF848" s="82">
        <v>0</v>
      </c>
      <c r="AG848" s="82">
        <v>0</v>
      </c>
      <c r="AH848" s="82">
        <v>0</v>
      </c>
      <c r="AI848" s="82">
        <v>0</v>
      </c>
      <c r="AJ848" s="430">
        <f t="shared" si="397"/>
        <v>0</v>
      </c>
      <c r="AK848" s="81">
        <v>0</v>
      </c>
      <c r="AL848" s="81">
        <v>0</v>
      </c>
      <c r="AM848" s="81">
        <v>0</v>
      </c>
      <c r="AN848" s="81">
        <v>0</v>
      </c>
      <c r="AO848" s="257">
        <f t="shared" si="398"/>
        <v>0</v>
      </c>
      <c r="AP848" s="81">
        <v>0</v>
      </c>
      <c r="AQ848" s="81">
        <v>0</v>
      </c>
      <c r="AR848" s="81">
        <v>0</v>
      </c>
      <c r="AS848" s="81">
        <v>0</v>
      </c>
      <c r="AT848" s="257">
        <f t="shared" si="413"/>
        <v>0</v>
      </c>
      <c r="AU848" s="81">
        <v>0</v>
      </c>
      <c r="AV848" s="81">
        <v>0</v>
      </c>
      <c r="AW848" s="81">
        <v>0</v>
      </c>
      <c r="AX848" s="81">
        <v>0</v>
      </c>
      <c r="AY848" s="257">
        <f t="shared" si="414"/>
        <v>0</v>
      </c>
    </row>
    <row r="849" spans="2:51" s="64" customFormat="1" ht="18" customHeight="1" thickBot="1" x14ac:dyDescent="0.3">
      <c r="B849" s="931">
        <v>6</v>
      </c>
      <c r="C849" s="933"/>
      <c r="D849" s="1002" t="s">
        <v>232</v>
      </c>
      <c r="E849" s="593" t="s">
        <v>116</v>
      </c>
      <c r="F849" s="695">
        <f t="shared" si="415"/>
        <v>0</v>
      </c>
      <c r="G849" s="671">
        <v>0</v>
      </c>
      <c r="H849" s="90">
        <v>0</v>
      </c>
      <c r="I849" s="90">
        <v>0</v>
      </c>
      <c r="J849" s="90">
        <v>0</v>
      </c>
      <c r="K849" s="66">
        <f t="shared" si="412"/>
        <v>0</v>
      </c>
      <c r="L849" s="90">
        <v>0</v>
      </c>
      <c r="M849" s="90">
        <v>0</v>
      </c>
      <c r="N849" s="90">
        <v>0</v>
      </c>
      <c r="O849" s="90">
        <v>0</v>
      </c>
      <c r="P849" s="257">
        <f t="shared" si="410"/>
        <v>0</v>
      </c>
      <c r="Q849" s="82">
        <v>0</v>
      </c>
      <c r="R849" s="82">
        <v>0</v>
      </c>
      <c r="S849" s="82">
        <v>0</v>
      </c>
      <c r="T849" s="82">
        <v>0</v>
      </c>
      <c r="U849" s="257">
        <f t="shared" si="411"/>
        <v>0</v>
      </c>
      <c r="V849" s="90">
        <v>0</v>
      </c>
      <c r="W849" s="90">
        <v>0</v>
      </c>
      <c r="X849" s="90">
        <v>0</v>
      </c>
      <c r="Y849" s="414">
        <v>0</v>
      </c>
      <c r="Z849" s="430">
        <f t="shared" si="399"/>
        <v>0</v>
      </c>
      <c r="AA849" s="93">
        <v>0</v>
      </c>
      <c r="AB849" s="93">
        <v>0</v>
      </c>
      <c r="AC849" s="93">
        <v>0</v>
      </c>
      <c r="AD849" s="93">
        <v>0</v>
      </c>
      <c r="AE849" s="430">
        <f t="shared" si="400"/>
        <v>0</v>
      </c>
      <c r="AF849" s="82">
        <v>0</v>
      </c>
      <c r="AG849" s="82">
        <v>0</v>
      </c>
      <c r="AH849" s="82">
        <v>0</v>
      </c>
      <c r="AI849" s="82">
        <v>0</v>
      </c>
      <c r="AJ849" s="430">
        <f t="shared" si="397"/>
        <v>0</v>
      </c>
      <c r="AK849" s="81">
        <v>0</v>
      </c>
      <c r="AL849" s="81">
        <v>0</v>
      </c>
      <c r="AM849" s="81">
        <v>0</v>
      </c>
      <c r="AN849" s="81">
        <v>0</v>
      </c>
      <c r="AO849" s="257">
        <f t="shared" si="398"/>
        <v>0</v>
      </c>
      <c r="AP849" s="81">
        <v>0</v>
      </c>
      <c r="AQ849" s="81">
        <v>0</v>
      </c>
      <c r="AR849" s="81">
        <v>0</v>
      </c>
      <c r="AS849" s="81">
        <v>0</v>
      </c>
      <c r="AT849" s="257">
        <f t="shared" si="413"/>
        <v>0</v>
      </c>
      <c r="AU849" s="81">
        <v>0</v>
      </c>
      <c r="AV849" s="81">
        <v>0</v>
      </c>
      <c r="AW849" s="81">
        <v>0</v>
      </c>
      <c r="AX849" s="81">
        <v>0</v>
      </c>
      <c r="AY849" s="257">
        <f t="shared" si="414"/>
        <v>0</v>
      </c>
    </row>
    <row r="850" spans="2:51" s="64" customFormat="1" ht="18" customHeight="1" thickBot="1" x14ac:dyDescent="0.3">
      <c r="B850" s="931"/>
      <c r="C850" s="933"/>
      <c r="D850" s="998"/>
      <c r="E850" s="628" t="s">
        <v>203</v>
      </c>
      <c r="F850" s="695">
        <f t="shared" si="415"/>
        <v>0</v>
      </c>
      <c r="G850" s="671">
        <v>0</v>
      </c>
      <c r="H850" s="90">
        <v>0</v>
      </c>
      <c r="I850" s="90">
        <v>0</v>
      </c>
      <c r="J850" s="90">
        <v>0</v>
      </c>
      <c r="K850" s="66">
        <f t="shared" si="412"/>
        <v>0</v>
      </c>
      <c r="L850" s="90">
        <v>0</v>
      </c>
      <c r="M850" s="90">
        <v>0</v>
      </c>
      <c r="N850" s="90">
        <v>0</v>
      </c>
      <c r="O850" s="90">
        <v>0</v>
      </c>
      <c r="P850" s="257">
        <f t="shared" si="410"/>
        <v>0</v>
      </c>
      <c r="Q850" s="82">
        <v>0</v>
      </c>
      <c r="R850" s="82">
        <v>0</v>
      </c>
      <c r="S850" s="82">
        <v>0</v>
      </c>
      <c r="T850" s="82">
        <v>0</v>
      </c>
      <c r="U850" s="257">
        <f t="shared" si="411"/>
        <v>0</v>
      </c>
      <c r="V850" s="90">
        <v>0</v>
      </c>
      <c r="W850" s="90">
        <v>0</v>
      </c>
      <c r="X850" s="90">
        <v>0</v>
      </c>
      <c r="Y850" s="414">
        <v>0</v>
      </c>
      <c r="Z850" s="430">
        <f t="shared" si="399"/>
        <v>0</v>
      </c>
      <c r="AA850" s="93">
        <v>0</v>
      </c>
      <c r="AB850" s="93">
        <v>0</v>
      </c>
      <c r="AC850" s="93">
        <v>0</v>
      </c>
      <c r="AD850" s="93">
        <v>0</v>
      </c>
      <c r="AE850" s="430">
        <f t="shared" si="400"/>
        <v>0</v>
      </c>
      <c r="AF850" s="82">
        <v>0</v>
      </c>
      <c r="AG850" s="82">
        <v>0</v>
      </c>
      <c r="AH850" s="82">
        <v>0</v>
      </c>
      <c r="AI850" s="82">
        <v>0</v>
      </c>
      <c r="AJ850" s="430">
        <f t="shared" si="397"/>
        <v>0</v>
      </c>
      <c r="AK850" s="81">
        <v>0</v>
      </c>
      <c r="AL850" s="81">
        <v>0</v>
      </c>
      <c r="AM850" s="81">
        <v>0</v>
      </c>
      <c r="AN850" s="81">
        <v>0</v>
      </c>
      <c r="AO850" s="257">
        <f t="shared" si="398"/>
        <v>0</v>
      </c>
      <c r="AP850" s="81">
        <v>0</v>
      </c>
      <c r="AQ850" s="81">
        <v>0</v>
      </c>
      <c r="AR850" s="81">
        <v>0</v>
      </c>
      <c r="AS850" s="81">
        <v>0</v>
      </c>
      <c r="AT850" s="257">
        <f t="shared" si="413"/>
        <v>0</v>
      </c>
      <c r="AU850" s="81">
        <v>0</v>
      </c>
      <c r="AV850" s="81">
        <v>0</v>
      </c>
      <c r="AW850" s="81">
        <v>0</v>
      </c>
      <c r="AX850" s="81">
        <v>0</v>
      </c>
      <c r="AY850" s="257">
        <f t="shared" si="414"/>
        <v>0</v>
      </c>
    </row>
    <row r="851" spans="2:51" s="64" customFormat="1" ht="18" customHeight="1" thickBot="1" x14ac:dyDescent="0.3">
      <c r="B851" s="931"/>
      <c r="C851" s="933"/>
      <c r="D851" s="1003"/>
      <c r="E851" s="591" t="s">
        <v>112</v>
      </c>
      <c r="F851" s="695">
        <f t="shared" si="415"/>
        <v>0</v>
      </c>
      <c r="G851" s="671">
        <v>0</v>
      </c>
      <c r="H851" s="90">
        <v>0</v>
      </c>
      <c r="I851" s="90">
        <v>0</v>
      </c>
      <c r="J851" s="90">
        <v>0</v>
      </c>
      <c r="K851" s="66">
        <f t="shared" si="412"/>
        <v>0</v>
      </c>
      <c r="L851" s="90">
        <v>0</v>
      </c>
      <c r="M851" s="90">
        <v>0</v>
      </c>
      <c r="N851" s="90">
        <v>0</v>
      </c>
      <c r="O851" s="90">
        <v>0</v>
      </c>
      <c r="P851" s="257">
        <f t="shared" si="410"/>
        <v>0</v>
      </c>
      <c r="Q851" s="82">
        <v>0</v>
      </c>
      <c r="R851" s="82">
        <v>0</v>
      </c>
      <c r="S851" s="82">
        <v>0</v>
      </c>
      <c r="T851" s="82">
        <v>0</v>
      </c>
      <c r="U851" s="257">
        <f t="shared" si="411"/>
        <v>0</v>
      </c>
      <c r="V851" s="90">
        <v>0</v>
      </c>
      <c r="W851" s="90">
        <v>0</v>
      </c>
      <c r="X851" s="90">
        <v>0</v>
      </c>
      <c r="Y851" s="414">
        <v>0</v>
      </c>
      <c r="Z851" s="430">
        <f t="shared" si="399"/>
        <v>0</v>
      </c>
      <c r="AA851" s="93">
        <v>0</v>
      </c>
      <c r="AB851" s="93">
        <v>0</v>
      </c>
      <c r="AC851" s="93">
        <v>0</v>
      </c>
      <c r="AD851" s="93">
        <v>0</v>
      </c>
      <c r="AE851" s="430">
        <f t="shared" si="400"/>
        <v>0</v>
      </c>
      <c r="AF851" s="82">
        <v>0</v>
      </c>
      <c r="AG851" s="82">
        <v>0</v>
      </c>
      <c r="AH851" s="82">
        <v>0</v>
      </c>
      <c r="AI851" s="82">
        <v>0</v>
      </c>
      <c r="AJ851" s="430">
        <f t="shared" si="397"/>
        <v>0</v>
      </c>
      <c r="AK851" s="81">
        <v>0</v>
      </c>
      <c r="AL851" s="81">
        <v>0</v>
      </c>
      <c r="AM851" s="81">
        <v>0</v>
      </c>
      <c r="AN851" s="81">
        <v>0</v>
      </c>
      <c r="AO851" s="257">
        <f t="shared" si="398"/>
        <v>0</v>
      </c>
      <c r="AP851" s="81">
        <v>0</v>
      </c>
      <c r="AQ851" s="81">
        <v>0</v>
      </c>
      <c r="AR851" s="81">
        <v>0</v>
      </c>
      <c r="AS851" s="81">
        <v>0</v>
      </c>
      <c r="AT851" s="257">
        <f t="shared" si="413"/>
        <v>0</v>
      </c>
      <c r="AU851" s="81">
        <v>0</v>
      </c>
      <c r="AV851" s="81">
        <v>0</v>
      </c>
      <c r="AW851" s="81">
        <v>0</v>
      </c>
      <c r="AX851" s="81">
        <v>0</v>
      </c>
      <c r="AY851" s="257">
        <f t="shared" si="414"/>
        <v>0</v>
      </c>
    </row>
    <row r="852" spans="2:51" s="64" customFormat="1" ht="18" customHeight="1" thickBot="1" x14ac:dyDescent="0.3">
      <c r="B852" s="1058">
        <v>7</v>
      </c>
      <c r="C852" s="933"/>
      <c r="D852" s="1002" t="s">
        <v>295</v>
      </c>
      <c r="E852" s="629" t="s">
        <v>116</v>
      </c>
      <c r="F852" s="695">
        <f t="shared" si="415"/>
        <v>0</v>
      </c>
      <c r="G852" s="661"/>
      <c r="H852" s="97"/>
      <c r="I852" s="97"/>
      <c r="J852" s="97"/>
      <c r="K852" s="66">
        <f t="shared" si="412"/>
        <v>0</v>
      </c>
      <c r="L852" s="220"/>
      <c r="M852" s="220"/>
      <c r="N852" s="220"/>
      <c r="O852" s="220"/>
      <c r="P852" s="257">
        <f t="shared" si="410"/>
        <v>0</v>
      </c>
      <c r="Q852" s="220"/>
      <c r="R852" s="220"/>
      <c r="S852" s="220"/>
      <c r="T852" s="220"/>
      <c r="U852" s="257">
        <f t="shared" si="411"/>
        <v>0</v>
      </c>
      <c r="V852" s="220"/>
      <c r="W852" s="220"/>
      <c r="X852" s="220"/>
      <c r="Y852" s="358"/>
      <c r="Z852" s="430">
        <f t="shared" si="399"/>
        <v>0</v>
      </c>
      <c r="AA852" s="220"/>
      <c r="AB852" s="220"/>
      <c r="AC852" s="220"/>
      <c r="AD852" s="220"/>
      <c r="AE852" s="430">
        <f t="shared" si="400"/>
        <v>0</v>
      </c>
      <c r="AF852" s="220"/>
      <c r="AG852" s="220"/>
      <c r="AH852" s="220"/>
      <c r="AI852" s="220"/>
      <c r="AJ852" s="430">
        <f t="shared" si="397"/>
        <v>0</v>
      </c>
      <c r="AK852" s="95"/>
      <c r="AL852" s="95"/>
      <c r="AM852" s="95"/>
      <c r="AN852" s="95"/>
      <c r="AO852" s="257">
        <f t="shared" si="398"/>
        <v>0</v>
      </c>
      <c r="AP852" s="95"/>
      <c r="AQ852" s="95"/>
      <c r="AR852" s="95"/>
      <c r="AS852" s="95"/>
      <c r="AT852" s="257">
        <f t="shared" si="413"/>
        <v>0</v>
      </c>
      <c r="AU852" s="95"/>
      <c r="AV852" s="95"/>
      <c r="AW852" s="95"/>
      <c r="AX852" s="95"/>
      <c r="AY852" s="257">
        <f t="shared" si="414"/>
        <v>0</v>
      </c>
    </row>
    <row r="853" spans="2:51" s="64" customFormat="1" ht="18" customHeight="1" thickBot="1" x14ac:dyDescent="0.3">
      <c r="B853" s="1059"/>
      <c r="C853" s="933"/>
      <c r="D853" s="998"/>
      <c r="E853" s="630" t="s">
        <v>203</v>
      </c>
      <c r="F853" s="695">
        <f t="shared" si="415"/>
        <v>0</v>
      </c>
      <c r="G853" s="661"/>
      <c r="H853" s="97"/>
      <c r="I853" s="97"/>
      <c r="J853" s="97"/>
      <c r="K853" s="66">
        <f t="shared" si="412"/>
        <v>0</v>
      </c>
      <c r="L853" s="220"/>
      <c r="M853" s="220"/>
      <c r="N853" s="220"/>
      <c r="O853" s="220"/>
      <c r="P853" s="257">
        <f t="shared" si="410"/>
        <v>0</v>
      </c>
      <c r="Q853" s="220"/>
      <c r="R853" s="220"/>
      <c r="S853" s="220"/>
      <c r="T853" s="220"/>
      <c r="U853" s="257">
        <f t="shared" si="411"/>
        <v>0</v>
      </c>
      <c r="V853" s="220"/>
      <c r="W853" s="220"/>
      <c r="X853" s="220"/>
      <c r="Y853" s="358"/>
      <c r="Z853" s="430">
        <f t="shared" si="399"/>
        <v>0</v>
      </c>
      <c r="AA853" s="220"/>
      <c r="AB853" s="220"/>
      <c r="AC853" s="220"/>
      <c r="AD853" s="220"/>
      <c r="AE853" s="430">
        <f t="shared" si="400"/>
        <v>0</v>
      </c>
      <c r="AF853" s="220"/>
      <c r="AG853" s="220"/>
      <c r="AH853" s="220"/>
      <c r="AI853" s="220"/>
      <c r="AJ853" s="430">
        <f t="shared" si="397"/>
        <v>0</v>
      </c>
      <c r="AK853" s="95"/>
      <c r="AL853" s="95"/>
      <c r="AM853" s="95"/>
      <c r="AN853" s="95"/>
      <c r="AO853" s="257">
        <f t="shared" si="398"/>
        <v>0</v>
      </c>
      <c r="AP853" s="95"/>
      <c r="AQ853" s="95"/>
      <c r="AR853" s="95"/>
      <c r="AS853" s="95"/>
      <c r="AT853" s="257">
        <f t="shared" si="413"/>
        <v>0</v>
      </c>
      <c r="AU853" s="95"/>
      <c r="AV853" s="95"/>
      <c r="AW853" s="95"/>
      <c r="AX853" s="95"/>
      <c r="AY853" s="257">
        <f t="shared" si="414"/>
        <v>0</v>
      </c>
    </row>
    <row r="854" spans="2:51" s="64" customFormat="1" ht="18" customHeight="1" thickBot="1" x14ac:dyDescent="0.3">
      <c r="B854" s="1059"/>
      <c r="C854" s="933"/>
      <c r="D854" s="998"/>
      <c r="E854" s="587" t="s">
        <v>112</v>
      </c>
      <c r="F854" s="695">
        <f t="shared" si="415"/>
        <v>0</v>
      </c>
      <c r="G854" s="676">
        <v>0</v>
      </c>
      <c r="H854" s="132">
        <v>0</v>
      </c>
      <c r="I854" s="132">
        <v>0</v>
      </c>
      <c r="J854" s="132">
        <v>0</v>
      </c>
      <c r="K854" s="66">
        <f t="shared" si="412"/>
        <v>0</v>
      </c>
      <c r="L854" s="132">
        <v>0</v>
      </c>
      <c r="M854" s="132">
        <v>0</v>
      </c>
      <c r="N854" s="132">
        <v>0</v>
      </c>
      <c r="O854" s="132">
        <v>0</v>
      </c>
      <c r="P854" s="257">
        <f t="shared" si="410"/>
        <v>0</v>
      </c>
      <c r="Q854" s="132">
        <v>0</v>
      </c>
      <c r="R854" s="132">
        <v>0</v>
      </c>
      <c r="S854" s="132">
        <v>0</v>
      </c>
      <c r="T854" s="132">
        <v>0</v>
      </c>
      <c r="U854" s="257">
        <f t="shared" si="411"/>
        <v>0</v>
      </c>
      <c r="V854" s="132">
        <v>0</v>
      </c>
      <c r="W854" s="132">
        <v>0</v>
      </c>
      <c r="X854" s="132">
        <v>0</v>
      </c>
      <c r="Y854" s="418">
        <v>0</v>
      </c>
      <c r="Z854" s="430">
        <f t="shared" si="399"/>
        <v>0</v>
      </c>
      <c r="AA854" s="132">
        <v>0</v>
      </c>
      <c r="AB854" s="132">
        <v>0</v>
      </c>
      <c r="AC854" s="132">
        <v>0</v>
      </c>
      <c r="AD854" s="132">
        <v>0</v>
      </c>
      <c r="AE854" s="430">
        <f t="shared" si="400"/>
        <v>0</v>
      </c>
      <c r="AF854" s="132">
        <v>0</v>
      </c>
      <c r="AG854" s="132">
        <v>0</v>
      </c>
      <c r="AH854" s="132">
        <v>0</v>
      </c>
      <c r="AI854" s="132">
        <v>0</v>
      </c>
      <c r="AJ854" s="430">
        <f t="shared" si="397"/>
        <v>0</v>
      </c>
      <c r="AK854" s="81">
        <v>0</v>
      </c>
      <c r="AL854" s="81">
        <v>0</v>
      </c>
      <c r="AM854" s="81">
        <v>0</v>
      </c>
      <c r="AN854" s="81">
        <v>0</v>
      </c>
      <c r="AO854" s="257">
        <f t="shared" si="398"/>
        <v>0</v>
      </c>
      <c r="AP854" s="81">
        <v>0</v>
      </c>
      <c r="AQ854" s="81">
        <v>0</v>
      </c>
      <c r="AR854" s="81">
        <v>0</v>
      </c>
      <c r="AS854" s="81">
        <v>0</v>
      </c>
      <c r="AT854" s="257">
        <f t="shared" si="413"/>
        <v>0</v>
      </c>
      <c r="AU854" s="81">
        <v>0</v>
      </c>
      <c r="AV854" s="81">
        <v>0</v>
      </c>
      <c r="AW854" s="81">
        <v>0</v>
      </c>
      <c r="AX854" s="81">
        <v>0</v>
      </c>
      <c r="AY854" s="257">
        <f t="shared" si="414"/>
        <v>0</v>
      </c>
    </row>
    <row r="855" spans="2:51" s="64" customFormat="1" ht="18" customHeight="1" thickBot="1" x14ac:dyDescent="0.3">
      <c r="B855" s="1059"/>
      <c r="C855" s="933"/>
      <c r="D855" s="998"/>
      <c r="E855" s="619" t="s">
        <v>621</v>
      </c>
      <c r="F855" s="695">
        <f t="shared" si="415"/>
        <v>0</v>
      </c>
      <c r="G855" s="676">
        <v>0</v>
      </c>
      <c r="H855" s="132">
        <v>0</v>
      </c>
      <c r="I855" s="132">
        <v>0</v>
      </c>
      <c r="J855" s="132">
        <v>0</v>
      </c>
      <c r="K855" s="66">
        <f t="shared" si="412"/>
        <v>0</v>
      </c>
      <c r="L855" s="132">
        <v>0</v>
      </c>
      <c r="M855" s="132">
        <v>0</v>
      </c>
      <c r="N855" s="132">
        <v>0</v>
      </c>
      <c r="O855" s="132">
        <v>0</v>
      </c>
      <c r="P855" s="257">
        <f t="shared" si="410"/>
        <v>0</v>
      </c>
      <c r="Q855" s="132">
        <v>0</v>
      </c>
      <c r="R855" s="132">
        <v>0</v>
      </c>
      <c r="S855" s="132">
        <v>0</v>
      </c>
      <c r="T855" s="132">
        <v>0</v>
      </c>
      <c r="U855" s="257">
        <f t="shared" si="411"/>
        <v>0</v>
      </c>
      <c r="V855" s="132">
        <v>0</v>
      </c>
      <c r="W855" s="132">
        <v>0</v>
      </c>
      <c r="X855" s="132">
        <v>0</v>
      </c>
      <c r="Y855" s="418">
        <v>0</v>
      </c>
      <c r="Z855" s="430">
        <f t="shared" si="399"/>
        <v>0</v>
      </c>
      <c r="AA855" s="132">
        <v>0</v>
      </c>
      <c r="AB855" s="132">
        <v>0</v>
      </c>
      <c r="AC855" s="132">
        <v>0</v>
      </c>
      <c r="AD855" s="132">
        <v>0</v>
      </c>
      <c r="AE855" s="430">
        <f t="shared" si="400"/>
        <v>0</v>
      </c>
      <c r="AF855" s="132">
        <v>0</v>
      </c>
      <c r="AG855" s="132">
        <v>0</v>
      </c>
      <c r="AH855" s="132">
        <v>0</v>
      </c>
      <c r="AI855" s="132">
        <v>0</v>
      </c>
      <c r="AJ855" s="430">
        <f t="shared" si="397"/>
        <v>0</v>
      </c>
      <c r="AK855" s="81">
        <v>0</v>
      </c>
      <c r="AL855" s="81">
        <v>0</v>
      </c>
      <c r="AM855" s="81">
        <v>0</v>
      </c>
      <c r="AN855" s="81">
        <v>0</v>
      </c>
      <c r="AO855" s="257">
        <f t="shared" si="398"/>
        <v>0</v>
      </c>
      <c r="AP855" s="81">
        <v>0</v>
      </c>
      <c r="AQ855" s="81">
        <v>0</v>
      </c>
      <c r="AR855" s="81">
        <v>0</v>
      </c>
      <c r="AS855" s="81">
        <v>0</v>
      </c>
      <c r="AT855" s="257">
        <f t="shared" si="413"/>
        <v>0</v>
      </c>
      <c r="AU855" s="81">
        <v>0</v>
      </c>
      <c r="AV855" s="81">
        <v>0</v>
      </c>
      <c r="AW855" s="81">
        <v>0</v>
      </c>
      <c r="AX855" s="81">
        <v>0</v>
      </c>
      <c r="AY855" s="257">
        <f t="shared" si="414"/>
        <v>0</v>
      </c>
    </row>
    <row r="856" spans="2:51" s="64" customFormat="1" ht="18" customHeight="1" thickBot="1" x14ac:dyDescent="0.3">
      <c r="B856" s="1056"/>
      <c r="C856" s="933"/>
      <c r="D856" s="1003"/>
      <c r="E856" s="616" t="s">
        <v>620</v>
      </c>
      <c r="F856" s="695">
        <f t="shared" si="415"/>
        <v>0</v>
      </c>
      <c r="G856" s="676">
        <v>0</v>
      </c>
      <c r="H856" s="132">
        <v>0</v>
      </c>
      <c r="I856" s="132">
        <v>0</v>
      </c>
      <c r="J856" s="132">
        <v>0</v>
      </c>
      <c r="K856" s="66">
        <f t="shared" si="412"/>
        <v>0</v>
      </c>
      <c r="L856" s="132">
        <v>0</v>
      </c>
      <c r="M856" s="132">
        <v>0</v>
      </c>
      <c r="N856" s="132">
        <v>0</v>
      </c>
      <c r="O856" s="132">
        <v>0</v>
      </c>
      <c r="P856" s="257">
        <f t="shared" si="410"/>
        <v>0</v>
      </c>
      <c r="Q856" s="119">
        <v>0</v>
      </c>
      <c r="R856" s="119">
        <v>0</v>
      </c>
      <c r="S856" s="119">
        <v>0</v>
      </c>
      <c r="T856" s="119">
        <v>0</v>
      </c>
      <c r="U856" s="257">
        <f t="shared" si="411"/>
        <v>0</v>
      </c>
      <c r="V856" s="119">
        <v>0</v>
      </c>
      <c r="W856" s="119">
        <v>0</v>
      </c>
      <c r="X856" s="119">
        <v>0</v>
      </c>
      <c r="Y856" s="401">
        <v>0</v>
      </c>
      <c r="Z856" s="430">
        <f t="shared" si="399"/>
        <v>0</v>
      </c>
      <c r="AA856" s="132">
        <v>0</v>
      </c>
      <c r="AB856" s="132">
        <v>0</v>
      </c>
      <c r="AC856" s="132">
        <v>0</v>
      </c>
      <c r="AD856" s="132">
        <v>0</v>
      </c>
      <c r="AE856" s="430">
        <f t="shared" si="400"/>
        <v>0</v>
      </c>
      <c r="AF856" s="132">
        <v>0</v>
      </c>
      <c r="AG856" s="132">
        <v>0</v>
      </c>
      <c r="AH856" s="132">
        <v>0</v>
      </c>
      <c r="AI856" s="132">
        <v>0</v>
      </c>
      <c r="AJ856" s="430">
        <f t="shared" si="397"/>
        <v>0</v>
      </c>
      <c r="AK856" s="91">
        <v>0</v>
      </c>
      <c r="AL856" s="91">
        <v>0</v>
      </c>
      <c r="AM856" s="91">
        <v>0</v>
      </c>
      <c r="AN856" s="91">
        <v>0</v>
      </c>
      <c r="AO856" s="257">
        <f t="shared" si="398"/>
        <v>0</v>
      </c>
      <c r="AP856" s="81">
        <v>0</v>
      </c>
      <c r="AQ856" s="81">
        <v>0</v>
      </c>
      <c r="AR856" s="81">
        <v>0</v>
      </c>
      <c r="AS856" s="81">
        <v>0</v>
      </c>
      <c r="AT856" s="257">
        <f t="shared" si="413"/>
        <v>0</v>
      </c>
      <c r="AU856" s="91">
        <v>0</v>
      </c>
      <c r="AV856" s="91">
        <v>0</v>
      </c>
      <c r="AW856" s="91">
        <v>0</v>
      </c>
      <c r="AX856" s="91">
        <v>0</v>
      </c>
      <c r="AY856" s="257">
        <f t="shared" si="414"/>
        <v>0</v>
      </c>
    </row>
    <row r="857" spans="2:51" s="64" customFormat="1" ht="18" customHeight="1" thickBot="1" x14ac:dyDescent="0.3">
      <c r="B857" s="1058">
        <v>8</v>
      </c>
      <c r="C857" s="933"/>
      <c r="D857" s="1002" t="s">
        <v>294</v>
      </c>
      <c r="E857" s="608" t="s">
        <v>116</v>
      </c>
      <c r="F857" s="695">
        <f t="shared" si="415"/>
        <v>0</v>
      </c>
      <c r="G857" s="676">
        <v>0</v>
      </c>
      <c r="H857" s="132">
        <v>0</v>
      </c>
      <c r="I857" s="132">
        <v>0</v>
      </c>
      <c r="J857" s="132">
        <v>0</v>
      </c>
      <c r="K857" s="66">
        <f t="shared" si="412"/>
        <v>0</v>
      </c>
      <c r="L857" s="132">
        <v>0</v>
      </c>
      <c r="M857" s="132">
        <v>0</v>
      </c>
      <c r="N857" s="132">
        <v>0</v>
      </c>
      <c r="O857" s="132">
        <v>0</v>
      </c>
      <c r="P857" s="257">
        <f t="shared" si="410"/>
        <v>0</v>
      </c>
      <c r="Q857" s="90">
        <v>0</v>
      </c>
      <c r="R857" s="90">
        <v>0</v>
      </c>
      <c r="S857" s="90">
        <v>0</v>
      </c>
      <c r="T857" s="90">
        <v>0</v>
      </c>
      <c r="U857" s="257">
        <f t="shared" si="411"/>
        <v>0</v>
      </c>
      <c r="V857" s="90">
        <v>0</v>
      </c>
      <c r="W857" s="90">
        <v>0</v>
      </c>
      <c r="X857" s="90">
        <v>0</v>
      </c>
      <c r="Y857" s="414">
        <v>0</v>
      </c>
      <c r="Z857" s="430">
        <f t="shared" si="399"/>
        <v>0</v>
      </c>
      <c r="AA857" s="132">
        <v>0</v>
      </c>
      <c r="AB857" s="132">
        <v>0</v>
      </c>
      <c r="AC857" s="132">
        <v>0</v>
      </c>
      <c r="AD857" s="132">
        <v>0</v>
      </c>
      <c r="AE857" s="430">
        <f t="shared" si="400"/>
        <v>0</v>
      </c>
      <c r="AF857" s="132">
        <v>0</v>
      </c>
      <c r="AG857" s="132">
        <v>0</v>
      </c>
      <c r="AH857" s="132">
        <v>0</v>
      </c>
      <c r="AI857" s="132">
        <v>0</v>
      </c>
      <c r="AJ857" s="430">
        <f t="shared" si="397"/>
        <v>0</v>
      </c>
      <c r="AK857" s="91">
        <v>0</v>
      </c>
      <c r="AL857" s="91">
        <v>0</v>
      </c>
      <c r="AM857" s="91">
        <v>0</v>
      </c>
      <c r="AN857" s="91">
        <v>0</v>
      </c>
      <c r="AO857" s="257">
        <f t="shared" si="398"/>
        <v>0</v>
      </c>
      <c r="AP857" s="81">
        <v>0</v>
      </c>
      <c r="AQ857" s="81">
        <v>0</v>
      </c>
      <c r="AR857" s="81">
        <v>0</v>
      </c>
      <c r="AS857" s="81">
        <v>0</v>
      </c>
      <c r="AT857" s="257">
        <f t="shared" si="413"/>
        <v>0</v>
      </c>
      <c r="AU857" s="91">
        <v>0</v>
      </c>
      <c r="AV857" s="91">
        <v>0</v>
      </c>
      <c r="AW857" s="91">
        <v>0</v>
      </c>
      <c r="AX857" s="91">
        <v>0</v>
      </c>
      <c r="AY857" s="257">
        <f t="shared" si="414"/>
        <v>0</v>
      </c>
    </row>
    <row r="858" spans="2:51" s="64" customFormat="1" ht="18" customHeight="1" thickBot="1" x14ac:dyDescent="0.3">
      <c r="B858" s="1059"/>
      <c r="C858" s="933"/>
      <c r="D858" s="998"/>
      <c r="E858" s="628" t="s">
        <v>203</v>
      </c>
      <c r="F858" s="695">
        <f t="shared" si="415"/>
        <v>0</v>
      </c>
      <c r="G858" s="676">
        <v>0</v>
      </c>
      <c r="H858" s="132">
        <v>0</v>
      </c>
      <c r="I858" s="132">
        <v>0</v>
      </c>
      <c r="J858" s="132">
        <v>0</v>
      </c>
      <c r="K858" s="66">
        <f t="shared" si="412"/>
        <v>0</v>
      </c>
      <c r="L858" s="132">
        <v>0</v>
      </c>
      <c r="M858" s="132">
        <v>0</v>
      </c>
      <c r="N858" s="132">
        <v>0</v>
      </c>
      <c r="O858" s="132">
        <v>0</v>
      </c>
      <c r="P858" s="257">
        <f t="shared" si="410"/>
        <v>0</v>
      </c>
      <c r="Q858" s="90">
        <v>0</v>
      </c>
      <c r="R858" s="90">
        <v>0</v>
      </c>
      <c r="S858" s="90">
        <v>0</v>
      </c>
      <c r="T858" s="90">
        <v>0</v>
      </c>
      <c r="U858" s="257">
        <f t="shared" si="411"/>
        <v>0</v>
      </c>
      <c r="V858" s="90">
        <v>0</v>
      </c>
      <c r="W858" s="90">
        <v>0</v>
      </c>
      <c r="X858" s="90">
        <v>0</v>
      </c>
      <c r="Y858" s="414">
        <v>0</v>
      </c>
      <c r="Z858" s="430">
        <f t="shared" si="399"/>
        <v>0</v>
      </c>
      <c r="AA858" s="132">
        <v>0</v>
      </c>
      <c r="AB858" s="132">
        <v>0</v>
      </c>
      <c r="AC858" s="132">
        <v>0</v>
      </c>
      <c r="AD858" s="132">
        <v>0</v>
      </c>
      <c r="AE858" s="430">
        <f t="shared" si="400"/>
        <v>0</v>
      </c>
      <c r="AF858" s="132">
        <v>0</v>
      </c>
      <c r="AG858" s="132">
        <v>0</v>
      </c>
      <c r="AH858" s="132">
        <v>0</v>
      </c>
      <c r="AI858" s="132">
        <v>0</v>
      </c>
      <c r="AJ858" s="430">
        <f t="shared" si="397"/>
        <v>0</v>
      </c>
      <c r="AK858" s="91">
        <v>0</v>
      </c>
      <c r="AL858" s="91">
        <v>0</v>
      </c>
      <c r="AM858" s="91">
        <v>0</v>
      </c>
      <c r="AN858" s="91">
        <v>0</v>
      </c>
      <c r="AO858" s="257">
        <f t="shared" si="398"/>
        <v>0</v>
      </c>
      <c r="AP858" s="81">
        <v>0</v>
      </c>
      <c r="AQ858" s="81">
        <v>0</v>
      </c>
      <c r="AR858" s="81">
        <v>0</v>
      </c>
      <c r="AS858" s="81">
        <v>0</v>
      </c>
      <c r="AT858" s="257">
        <f t="shared" si="413"/>
        <v>0</v>
      </c>
      <c r="AU858" s="91">
        <v>0</v>
      </c>
      <c r="AV858" s="91">
        <v>0</v>
      </c>
      <c r="AW858" s="91">
        <v>0</v>
      </c>
      <c r="AX858" s="91">
        <v>0</v>
      </c>
      <c r="AY858" s="257">
        <f t="shared" si="414"/>
        <v>0</v>
      </c>
    </row>
    <row r="859" spans="2:51" s="64" customFormat="1" ht="18" customHeight="1" thickBot="1" x14ac:dyDescent="0.3">
      <c r="B859" s="1059"/>
      <c r="C859" s="933"/>
      <c r="D859" s="998"/>
      <c r="E859" s="587" t="s">
        <v>112</v>
      </c>
      <c r="F859" s="695">
        <f t="shared" si="415"/>
        <v>0</v>
      </c>
      <c r="G859" s="676">
        <v>0</v>
      </c>
      <c r="H859" s="132">
        <v>0</v>
      </c>
      <c r="I859" s="132">
        <v>0</v>
      </c>
      <c r="J859" s="132">
        <v>0</v>
      </c>
      <c r="K859" s="66">
        <f t="shared" si="412"/>
        <v>0</v>
      </c>
      <c r="L859" s="132">
        <v>0</v>
      </c>
      <c r="M859" s="132">
        <v>0</v>
      </c>
      <c r="N859" s="132">
        <v>0</v>
      </c>
      <c r="O859" s="132">
        <v>0</v>
      </c>
      <c r="P859" s="257">
        <f t="shared" si="410"/>
        <v>0</v>
      </c>
      <c r="Q859" s="119">
        <v>0</v>
      </c>
      <c r="R859" s="119">
        <v>0</v>
      </c>
      <c r="S859" s="119">
        <v>0</v>
      </c>
      <c r="T859" s="119">
        <v>0</v>
      </c>
      <c r="U859" s="257">
        <f t="shared" si="411"/>
        <v>0</v>
      </c>
      <c r="V859" s="119">
        <v>0</v>
      </c>
      <c r="W859" s="119">
        <v>0</v>
      </c>
      <c r="X859" s="119">
        <v>0</v>
      </c>
      <c r="Y859" s="401">
        <v>0</v>
      </c>
      <c r="Z859" s="430">
        <f t="shared" si="399"/>
        <v>0</v>
      </c>
      <c r="AA859" s="132">
        <v>0</v>
      </c>
      <c r="AB859" s="132">
        <v>0</v>
      </c>
      <c r="AC859" s="132">
        <v>0</v>
      </c>
      <c r="AD859" s="132">
        <v>0</v>
      </c>
      <c r="AE859" s="430">
        <f t="shared" si="400"/>
        <v>0</v>
      </c>
      <c r="AF859" s="132">
        <v>0</v>
      </c>
      <c r="AG859" s="132">
        <v>0</v>
      </c>
      <c r="AH859" s="132">
        <v>0</v>
      </c>
      <c r="AI859" s="132">
        <v>0</v>
      </c>
      <c r="AJ859" s="430">
        <f t="shared" si="397"/>
        <v>0</v>
      </c>
      <c r="AK859" s="91">
        <v>0</v>
      </c>
      <c r="AL859" s="91">
        <v>0</v>
      </c>
      <c r="AM859" s="91">
        <v>0</v>
      </c>
      <c r="AN859" s="91">
        <v>0</v>
      </c>
      <c r="AO859" s="257">
        <f t="shared" si="398"/>
        <v>0</v>
      </c>
      <c r="AP859" s="81">
        <v>0</v>
      </c>
      <c r="AQ859" s="81">
        <v>0</v>
      </c>
      <c r="AR859" s="81">
        <v>0</v>
      </c>
      <c r="AS859" s="81">
        <v>0</v>
      </c>
      <c r="AT859" s="257">
        <f t="shared" si="413"/>
        <v>0</v>
      </c>
      <c r="AU859" s="91">
        <v>0</v>
      </c>
      <c r="AV859" s="91">
        <v>0</v>
      </c>
      <c r="AW859" s="91">
        <v>0</v>
      </c>
      <c r="AX859" s="91">
        <v>0</v>
      </c>
      <c r="AY859" s="257">
        <f t="shared" si="414"/>
        <v>0</v>
      </c>
    </row>
    <row r="860" spans="2:51" s="64" customFormat="1" ht="18" customHeight="1" thickBot="1" x14ac:dyDescent="0.3">
      <c r="B860" s="1059"/>
      <c r="C860" s="933"/>
      <c r="D860" s="998"/>
      <c r="E860" s="619" t="s">
        <v>621</v>
      </c>
      <c r="F860" s="695">
        <f t="shared" si="415"/>
        <v>0</v>
      </c>
      <c r="G860" s="676">
        <v>0</v>
      </c>
      <c r="H860" s="132">
        <v>0</v>
      </c>
      <c r="I860" s="132">
        <v>0</v>
      </c>
      <c r="J860" s="132">
        <v>0</v>
      </c>
      <c r="K860" s="66">
        <f t="shared" si="412"/>
        <v>0</v>
      </c>
      <c r="L860" s="132">
        <v>0</v>
      </c>
      <c r="M860" s="132">
        <v>0</v>
      </c>
      <c r="N860" s="132">
        <v>0</v>
      </c>
      <c r="O860" s="132">
        <v>0</v>
      </c>
      <c r="P860" s="257">
        <f t="shared" si="410"/>
        <v>0</v>
      </c>
      <c r="Q860" s="119">
        <v>0</v>
      </c>
      <c r="R860" s="119">
        <v>0</v>
      </c>
      <c r="S860" s="119">
        <v>0</v>
      </c>
      <c r="T860" s="119">
        <v>0</v>
      </c>
      <c r="U860" s="257">
        <f t="shared" si="411"/>
        <v>0</v>
      </c>
      <c r="V860" s="119">
        <v>0</v>
      </c>
      <c r="W860" s="119">
        <v>0</v>
      </c>
      <c r="X860" s="119">
        <v>0</v>
      </c>
      <c r="Y860" s="401">
        <v>0</v>
      </c>
      <c r="Z860" s="430">
        <f t="shared" si="399"/>
        <v>0</v>
      </c>
      <c r="AA860" s="132">
        <v>0</v>
      </c>
      <c r="AB860" s="132">
        <v>0</v>
      </c>
      <c r="AC860" s="132">
        <v>0</v>
      </c>
      <c r="AD860" s="132">
        <v>0</v>
      </c>
      <c r="AE860" s="430">
        <f t="shared" si="400"/>
        <v>0</v>
      </c>
      <c r="AF860" s="132">
        <v>0</v>
      </c>
      <c r="AG860" s="132">
        <v>0</v>
      </c>
      <c r="AH860" s="132">
        <v>0</v>
      </c>
      <c r="AI860" s="132">
        <v>0</v>
      </c>
      <c r="AJ860" s="430">
        <f t="shared" si="397"/>
        <v>0</v>
      </c>
      <c r="AK860" s="91">
        <v>0</v>
      </c>
      <c r="AL860" s="91">
        <v>0</v>
      </c>
      <c r="AM860" s="91">
        <v>0</v>
      </c>
      <c r="AN860" s="91">
        <v>0</v>
      </c>
      <c r="AO860" s="257">
        <f t="shared" si="398"/>
        <v>0</v>
      </c>
      <c r="AP860" s="81">
        <v>0</v>
      </c>
      <c r="AQ860" s="81">
        <v>0</v>
      </c>
      <c r="AR860" s="81">
        <v>0</v>
      </c>
      <c r="AS860" s="81">
        <v>0</v>
      </c>
      <c r="AT860" s="257">
        <f t="shared" si="413"/>
        <v>0</v>
      </c>
      <c r="AU860" s="91">
        <v>0</v>
      </c>
      <c r="AV860" s="91">
        <v>0</v>
      </c>
      <c r="AW860" s="91">
        <v>0</v>
      </c>
      <c r="AX860" s="91">
        <v>0</v>
      </c>
      <c r="AY860" s="257">
        <f t="shared" si="414"/>
        <v>0</v>
      </c>
    </row>
    <row r="861" spans="2:51" s="64" customFormat="1" ht="18" customHeight="1" thickBot="1" x14ac:dyDescent="0.3">
      <c r="B861" s="1056"/>
      <c r="C861" s="933"/>
      <c r="D861" s="1003"/>
      <c r="E861" s="616" t="s">
        <v>620</v>
      </c>
      <c r="F861" s="695">
        <f t="shared" si="415"/>
        <v>0</v>
      </c>
      <c r="G861" s="676">
        <v>0</v>
      </c>
      <c r="H861" s="132">
        <v>0</v>
      </c>
      <c r="I861" s="132">
        <v>0</v>
      </c>
      <c r="J861" s="132">
        <v>0</v>
      </c>
      <c r="K861" s="66">
        <f t="shared" si="412"/>
        <v>0</v>
      </c>
      <c r="L861" s="132">
        <v>0</v>
      </c>
      <c r="M861" s="132">
        <v>0</v>
      </c>
      <c r="N861" s="132">
        <v>0</v>
      </c>
      <c r="O861" s="132">
        <v>0</v>
      </c>
      <c r="P861" s="257">
        <f t="shared" si="410"/>
        <v>0</v>
      </c>
      <c r="Q861" s="119">
        <v>0</v>
      </c>
      <c r="R861" s="119">
        <v>0</v>
      </c>
      <c r="S861" s="119">
        <v>0</v>
      </c>
      <c r="T861" s="119">
        <v>0</v>
      </c>
      <c r="U861" s="257">
        <f t="shared" si="411"/>
        <v>0</v>
      </c>
      <c r="V861" s="119">
        <v>0</v>
      </c>
      <c r="W861" s="119">
        <v>0</v>
      </c>
      <c r="X861" s="119">
        <v>0</v>
      </c>
      <c r="Y861" s="401">
        <v>0</v>
      </c>
      <c r="Z861" s="430">
        <f t="shared" si="399"/>
        <v>0</v>
      </c>
      <c r="AA861" s="132">
        <v>0</v>
      </c>
      <c r="AB861" s="132">
        <v>0</v>
      </c>
      <c r="AC861" s="132">
        <v>0</v>
      </c>
      <c r="AD861" s="132">
        <v>0</v>
      </c>
      <c r="AE861" s="430">
        <f t="shared" si="400"/>
        <v>0</v>
      </c>
      <c r="AF861" s="132">
        <v>0</v>
      </c>
      <c r="AG861" s="132">
        <v>0</v>
      </c>
      <c r="AH861" s="132">
        <v>0</v>
      </c>
      <c r="AI861" s="132">
        <v>0</v>
      </c>
      <c r="AJ861" s="430">
        <f t="shared" si="397"/>
        <v>0</v>
      </c>
      <c r="AK861" s="91">
        <v>0</v>
      </c>
      <c r="AL861" s="91">
        <v>0</v>
      </c>
      <c r="AM861" s="91">
        <v>0</v>
      </c>
      <c r="AN861" s="91">
        <v>0</v>
      </c>
      <c r="AO861" s="257">
        <f t="shared" si="398"/>
        <v>0</v>
      </c>
      <c r="AP861" s="81">
        <v>0</v>
      </c>
      <c r="AQ861" s="81">
        <v>0</v>
      </c>
      <c r="AR861" s="81">
        <v>0</v>
      </c>
      <c r="AS861" s="81">
        <v>0</v>
      </c>
      <c r="AT861" s="257">
        <f t="shared" si="413"/>
        <v>0</v>
      </c>
      <c r="AU861" s="91">
        <v>0</v>
      </c>
      <c r="AV861" s="91">
        <v>0</v>
      </c>
      <c r="AW861" s="91">
        <v>0</v>
      </c>
      <c r="AX861" s="91">
        <v>0</v>
      </c>
      <c r="AY861" s="257">
        <f t="shared" si="414"/>
        <v>0</v>
      </c>
    </row>
    <row r="862" spans="2:51" s="64" customFormat="1" ht="16.149999999999999" customHeight="1" thickBot="1" x14ac:dyDescent="0.3">
      <c r="B862" s="931">
        <v>9</v>
      </c>
      <c r="C862" s="933"/>
      <c r="D862" s="1002" t="s">
        <v>477</v>
      </c>
      <c r="E862" s="593" t="s">
        <v>116</v>
      </c>
      <c r="F862" s="695">
        <f t="shared" si="415"/>
        <v>0</v>
      </c>
      <c r="G862" s="676">
        <v>0</v>
      </c>
      <c r="H862" s="132">
        <v>0</v>
      </c>
      <c r="I862" s="132">
        <v>0</v>
      </c>
      <c r="J862" s="132">
        <v>0</v>
      </c>
      <c r="K862" s="66">
        <f t="shared" si="412"/>
        <v>0</v>
      </c>
      <c r="L862" s="132">
        <v>0</v>
      </c>
      <c r="M862" s="132">
        <v>0</v>
      </c>
      <c r="N862" s="132">
        <v>0</v>
      </c>
      <c r="O862" s="132">
        <v>0</v>
      </c>
      <c r="P862" s="257">
        <f t="shared" si="410"/>
        <v>0</v>
      </c>
      <c r="Q862" s="90">
        <v>0</v>
      </c>
      <c r="R862" s="90">
        <v>0</v>
      </c>
      <c r="S862" s="90">
        <v>0</v>
      </c>
      <c r="T862" s="90">
        <v>0</v>
      </c>
      <c r="U862" s="257">
        <f t="shared" si="411"/>
        <v>0</v>
      </c>
      <c r="V862" s="90">
        <v>0</v>
      </c>
      <c r="W862" s="90">
        <v>0</v>
      </c>
      <c r="X862" s="90">
        <v>0</v>
      </c>
      <c r="Y862" s="414">
        <v>0</v>
      </c>
      <c r="Z862" s="430">
        <f t="shared" si="399"/>
        <v>0</v>
      </c>
      <c r="AA862" s="132">
        <v>0</v>
      </c>
      <c r="AB862" s="132">
        <v>0</v>
      </c>
      <c r="AC862" s="132">
        <v>0</v>
      </c>
      <c r="AD862" s="132">
        <v>0</v>
      </c>
      <c r="AE862" s="430">
        <f t="shared" si="400"/>
        <v>0</v>
      </c>
      <c r="AF862" s="132">
        <v>0</v>
      </c>
      <c r="AG862" s="132">
        <v>0</v>
      </c>
      <c r="AH862" s="132">
        <v>0</v>
      </c>
      <c r="AI862" s="132">
        <v>0</v>
      </c>
      <c r="AJ862" s="430">
        <f t="shared" si="397"/>
        <v>0</v>
      </c>
      <c r="AK862" s="91">
        <v>0</v>
      </c>
      <c r="AL862" s="91">
        <v>0</v>
      </c>
      <c r="AM862" s="91">
        <v>0</v>
      </c>
      <c r="AN862" s="91">
        <v>0</v>
      </c>
      <c r="AO862" s="257">
        <f t="shared" si="398"/>
        <v>0</v>
      </c>
      <c r="AP862" s="81">
        <v>0</v>
      </c>
      <c r="AQ862" s="81">
        <v>0</v>
      </c>
      <c r="AR862" s="81">
        <v>0</v>
      </c>
      <c r="AS862" s="81">
        <v>0</v>
      </c>
      <c r="AT862" s="257">
        <f t="shared" si="413"/>
        <v>0</v>
      </c>
      <c r="AU862" s="91">
        <v>0</v>
      </c>
      <c r="AV862" s="91">
        <v>0</v>
      </c>
      <c r="AW862" s="91">
        <v>0</v>
      </c>
      <c r="AX862" s="91">
        <v>0</v>
      </c>
      <c r="AY862" s="257">
        <f t="shared" si="414"/>
        <v>0</v>
      </c>
    </row>
    <row r="863" spans="2:51" s="64" customFormat="1" ht="15" customHeight="1" thickBot="1" x14ac:dyDescent="0.3">
      <c r="B863" s="931"/>
      <c r="C863" s="933"/>
      <c r="D863" s="998"/>
      <c r="E863" s="628" t="s">
        <v>203</v>
      </c>
      <c r="F863" s="695">
        <f t="shared" si="415"/>
        <v>0</v>
      </c>
      <c r="G863" s="676">
        <v>0</v>
      </c>
      <c r="H863" s="132">
        <v>0</v>
      </c>
      <c r="I863" s="132">
        <v>0</v>
      </c>
      <c r="J863" s="132">
        <v>0</v>
      </c>
      <c r="K863" s="66">
        <f t="shared" si="412"/>
        <v>0</v>
      </c>
      <c r="L863" s="132">
        <v>0</v>
      </c>
      <c r="M863" s="132">
        <v>0</v>
      </c>
      <c r="N863" s="132">
        <v>0</v>
      </c>
      <c r="O863" s="132">
        <v>0</v>
      </c>
      <c r="P863" s="257">
        <f t="shared" si="410"/>
        <v>0</v>
      </c>
      <c r="Q863" s="90">
        <v>0</v>
      </c>
      <c r="R863" s="90">
        <v>0</v>
      </c>
      <c r="S863" s="90">
        <v>0</v>
      </c>
      <c r="T863" s="90">
        <v>0</v>
      </c>
      <c r="U863" s="257">
        <f t="shared" si="411"/>
        <v>0</v>
      </c>
      <c r="V863" s="90">
        <v>0</v>
      </c>
      <c r="W863" s="90">
        <v>0</v>
      </c>
      <c r="X863" s="90">
        <v>0</v>
      </c>
      <c r="Y863" s="414">
        <v>0</v>
      </c>
      <c r="Z863" s="430">
        <f t="shared" si="399"/>
        <v>0</v>
      </c>
      <c r="AA863" s="132">
        <v>0</v>
      </c>
      <c r="AB863" s="132">
        <v>0</v>
      </c>
      <c r="AC863" s="132">
        <v>0</v>
      </c>
      <c r="AD863" s="132">
        <v>0</v>
      </c>
      <c r="AE863" s="430">
        <f t="shared" si="400"/>
        <v>0</v>
      </c>
      <c r="AF863" s="132">
        <v>0</v>
      </c>
      <c r="AG863" s="132">
        <v>0</v>
      </c>
      <c r="AH863" s="132">
        <v>0</v>
      </c>
      <c r="AI863" s="132">
        <v>0</v>
      </c>
      <c r="AJ863" s="430">
        <f t="shared" si="397"/>
        <v>0</v>
      </c>
      <c r="AK863" s="91">
        <v>0</v>
      </c>
      <c r="AL863" s="91">
        <v>0</v>
      </c>
      <c r="AM863" s="91">
        <v>0</v>
      </c>
      <c r="AN863" s="91">
        <v>0</v>
      </c>
      <c r="AO863" s="257">
        <f t="shared" si="398"/>
        <v>0</v>
      </c>
      <c r="AP863" s="81">
        <v>0</v>
      </c>
      <c r="AQ863" s="81">
        <v>0</v>
      </c>
      <c r="AR863" s="81">
        <v>0</v>
      </c>
      <c r="AS863" s="81">
        <v>0</v>
      </c>
      <c r="AT863" s="257">
        <f t="shared" si="413"/>
        <v>0</v>
      </c>
      <c r="AU863" s="91">
        <v>0</v>
      </c>
      <c r="AV863" s="91">
        <v>0</v>
      </c>
      <c r="AW863" s="91">
        <v>0</v>
      </c>
      <c r="AX863" s="91">
        <v>0</v>
      </c>
      <c r="AY863" s="257">
        <f t="shared" si="414"/>
        <v>0</v>
      </c>
    </row>
    <row r="864" spans="2:51" s="64" customFormat="1" ht="16.899999999999999" customHeight="1" thickBot="1" x14ac:dyDescent="0.3">
      <c r="B864" s="931"/>
      <c r="C864" s="933"/>
      <c r="D864" s="1003"/>
      <c r="E864" s="588" t="s">
        <v>112</v>
      </c>
      <c r="F864" s="695">
        <f t="shared" si="415"/>
        <v>0</v>
      </c>
      <c r="G864" s="676">
        <v>0</v>
      </c>
      <c r="H864" s="132">
        <v>0</v>
      </c>
      <c r="I864" s="132">
        <v>0</v>
      </c>
      <c r="J864" s="132">
        <v>0</v>
      </c>
      <c r="K864" s="66">
        <f t="shared" si="412"/>
        <v>0</v>
      </c>
      <c r="L864" s="132">
        <v>0</v>
      </c>
      <c r="M864" s="132">
        <v>0</v>
      </c>
      <c r="N864" s="132">
        <v>0</v>
      </c>
      <c r="O864" s="132">
        <v>0</v>
      </c>
      <c r="P864" s="257">
        <f t="shared" si="410"/>
        <v>0</v>
      </c>
      <c r="Q864" s="119">
        <v>0</v>
      </c>
      <c r="R864" s="119">
        <v>0</v>
      </c>
      <c r="S864" s="119">
        <v>0</v>
      </c>
      <c r="T864" s="119">
        <v>0</v>
      </c>
      <c r="U864" s="257">
        <f t="shared" si="411"/>
        <v>0</v>
      </c>
      <c r="V864" s="119">
        <v>0</v>
      </c>
      <c r="W864" s="119">
        <v>0</v>
      </c>
      <c r="X864" s="119">
        <v>0</v>
      </c>
      <c r="Y864" s="401">
        <v>0</v>
      </c>
      <c r="Z864" s="430">
        <f t="shared" si="399"/>
        <v>0</v>
      </c>
      <c r="AA864" s="132">
        <v>0</v>
      </c>
      <c r="AB864" s="132">
        <v>0</v>
      </c>
      <c r="AC864" s="132">
        <v>0</v>
      </c>
      <c r="AD864" s="132">
        <v>0</v>
      </c>
      <c r="AE864" s="430">
        <f t="shared" si="400"/>
        <v>0</v>
      </c>
      <c r="AF864" s="132">
        <v>0</v>
      </c>
      <c r="AG864" s="132">
        <v>0</v>
      </c>
      <c r="AH864" s="132">
        <v>0</v>
      </c>
      <c r="AI864" s="132">
        <v>0</v>
      </c>
      <c r="AJ864" s="430">
        <f t="shared" si="397"/>
        <v>0</v>
      </c>
      <c r="AK864" s="91">
        <v>0</v>
      </c>
      <c r="AL864" s="91">
        <v>0</v>
      </c>
      <c r="AM864" s="91">
        <v>0</v>
      </c>
      <c r="AN864" s="91">
        <v>0</v>
      </c>
      <c r="AO864" s="257">
        <f t="shared" si="398"/>
        <v>0</v>
      </c>
      <c r="AP864" s="81">
        <v>0</v>
      </c>
      <c r="AQ864" s="81">
        <v>0</v>
      </c>
      <c r="AR864" s="81">
        <v>0</v>
      </c>
      <c r="AS864" s="81">
        <v>0</v>
      </c>
      <c r="AT864" s="257">
        <f t="shared" si="413"/>
        <v>0</v>
      </c>
      <c r="AU864" s="91">
        <v>0</v>
      </c>
      <c r="AV864" s="91">
        <v>0</v>
      </c>
      <c r="AW864" s="91">
        <v>0</v>
      </c>
      <c r="AX864" s="91">
        <v>0</v>
      </c>
      <c r="AY864" s="257">
        <f t="shared" si="414"/>
        <v>0</v>
      </c>
    </row>
    <row r="865" spans="2:51" s="64" customFormat="1" ht="16.899999999999999" customHeight="1" thickBot="1" x14ac:dyDescent="0.3">
      <c r="B865" s="1058">
        <v>10</v>
      </c>
      <c r="C865" s="933"/>
      <c r="D865" s="1002" t="s">
        <v>405</v>
      </c>
      <c r="E865" s="608" t="s">
        <v>116</v>
      </c>
      <c r="F865" s="695">
        <f t="shared" si="415"/>
        <v>6</v>
      </c>
      <c r="G865" s="676">
        <v>0</v>
      </c>
      <c r="H865" s="132">
        <v>0</v>
      </c>
      <c r="I865" s="132">
        <v>0</v>
      </c>
      <c r="J865" s="132">
        <v>0</v>
      </c>
      <c r="K865" s="66">
        <f t="shared" si="412"/>
        <v>0</v>
      </c>
      <c r="L865" s="132">
        <v>1</v>
      </c>
      <c r="M865" s="132">
        <v>0</v>
      </c>
      <c r="N865" s="132">
        <v>1</v>
      </c>
      <c r="O865" s="132">
        <v>0</v>
      </c>
      <c r="P865" s="257">
        <f t="shared" si="410"/>
        <v>2</v>
      </c>
      <c r="Q865" s="90">
        <v>2</v>
      </c>
      <c r="R865" s="90">
        <v>0</v>
      </c>
      <c r="S865" s="90">
        <v>0</v>
      </c>
      <c r="T865" s="90">
        <v>0</v>
      </c>
      <c r="U865" s="257">
        <f t="shared" si="411"/>
        <v>2</v>
      </c>
      <c r="V865" s="90">
        <v>0</v>
      </c>
      <c r="W865" s="90">
        <v>1</v>
      </c>
      <c r="X865" s="90">
        <v>0</v>
      </c>
      <c r="Y865" s="414">
        <v>0</v>
      </c>
      <c r="Z865" s="430">
        <f t="shared" si="399"/>
        <v>1</v>
      </c>
      <c r="AA865" s="132">
        <v>0</v>
      </c>
      <c r="AB865" s="132">
        <v>0</v>
      </c>
      <c r="AC865" s="132">
        <v>1</v>
      </c>
      <c r="AD865" s="132">
        <v>0</v>
      </c>
      <c r="AE865" s="430">
        <f t="shared" si="400"/>
        <v>1</v>
      </c>
      <c r="AF865" s="132">
        <v>0</v>
      </c>
      <c r="AG865" s="132">
        <v>0</v>
      </c>
      <c r="AH865" s="132">
        <v>0</v>
      </c>
      <c r="AI865" s="132">
        <v>0</v>
      </c>
      <c r="AJ865" s="430">
        <f t="shared" si="397"/>
        <v>0</v>
      </c>
      <c r="AK865" s="91">
        <v>0</v>
      </c>
      <c r="AL865" s="91">
        <v>0</v>
      </c>
      <c r="AM865" s="91">
        <v>0</v>
      </c>
      <c r="AN865" s="91">
        <v>0</v>
      </c>
      <c r="AO865" s="257">
        <f t="shared" si="398"/>
        <v>0</v>
      </c>
      <c r="AP865" s="81">
        <v>0</v>
      </c>
      <c r="AQ865" s="81">
        <v>0</v>
      </c>
      <c r="AR865" s="81">
        <v>0</v>
      </c>
      <c r="AS865" s="81">
        <v>0</v>
      </c>
      <c r="AT865" s="257">
        <f t="shared" si="413"/>
        <v>0</v>
      </c>
      <c r="AU865" s="91">
        <v>0</v>
      </c>
      <c r="AV865" s="91">
        <v>0</v>
      </c>
      <c r="AW865" s="91">
        <v>0</v>
      </c>
      <c r="AX865" s="91">
        <v>0</v>
      </c>
      <c r="AY865" s="257">
        <f t="shared" si="414"/>
        <v>0</v>
      </c>
    </row>
    <row r="866" spans="2:51" s="64" customFormat="1" ht="16.899999999999999" customHeight="1" thickBot="1" x14ac:dyDescent="0.3">
      <c r="B866" s="1059"/>
      <c r="C866" s="933"/>
      <c r="D866" s="998"/>
      <c r="E866" s="628" t="s">
        <v>203</v>
      </c>
      <c r="F866" s="695">
        <f t="shared" si="415"/>
        <v>0</v>
      </c>
      <c r="G866" s="676">
        <v>0</v>
      </c>
      <c r="H866" s="132">
        <v>0</v>
      </c>
      <c r="I866" s="132">
        <v>0</v>
      </c>
      <c r="J866" s="132">
        <v>0</v>
      </c>
      <c r="K866" s="66">
        <f t="shared" si="412"/>
        <v>0</v>
      </c>
      <c r="L866" s="132">
        <v>0</v>
      </c>
      <c r="M866" s="132">
        <v>0</v>
      </c>
      <c r="N866" s="132">
        <v>0</v>
      </c>
      <c r="O866" s="132">
        <v>0</v>
      </c>
      <c r="P866" s="257">
        <f t="shared" si="410"/>
        <v>0</v>
      </c>
      <c r="Q866" s="90">
        <v>0</v>
      </c>
      <c r="R866" s="90">
        <v>0</v>
      </c>
      <c r="S866" s="90">
        <v>0</v>
      </c>
      <c r="T866" s="90">
        <v>0</v>
      </c>
      <c r="U866" s="257">
        <f t="shared" si="411"/>
        <v>0</v>
      </c>
      <c r="V866" s="90">
        <v>0</v>
      </c>
      <c r="W866" s="90">
        <v>0</v>
      </c>
      <c r="X866" s="90">
        <v>0</v>
      </c>
      <c r="Y866" s="414">
        <v>0</v>
      </c>
      <c r="Z866" s="430">
        <f t="shared" si="399"/>
        <v>0</v>
      </c>
      <c r="AA866" s="132">
        <v>0</v>
      </c>
      <c r="AB866" s="132">
        <v>0</v>
      </c>
      <c r="AC866" s="132">
        <v>0</v>
      </c>
      <c r="AD866" s="132">
        <v>0</v>
      </c>
      <c r="AE866" s="430">
        <f t="shared" si="400"/>
        <v>0</v>
      </c>
      <c r="AF866" s="132">
        <v>0</v>
      </c>
      <c r="AG866" s="132">
        <v>0</v>
      </c>
      <c r="AH866" s="132">
        <v>0</v>
      </c>
      <c r="AI866" s="132">
        <v>0</v>
      </c>
      <c r="AJ866" s="430">
        <f t="shared" si="397"/>
        <v>0</v>
      </c>
      <c r="AK866" s="91">
        <v>0</v>
      </c>
      <c r="AL866" s="91">
        <v>0</v>
      </c>
      <c r="AM866" s="91">
        <v>0</v>
      </c>
      <c r="AN866" s="91">
        <v>0</v>
      </c>
      <c r="AO866" s="257">
        <f t="shared" si="398"/>
        <v>0</v>
      </c>
      <c r="AP866" s="81">
        <v>0</v>
      </c>
      <c r="AQ866" s="81">
        <v>0</v>
      </c>
      <c r="AR866" s="81">
        <v>0</v>
      </c>
      <c r="AS866" s="81">
        <v>0</v>
      </c>
      <c r="AT866" s="257">
        <f t="shared" si="413"/>
        <v>0</v>
      </c>
      <c r="AU866" s="91">
        <v>0</v>
      </c>
      <c r="AV866" s="91">
        <v>0</v>
      </c>
      <c r="AW866" s="91">
        <v>0</v>
      </c>
      <c r="AX866" s="91">
        <v>0</v>
      </c>
      <c r="AY866" s="257">
        <f t="shared" si="414"/>
        <v>0</v>
      </c>
    </row>
    <row r="867" spans="2:51" s="64" customFormat="1" ht="16.899999999999999" customHeight="1" thickBot="1" x14ac:dyDescent="0.3">
      <c r="B867" s="1059"/>
      <c r="C867" s="933"/>
      <c r="D867" s="998"/>
      <c r="E867" s="587" t="s">
        <v>112</v>
      </c>
      <c r="F867" s="695">
        <f t="shared" si="415"/>
        <v>25</v>
      </c>
      <c r="G867" s="676">
        <v>2</v>
      </c>
      <c r="H867" s="132">
        <v>0</v>
      </c>
      <c r="I867" s="132">
        <v>0</v>
      </c>
      <c r="J867" s="132">
        <v>0</v>
      </c>
      <c r="K867" s="66">
        <f t="shared" si="412"/>
        <v>2</v>
      </c>
      <c r="L867" s="132">
        <v>1</v>
      </c>
      <c r="M867" s="132">
        <v>0</v>
      </c>
      <c r="N867" s="132">
        <v>0</v>
      </c>
      <c r="O867" s="132">
        <v>0</v>
      </c>
      <c r="P867" s="257">
        <f t="shared" si="410"/>
        <v>1</v>
      </c>
      <c r="Q867" s="119">
        <v>2</v>
      </c>
      <c r="R867" s="119">
        <v>0</v>
      </c>
      <c r="S867" s="119">
        <v>1</v>
      </c>
      <c r="T867" s="119">
        <v>0</v>
      </c>
      <c r="U867" s="257">
        <f t="shared" si="411"/>
        <v>3</v>
      </c>
      <c r="V867" s="119">
        <v>0</v>
      </c>
      <c r="W867" s="119">
        <v>0</v>
      </c>
      <c r="X867" s="119">
        <v>0</v>
      </c>
      <c r="Y867" s="401">
        <v>4</v>
      </c>
      <c r="Z867" s="430">
        <f t="shared" si="399"/>
        <v>4</v>
      </c>
      <c r="AA867" s="132">
        <v>0</v>
      </c>
      <c r="AB867" s="132">
        <v>1</v>
      </c>
      <c r="AC867" s="132">
        <v>0</v>
      </c>
      <c r="AD867" s="132">
        <v>0</v>
      </c>
      <c r="AE867" s="430">
        <f t="shared" si="400"/>
        <v>1</v>
      </c>
      <c r="AF867" s="132">
        <v>0</v>
      </c>
      <c r="AG867" s="132">
        <v>1</v>
      </c>
      <c r="AH867" s="132">
        <v>1</v>
      </c>
      <c r="AI867" s="132">
        <v>6</v>
      </c>
      <c r="AJ867" s="430">
        <f t="shared" si="397"/>
        <v>8</v>
      </c>
      <c r="AK867" s="91">
        <v>0</v>
      </c>
      <c r="AL867" s="91">
        <v>0</v>
      </c>
      <c r="AM867" s="91">
        <v>0</v>
      </c>
      <c r="AN867" s="91">
        <v>1</v>
      </c>
      <c r="AO867" s="257">
        <f t="shared" si="398"/>
        <v>1</v>
      </c>
      <c r="AP867" s="81">
        <v>0</v>
      </c>
      <c r="AQ867" s="81">
        <v>0</v>
      </c>
      <c r="AR867" s="81">
        <v>0</v>
      </c>
      <c r="AS867" s="81">
        <v>2</v>
      </c>
      <c r="AT867" s="257">
        <f t="shared" si="413"/>
        <v>2</v>
      </c>
      <c r="AU867" s="91">
        <v>0</v>
      </c>
      <c r="AV867" s="91">
        <v>0</v>
      </c>
      <c r="AW867" s="91">
        <v>0</v>
      </c>
      <c r="AX867" s="91">
        <v>3</v>
      </c>
      <c r="AY867" s="257">
        <f t="shared" si="414"/>
        <v>3</v>
      </c>
    </row>
    <row r="868" spans="2:51" s="64" customFormat="1" ht="16.899999999999999" customHeight="1" thickBot="1" x14ac:dyDescent="0.3">
      <c r="B868" s="1059"/>
      <c r="C868" s="933"/>
      <c r="D868" s="998"/>
      <c r="E868" s="619" t="s">
        <v>621</v>
      </c>
      <c r="F868" s="695">
        <f t="shared" si="415"/>
        <v>16</v>
      </c>
      <c r="G868" s="676">
        <v>0</v>
      </c>
      <c r="H868" s="132">
        <v>0</v>
      </c>
      <c r="I868" s="132">
        <v>0</v>
      </c>
      <c r="J868" s="132">
        <v>0</v>
      </c>
      <c r="K868" s="66">
        <f t="shared" si="412"/>
        <v>0</v>
      </c>
      <c r="L868" s="132">
        <v>0</v>
      </c>
      <c r="M868" s="132">
        <v>0</v>
      </c>
      <c r="N868" s="132">
        <v>0</v>
      </c>
      <c r="O868" s="132">
        <v>0</v>
      </c>
      <c r="P868" s="257">
        <f t="shared" si="410"/>
        <v>0</v>
      </c>
      <c r="Q868" s="119">
        <v>0</v>
      </c>
      <c r="R868" s="119">
        <v>0</v>
      </c>
      <c r="S868" s="119">
        <v>0</v>
      </c>
      <c r="T868" s="119">
        <v>0</v>
      </c>
      <c r="U868" s="257">
        <f t="shared" si="411"/>
        <v>0</v>
      </c>
      <c r="V868" s="119">
        <v>0</v>
      </c>
      <c r="W868" s="119">
        <v>0</v>
      </c>
      <c r="X868" s="119">
        <v>0</v>
      </c>
      <c r="Y868" s="401">
        <v>0</v>
      </c>
      <c r="Z868" s="430">
        <f t="shared" si="399"/>
        <v>0</v>
      </c>
      <c r="AA868" s="132">
        <v>0</v>
      </c>
      <c r="AB868" s="132">
        <v>0</v>
      </c>
      <c r="AC868" s="132">
        <v>0</v>
      </c>
      <c r="AD868" s="132">
        <v>7</v>
      </c>
      <c r="AE868" s="430">
        <f t="shared" si="400"/>
        <v>7</v>
      </c>
      <c r="AF868" s="132">
        <v>0</v>
      </c>
      <c r="AG868" s="132">
        <v>1</v>
      </c>
      <c r="AH868" s="132">
        <v>0</v>
      </c>
      <c r="AI868" s="132">
        <v>3</v>
      </c>
      <c r="AJ868" s="430">
        <f t="shared" si="397"/>
        <v>4</v>
      </c>
      <c r="AK868" s="91">
        <v>0</v>
      </c>
      <c r="AL868" s="91">
        <v>0</v>
      </c>
      <c r="AM868" s="91">
        <v>0</v>
      </c>
      <c r="AN868" s="91">
        <v>2</v>
      </c>
      <c r="AO868" s="257">
        <f t="shared" si="398"/>
        <v>2</v>
      </c>
      <c r="AP868" s="81">
        <v>0</v>
      </c>
      <c r="AQ868" s="81">
        <v>0</v>
      </c>
      <c r="AR868" s="81">
        <v>0</v>
      </c>
      <c r="AS868" s="81">
        <v>2</v>
      </c>
      <c r="AT868" s="257">
        <f t="shared" si="413"/>
        <v>2</v>
      </c>
      <c r="AU868" s="91">
        <v>0</v>
      </c>
      <c r="AV868" s="91">
        <v>0</v>
      </c>
      <c r="AW868" s="91">
        <v>0</v>
      </c>
      <c r="AX868" s="91">
        <v>1</v>
      </c>
      <c r="AY868" s="257">
        <f t="shared" si="414"/>
        <v>1</v>
      </c>
    </row>
    <row r="869" spans="2:51" s="64" customFormat="1" ht="16.899999999999999" customHeight="1" thickBot="1" x14ac:dyDescent="0.3">
      <c r="B869" s="1056"/>
      <c r="C869" s="933"/>
      <c r="D869" s="1003"/>
      <c r="E869" s="616" t="s">
        <v>620</v>
      </c>
      <c r="F869" s="695">
        <f t="shared" si="415"/>
        <v>0</v>
      </c>
      <c r="G869" s="676">
        <v>0</v>
      </c>
      <c r="H869" s="132">
        <v>0</v>
      </c>
      <c r="I869" s="132">
        <v>0</v>
      </c>
      <c r="J869" s="132">
        <v>0</v>
      </c>
      <c r="K869" s="66">
        <f t="shared" si="412"/>
        <v>0</v>
      </c>
      <c r="L869" s="132">
        <v>0</v>
      </c>
      <c r="M869" s="132">
        <v>0</v>
      </c>
      <c r="N869" s="132">
        <v>0</v>
      </c>
      <c r="O869" s="132">
        <v>0</v>
      </c>
      <c r="P869" s="257">
        <f t="shared" si="410"/>
        <v>0</v>
      </c>
      <c r="Q869" s="119">
        <v>0</v>
      </c>
      <c r="R869" s="119">
        <v>0</v>
      </c>
      <c r="S869" s="119">
        <v>0</v>
      </c>
      <c r="T869" s="119">
        <v>0</v>
      </c>
      <c r="U869" s="257">
        <f t="shared" si="411"/>
        <v>0</v>
      </c>
      <c r="V869" s="119">
        <v>0</v>
      </c>
      <c r="W869" s="119">
        <v>0</v>
      </c>
      <c r="X869" s="119">
        <v>0</v>
      </c>
      <c r="Y869" s="401">
        <v>0</v>
      </c>
      <c r="Z869" s="430">
        <f t="shared" si="399"/>
        <v>0</v>
      </c>
      <c r="AA869" s="132">
        <v>0</v>
      </c>
      <c r="AB869" s="132">
        <v>0</v>
      </c>
      <c r="AC869" s="132">
        <v>0</v>
      </c>
      <c r="AD869" s="132">
        <v>0</v>
      </c>
      <c r="AE869" s="430">
        <f t="shared" si="400"/>
        <v>0</v>
      </c>
      <c r="AF869" s="132">
        <v>0</v>
      </c>
      <c r="AG869" s="132">
        <v>0</v>
      </c>
      <c r="AH869" s="132">
        <v>0</v>
      </c>
      <c r="AI869" s="132">
        <v>0</v>
      </c>
      <c r="AJ869" s="430">
        <f t="shared" si="397"/>
        <v>0</v>
      </c>
      <c r="AK869" s="91">
        <v>0</v>
      </c>
      <c r="AL869" s="91">
        <v>0</v>
      </c>
      <c r="AM869" s="91">
        <v>0</v>
      </c>
      <c r="AN869" s="91">
        <v>0</v>
      </c>
      <c r="AO869" s="257">
        <f t="shared" si="398"/>
        <v>0</v>
      </c>
      <c r="AP869" s="81">
        <v>0</v>
      </c>
      <c r="AQ869" s="81">
        <v>0</v>
      </c>
      <c r="AR869" s="81">
        <v>0</v>
      </c>
      <c r="AS869" s="81">
        <v>0</v>
      </c>
      <c r="AT869" s="257">
        <f t="shared" si="413"/>
        <v>0</v>
      </c>
      <c r="AU869" s="91">
        <v>0</v>
      </c>
      <c r="AV869" s="91">
        <v>0</v>
      </c>
      <c r="AW869" s="91">
        <v>0</v>
      </c>
      <c r="AX869" s="91">
        <v>0</v>
      </c>
      <c r="AY869" s="257">
        <f t="shared" si="414"/>
        <v>0</v>
      </c>
    </row>
    <row r="870" spans="2:51" s="64" customFormat="1" ht="16.899999999999999" customHeight="1" thickBot="1" x14ac:dyDescent="0.3">
      <c r="B870" s="931">
        <v>11</v>
      </c>
      <c r="C870" s="933"/>
      <c r="D870" s="1002" t="s">
        <v>406</v>
      </c>
      <c r="E870" s="593" t="s">
        <v>116</v>
      </c>
      <c r="F870" s="695">
        <f t="shared" si="415"/>
        <v>0</v>
      </c>
      <c r="G870" s="676">
        <v>0</v>
      </c>
      <c r="H870" s="132">
        <v>0</v>
      </c>
      <c r="I870" s="132">
        <v>0</v>
      </c>
      <c r="J870" s="132">
        <v>0</v>
      </c>
      <c r="K870" s="66">
        <f t="shared" si="412"/>
        <v>0</v>
      </c>
      <c r="L870" s="132">
        <v>0</v>
      </c>
      <c r="M870" s="132">
        <v>0</v>
      </c>
      <c r="N870" s="132">
        <v>0</v>
      </c>
      <c r="O870" s="132">
        <v>0</v>
      </c>
      <c r="P870" s="257">
        <f t="shared" si="410"/>
        <v>0</v>
      </c>
      <c r="Q870" s="90">
        <v>0</v>
      </c>
      <c r="R870" s="119">
        <v>0</v>
      </c>
      <c r="S870" s="119">
        <v>0</v>
      </c>
      <c r="T870" s="119">
        <v>0</v>
      </c>
      <c r="U870" s="257">
        <f t="shared" si="411"/>
        <v>0</v>
      </c>
      <c r="V870" s="119">
        <v>0</v>
      </c>
      <c r="W870" s="119">
        <v>0</v>
      </c>
      <c r="X870" s="119">
        <v>0</v>
      </c>
      <c r="Y870" s="401">
        <v>0</v>
      </c>
      <c r="Z870" s="430">
        <f t="shared" si="399"/>
        <v>0</v>
      </c>
      <c r="AA870" s="132">
        <v>0</v>
      </c>
      <c r="AB870" s="132">
        <v>0</v>
      </c>
      <c r="AC870" s="132">
        <v>0</v>
      </c>
      <c r="AD870" s="132">
        <v>0</v>
      </c>
      <c r="AE870" s="430">
        <f t="shared" si="400"/>
        <v>0</v>
      </c>
      <c r="AF870" s="132">
        <v>0</v>
      </c>
      <c r="AG870" s="132">
        <v>0</v>
      </c>
      <c r="AH870" s="132">
        <v>0</v>
      </c>
      <c r="AI870" s="132">
        <v>0</v>
      </c>
      <c r="AJ870" s="430">
        <f t="shared" si="397"/>
        <v>0</v>
      </c>
      <c r="AK870" s="91">
        <v>0</v>
      </c>
      <c r="AL870" s="91">
        <v>0</v>
      </c>
      <c r="AM870" s="91">
        <v>0</v>
      </c>
      <c r="AN870" s="91">
        <v>0</v>
      </c>
      <c r="AO870" s="257">
        <f t="shared" si="398"/>
        <v>0</v>
      </c>
      <c r="AP870" s="81">
        <v>0</v>
      </c>
      <c r="AQ870" s="81">
        <v>0</v>
      </c>
      <c r="AR870" s="81">
        <v>0</v>
      </c>
      <c r="AS870" s="81">
        <v>0</v>
      </c>
      <c r="AT870" s="257">
        <f t="shared" si="413"/>
        <v>0</v>
      </c>
      <c r="AU870" s="91">
        <v>0</v>
      </c>
      <c r="AV870" s="91">
        <v>0</v>
      </c>
      <c r="AW870" s="91">
        <v>0</v>
      </c>
      <c r="AX870" s="91">
        <v>0</v>
      </c>
      <c r="AY870" s="257">
        <f t="shared" si="414"/>
        <v>0</v>
      </c>
    </row>
    <row r="871" spans="2:51" s="64" customFormat="1" ht="16.899999999999999" customHeight="1" thickBot="1" x14ac:dyDescent="0.3">
      <c r="B871" s="931"/>
      <c r="C871" s="933"/>
      <c r="D871" s="998"/>
      <c r="E871" s="631" t="s">
        <v>203</v>
      </c>
      <c r="F871" s="695">
        <f t="shared" si="415"/>
        <v>0</v>
      </c>
      <c r="G871" s="676">
        <v>0</v>
      </c>
      <c r="H871" s="132">
        <v>0</v>
      </c>
      <c r="I871" s="132">
        <v>0</v>
      </c>
      <c r="J871" s="132">
        <v>0</v>
      </c>
      <c r="K871" s="66">
        <f t="shared" si="412"/>
        <v>0</v>
      </c>
      <c r="L871" s="132">
        <v>0</v>
      </c>
      <c r="M871" s="132">
        <v>0</v>
      </c>
      <c r="N871" s="132">
        <v>0</v>
      </c>
      <c r="O871" s="132">
        <v>0</v>
      </c>
      <c r="P871" s="257">
        <f t="shared" si="410"/>
        <v>0</v>
      </c>
      <c r="Q871" s="90">
        <v>0</v>
      </c>
      <c r="R871" s="119">
        <v>0</v>
      </c>
      <c r="S871" s="119">
        <v>0</v>
      </c>
      <c r="T871" s="119">
        <v>0</v>
      </c>
      <c r="U871" s="257">
        <f t="shared" si="411"/>
        <v>0</v>
      </c>
      <c r="V871" s="119">
        <v>0</v>
      </c>
      <c r="W871" s="119">
        <v>0</v>
      </c>
      <c r="X871" s="119">
        <v>0</v>
      </c>
      <c r="Y871" s="401">
        <v>0</v>
      </c>
      <c r="Z871" s="430">
        <f t="shared" si="399"/>
        <v>0</v>
      </c>
      <c r="AA871" s="132">
        <v>0</v>
      </c>
      <c r="AB871" s="132">
        <v>0</v>
      </c>
      <c r="AC871" s="132">
        <v>0</v>
      </c>
      <c r="AD871" s="132">
        <v>0</v>
      </c>
      <c r="AE871" s="430">
        <f t="shared" si="400"/>
        <v>0</v>
      </c>
      <c r="AF871" s="132">
        <v>0</v>
      </c>
      <c r="AG871" s="132">
        <v>0</v>
      </c>
      <c r="AH871" s="132">
        <v>0</v>
      </c>
      <c r="AI871" s="132">
        <v>0</v>
      </c>
      <c r="AJ871" s="430">
        <f t="shared" si="397"/>
        <v>0</v>
      </c>
      <c r="AK871" s="91">
        <v>0</v>
      </c>
      <c r="AL871" s="91">
        <v>0</v>
      </c>
      <c r="AM871" s="91">
        <v>0</v>
      </c>
      <c r="AN871" s="91">
        <v>0</v>
      </c>
      <c r="AO871" s="257">
        <f t="shared" si="398"/>
        <v>0</v>
      </c>
      <c r="AP871" s="81">
        <v>0</v>
      </c>
      <c r="AQ871" s="81">
        <v>0</v>
      </c>
      <c r="AR871" s="81">
        <v>0</v>
      </c>
      <c r="AS871" s="81">
        <v>0</v>
      </c>
      <c r="AT871" s="257">
        <f t="shared" si="413"/>
        <v>0</v>
      </c>
      <c r="AU871" s="91">
        <v>0</v>
      </c>
      <c r="AV871" s="91">
        <v>0</v>
      </c>
      <c r="AW871" s="91">
        <v>0</v>
      </c>
      <c r="AX871" s="91">
        <v>0</v>
      </c>
      <c r="AY871" s="257">
        <f t="shared" si="414"/>
        <v>0</v>
      </c>
    </row>
    <row r="872" spans="2:51" s="64" customFormat="1" ht="16.899999999999999" customHeight="1" thickBot="1" x14ac:dyDescent="0.3">
      <c r="B872" s="931"/>
      <c r="C872" s="933"/>
      <c r="D872" s="1003"/>
      <c r="E872" s="591" t="s">
        <v>112</v>
      </c>
      <c r="F872" s="695">
        <f t="shared" si="415"/>
        <v>0</v>
      </c>
      <c r="G872" s="676">
        <v>0</v>
      </c>
      <c r="H872" s="132">
        <v>0</v>
      </c>
      <c r="I872" s="132">
        <v>0</v>
      </c>
      <c r="J872" s="132">
        <v>0</v>
      </c>
      <c r="K872" s="66">
        <f t="shared" si="412"/>
        <v>0</v>
      </c>
      <c r="L872" s="132">
        <v>0</v>
      </c>
      <c r="M872" s="132">
        <v>0</v>
      </c>
      <c r="N872" s="132">
        <v>0</v>
      </c>
      <c r="O872" s="132">
        <v>0</v>
      </c>
      <c r="P872" s="257">
        <f t="shared" si="410"/>
        <v>0</v>
      </c>
      <c r="Q872" s="119">
        <v>0</v>
      </c>
      <c r="R872" s="119">
        <v>0</v>
      </c>
      <c r="S872" s="119">
        <v>0</v>
      </c>
      <c r="T872" s="119">
        <v>0</v>
      </c>
      <c r="U872" s="257">
        <f t="shared" si="411"/>
        <v>0</v>
      </c>
      <c r="V872" s="119">
        <v>0</v>
      </c>
      <c r="W872" s="119">
        <v>0</v>
      </c>
      <c r="X872" s="119">
        <v>0</v>
      </c>
      <c r="Y872" s="401">
        <v>0</v>
      </c>
      <c r="Z872" s="430">
        <f t="shared" si="399"/>
        <v>0</v>
      </c>
      <c r="AA872" s="132">
        <v>0</v>
      </c>
      <c r="AB872" s="132">
        <v>0</v>
      </c>
      <c r="AC872" s="132">
        <v>0</v>
      </c>
      <c r="AD872" s="132">
        <v>0</v>
      </c>
      <c r="AE872" s="430">
        <f t="shared" si="400"/>
        <v>0</v>
      </c>
      <c r="AF872" s="132">
        <v>0</v>
      </c>
      <c r="AG872" s="132">
        <v>0</v>
      </c>
      <c r="AH872" s="132">
        <v>0</v>
      </c>
      <c r="AI872" s="132">
        <v>0</v>
      </c>
      <c r="AJ872" s="430">
        <f t="shared" si="397"/>
        <v>0</v>
      </c>
      <c r="AK872" s="91">
        <v>0</v>
      </c>
      <c r="AL872" s="91">
        <v>0</v>
      </c>
      <c r="AM872" s="91">
        <v>0</v>
      </c>
      <c r="AN872" s="91">
        <v>0</v>
      </c>
      <c r="AO872" s="257">
        <f t="shared" si="398"/>
        <v>0</v>
      </c>
      <c r="AP872" s="81">
        <v>0</v>
      </c>
      <c r="AQ872" s="81">
        <v>0</v>
      </c>
      <c r="AR872" s="81">
        <v>0</v>
      </c>
      <c r="AS872" s="81">
        <v>0</v>
      </c>
      <c r="AT872" s="257">
        <f t="shared" si="413"/>
        <v>0</v>
      </c>
      <c r="AU872" s="91">
        <v>0</v>
      </c>
      <c r="AV872" s="91">
        <v>0</v>
      </c>
      <c r="AW872" s="91">
        <v>0</v>
      </c>
      <c r="AX872" s="91">
        <v>0</v>
      </c>
      <c r="AY872" s="257">
        <f t="shared" si="414"/>
        <v>0</v>
      </c>
    </row>
    <row r="873" spans="2:51" s="64" customFormat="1" ht="16.899999999999999" customHeight="1" thickBot="1" x14ac:dyDescent="0.3">
      <c r="B873" s="1058">
        <v>12</v>
      </c>
      <c r="C873" s="933"/>
      <c r="D873" s="1002" t="s">
        <v>589</v>
      </c>
      <c r="E873" s="623" t="s">
        <v>116</v>
      </c>
      <c r="F873" s="695">
        <f t="shared" si="415"/>
        <v>0</v>
      </c>
      <c r="G873" s="661"/>
      <c r="H873" s="97"/>
      <c r="I873" s="97"/>
      <c r="J873" s="97"/>
      <c r="K873" s="66">
        <f t="shared" si="412"/>
        <v>0</v>
      </c>
      <c r="L873" s="220"/>
      <c r="M873" s="220"/>
      <c r="N873" s="220"/>
      <c r="O873" s="220"/>
      <c r="P873" s="257">
        <f t="shared" si="410"/>
        <v>0</v>
      </c>
      <c r="Q873" s="220"/>
      <c r="R873" s="220"/>
      <c r="S873" s="220"/>
      <c r="T873" s="220"/>
      <c r="U873" s="257">
        <f t="shared" si="411"/>
        <v>0</v>
      </c>
      <c r="V873" s="220"/>
      <c r="W873" s="220"/>
      <c r="X873" s="220"/>
      <c r="Y873" s="358"/>
      <c r="Z873" s="430">
        <f t="shared" si="399"/>
        <v>0</v>
      </c>
      <c r="AA873" s="220"/>
      <c r="AB873" s="220"/>
      <c r="AC873" s="220"/>
      <c r="AD873" s="220"/>
      <c r="AE873" s="430">
        <f t="shared" si="400"/>
        <v>0</v>
      </c>
      <c r="AF873" s="220"/>
      <c r="AG873" s="220"/>
      <c r="AH873" s="220"/>
      <c r="AI873" s="220"/>
      <c r="AJ873" s="430">
        <f t="shared" si="397"/>
        <v>0</v>
      </c>
      <c r="AK873" s="95"/>
      <c r="AL873" s="95"/>
      <c r="AM873" s="95"/>
      <c r="AN873" s="95"/>
      <c r="AO873" s="257">
        <f t="shared" si="398"/>
        <v>0</v>
      </c>
      <c r="AP873" s="95"/>
      <c r="AQ873" s="95"/>
      <c r="AR873" s="95"/>
      <c r="AS873" s="95"/>
      <c r="AT873" s="257">
        <f t="shared" si="413"/>
        <v>0</v>
      </c>
      <c r="AU873" s="95"/>
      <c r="AV873" s="95"/>
      <c r="AW873" s="95"/>
      <c r="AX873" s="95"/>
      <c r="AY873" s="257">
        <f t="shared" si="414"/>
        <v>0</v>
      </c>
    </row>
    <row r="874" spans="2:51" s="64" customFormat="1" ht="16.899999999999999" customHeight="1" thickBot="1" x14ac:dyDescent="0.3">
      <c r="B874" s="1059"/>
      <c r="C874" s="933"/>
      <c r="D874" s="998"/>
      <c r="E874" s="625" t="s">
        <v>203</v>
      </c>
      <c r="F874" s="695">
        <f t="shared" si="415"/>
        <v>0</v>
      </c>
      <c r="G874" s="662"/>
      <c r="H874" s="95"/>
      <c r="I874" s="95"/>
      <c r="J874" s="95"/>
      <c r="K874" s="66">
        <f t="shared" si="412"/>
        <v>0</v>
      </c>
      <c r="L874" s="220"/>
      <c r="M874" s="220"/>
      <c r="N874" s="220"/>
      <c r="O874" s="220"/>
      <c r="P874" s="257">
        <f t="shared" si="410"/>
        <v>0</v>
      </c>
      <c r="Q874" s="220"/>
      <c r="R874" s="220"/>
      <c r="S874" s="220"/>
      <c r="T874" s="220"/>
      <c r="U874" s="257">
        <f t="shared" si="411"/>
        <v>0</v>
      </c>
      <c r="V874" s="220"/>
      <c r="W874" s="220"/>
      <c r="X874" s="220"/>
      <c r="Y874" s="358"/>
      <c r="Z874" s="430">
        <f t="shared" si="399"/>
        <v>0</v>
      </c>
      <c r="AA874" s="220"/>
      <c r="AB874" s="220"/>
      <c r="AC874" s="220"/>
      <c r="AD874" s="220"/>
      <c r="AE874" s="430">
        <f t="shared" si="400"/>
        <v>0</v>
      </c>
      <c r="AF874" s="220"/>
      <c r="AG874" s="220"/>
      <c r="AH874" s="220"/>
      <c r="AI874" s="220"/>
      <c r="AJ874" s="430">
        <f t="shared" si="397"/>
        <v>0</v>
      </c>
      <c r="AK874" s="95"/>
      <c r="AL874" s="95"/>
      <c r="AM874" s="95"/>
      <c r="AN874" s="95"/>
      <c r="AO874" s="257">
        <f t="shared" si="398"/>
        <v>0</v>
      </c>
      <c r="AP874" s="95"/>
      <c r="AQ874" s="95"/>
      <c r="AR874" s="95"/>
      <c r="AS874" s="95"/>
      <c r="AT874" s="257">
        <f t="shared" si="413"/>
        <v>0</v>
      </c>
      <c r="AU874" s="95"/>
      <c r="AV874" s="95"/>
      <c r="AW874" s="95"/>
      <c r="AX874" s="95"/>
      <c r="AY874" s="257">
        <f t="shared" si="414"/>
        <v>0</v>
      </c>
    </row>
    <row r="875" spans="2:51" s="64" customFormat="1" ht="16.899999999999999" customHeight="1" thickBot="1" x14ac:dyDescent="0.3">
      <c r="B875" s="1059"/>
      <c r="C875" s="933"/>
      <c r="D875" s="998"/>
      <c r="E875" s="587" t="s">
        <v>112</v>
      </c>
      <c r="F875" s="695">
        <f t="shared" si="415"/>
        <v>0</v>
      </c>
      <c r="G875" s="675">
        <v>0</v>
      </c>
      <c r="H875" s="82">
        <v>0</v>
      </c>
      <c r="I875" s="82">
        <v>0</v>
      </c>
      <c r="J875" s="82">
        <v>0</v>
      </c>
      <c r="K875" s="66">
        <f t="shared" si="412"/>
        <v>0</v>
      </c>
      <c r="L875" s="82">
        <v>0</v>
      </c>
      <c r="M875" s="82">
        <v>0</v>
      </c>
      <c r="N875" s="82">
        <v>0</v>
      </c>
      <c r="O875" s="82">
        <v>0</v>
      </c>
      <c r="P875" s="257">
        <f t="shared" si="410"/>
        <v>0</v>
      </c>
      <c r="Q875" s="82">
        <v>0</v>
      </c>
      <c r="R875" s="82">
        <v>0</v>
      </c>
      <c r="S875" s="82">
        <v>0</v>
      </c>
      <c r="T875" s="82">
        <v>0</v>
      </c>
      <c r="U875" s="257">
        <f t="shared" si="411"/>
        <v>0</v>
      </c>
      <c r="V875" s="82">
        <v>0</v>
      </c>
      <c r="W875" s="82">
        <v>0</v>
      </c>
      <c r="X875" s="82">
        <v>0</v>
      </c>
      <c r="Y875" s="417">
        <v>0</v>
      </c>
      <c r="Z875" s="430">
        <f t="shared" si="399"/>
        <v>0</v>
      </c>
      <c r="AA875" s="82">
        <v>0</v>
      </c>
      <c r="AB875" s="82">
        <v>0</v>
      </c>
      <c r="AC875" s="82">
        <v>0</v>
      </c>
      <c r="AD875" s="82">
        <v>0</v>
      </c>
      <c r="AE875" s="430">
        <f t="shared" si="400"/>
        <v>0</v>
      </c>
      <c r="AF875" s="82">
        <v>0</v>
      </c>
      <c r="AG875" s="82">
        <v>0</v>
      </c>
      <c r="AH875" s="82">
        <v>0</v>
      </c>
      <c r="AI875" s="82">
        <v>0</v>
      </c>
      <c r="AJ875" s="430">
        <f t="shared" ref="AJ875:AJ940" si="416">AF875+AG875+AH875+AI875</f>
        <v>0</v>
      </c>
      <c r="AK875" s="81">
        <v>0</v>
      </c>
      <c r="AL875" s="81">
        <v>0</v>
      </c>
      <c r="AM875" s="81">
        <v>0</v>
      </c>
      <c r="AN875" s="81">
        <v>0</v>
      </c>
      <c r="AO875" s="257">
        <f t="shared" ref="AO875:AO940" si="417">AK875+AL875+AM875+AN875</f>
        <v>0</v>
      </c>
      <c r="AP875" s="81">
        <v>0</v>
      </c>
      <c r="AQ875" s="81">
        <v>0</v>
      </c>
      <c r="AR875" s="81">
        <v>0</v>
      </c>
      <c r="AS875" s="81">
        <v>0</v>
      </c>
      <c r="AT875" s="257">
        <f t="shared" si="413"/>
        <v>0</v>
      </c>
      <c r="AU875" s="81">
        <v>0</v>
      </c>
      <c r="AV875" s="81">
        <v>0</v>
      </c>
      <c r="AW875" s="81">
        <v>0</v>
      </c>
      <c r="AX875" s="81">
        <v>0</v>
      </c>
      <c r="AY875" s="257">
        <f t="shared" si="414"/>
        <v>0</v>
      </c>
    </row>
    <row r="876" spans="2:51" s="64" customFormat="1" ht="16.899999999999999" customHeight="1" thickBot="1" x14ac:dyDescent="0.3">
      <c r="B876" s="1059"/>
      <c r="C876" s="933"/>
      <c r="D876" s="998"/>
      <c r="E876" s="619" t="s">
        <v>621</v>
      </c>
      <c r="F876" s="695">
        <f t="shared" si="415"/>
        <v>0</v>
      </c>
      <c r="G876" s="675">
        <v>0</v>
      </c>
      <c r="H876" s="82">
        <v>0</v>
      </c>
      <c r="I876" s="82">
        <v>0</v>
      </c>
      <c r="J876" s="82">
        <v>0</v>
      </c>
      <c r="K876" s="66">
        <f t="shared" si="412"/>
        <v>0</v>
      </c>
      <c r="L876" s="82">
        <v>0</v>
      </c>
      <c r="M876" s="82">
        <v>0</v>
      </c>
      <c r="N876" s="82">
        <v>0</v>
      </c>
      <c r="O876" s="82">
        <v>0</v>
      </c>
      <c r="P876" s="257">
        <f t="shared" si="410"/>
        <v>0</v>
      </c>
      <c r="Q876" s="82">
        <v>0</v>
      </c>
      <c r="R876" s="82">
        <v>0</v>
      </c>
      <c r="S876" s="82">
        <v>0</v>
      </c>
      <c r="T876" s="82">
        <v>0</v>
      </c>
      <c r="U876" s="257">
        <f t="shared" si="411"/>
        <v>0</v>
      </c>
      <c r="V876" s="82">
        <v>0</v>
      </c>
      <c r="W876" s="82">
        <v>0</v>
      </c>
      <c r="X876" s="82">
        <v>0</v>
      </c>
      <c r="Y876" s="417">
        <v>0</v>
      </c>
      <c r="Z876" s="430">
        <f t="shared" si="399"/>
        <v>0</v>
      </c>
      <c r="AA876" s="82">
        <v>0</v>
      </c>
      <c r="AB876" s="82">
        <v>0</v>
      </c>
      <c r="AC876" s="82">
        <v>0</v>
      </c>
      <c r="AD876" s="82">
        <v>0</v>
      </c>
      <c r="AE876" s="430">
        <f t="shared" si="400"/>
        <v>0</v>
      </c>
      <c r="AF876" s="82">
        <v>0</v>
      </c>
      <c r="AG876" s="82">
        <v>0</v>
      </c>
      <c r="AH876" s="82">
        <v>0</v>
      </c>
      <c r="AI876" s="82">
        <v>0</v>
      </c>
      <c r="AJ876" s="430">
        <f t="shared" si="416"/>
        <v>0</v>
      </c>
      <c r="AK876" s="81">
        <v>0</v>
      </c>
      <c r="AL876" s="81">
        <v>0</v>
      </c>
      <c r="AM876" s="81">
        <v>0</v>
      </c>
      <c r="AN876" s="81">
        <v>0</v>
      </c>
      <c r="AO876" s="257">
        <f t="shared" si="417"/>
        <v>0</v>
      </c>
      <c r="AP876" s="81">
        <v>0</v>
      </c>
      <c r="AQ876" s="81">
        <v>0</v>
      </c>
      <c r="AR876" s="81">
        <v>0</v>
      </c>
      <c r="AS876" s="81">
        <v>0</v>
      </c>
      <c r="AT876" s="257">
        <f t="shared" si="413"/>
        <v>0</v>
      </c>
      <c r="AU876" s="81">
        <v>0</v>
      </c>
      <c r="AV876" s="81">
        <v>0</v>
      </c>
      <c r="AW876" s="81">
        <v>0</v>
      </c>
      <c r="AX876" s="81">
        <v>0</v>
      </c>
      <c r="AY876" s="257">
        <f t="shared" si="414"/>
        <v>0</v>
      </c>
    </row>
    <row r="877" spans="2:51" s="64" customFormat="1" ht="16.899999999999999" customHeight="1" thickBot="1" x14ac:dyDescent="0.3">
      <c r="B877" s="1056"/>
      <c r="C877" s="933"/>
      <c r="D877" s="1003"/>
      <c r="E877" s="617" t="s">
        <v>620</v>
      </c>
      <c r="F877" s="695">
        <f t="shared" si="415"/>
        <v>0</v>
      </c>
      <c r="G877" s="675">
        <v>0</v>
      </c>
      <c r="H877" s="82">
        <v>0</v>
      </c>
      <c r="I877" s="82">
        <v>0</v>
      </c>
      <c r="J877" s="82">
        <v>0</v>
      </c>
      <c r="K877" s="66">
        <f t="shared" si="412"/>
        <v>0</v>
      </c>
      <c r="L877" s="93">
        <v>0</v>
      </c>
      <c r="M877" s="93">
        <v>0</v>
      </c>
      <c r="N877" s="93">
        <v>0</v>
      </c>
      <c r="O877" s="93">
        <v>0</v>
      </c>
      <c r="P877" s="257">
        <f t="shared" si="410"/>
        <v>0</v>
      </c>
      <c r="Q877" s="93">
        <v>0</v>
      </c>
      <c r="R877" s="93">
        <v>0</v>
      </c>
      <c r="S877" s="93">
        <v>0</v>
      </c>
      <c r="T877" s="93">
        <v>0</v>
      </c>
      <c r="U877" s="257">
        <f t="shared" si="411"/>
        <v>0</v>
      </c>
      <c r="V877" s="93">
        <v>0</v>
      </c>
      <c r="W877" s="93">
        <v>0</v>
      </c>
      <c r="X877" s="93">
        <v>0</v>
      </c>
      <c r="Y877" s="415">
        <v>0</v>
      </c>
      <c r="Z877" s="430">
        <f t="shared" ref="Z877:Z942" si="418">V877+W877+X877+Y877</f>
        <v>0</v>
      </c>
      <c r="AA877" s="93">
        <v>0</v>
      </c>
      <c r="AB877" s="93">
        <v>0</v>
      </c>
      <c r="AC877" s="93">
        <v>0</v>
      </c>
      <c r="AD877" s="93">
        <v>0</v>
      </c>
      <c r="AE877" s="430">
        <f t="shared" ref="AE877:AE942" si="419">AA877+AB877+AC877+AD877</f>
        <v>0</v>
      </c>
      <c r="AF877" s="82">
        <v>0</v>
      </c>
      <c r="AG877" s="82">
        <v>0</v>
      </c>
      <c r="AH877" s="82">
        <v>0</v>
      </c>
      <c r="AI877" s="82">
        <v>0</v>
      </c>
      <c r="AJ877" s="430">
        <f t="shared" si="416"/>
        <v>0</v>
      </c>
      <c r="AK877" s="81">
        <v>0</v>
      </c>
      <c r="AL877" s="81">
        <v>0</v>
      </c>
      <c r="AM877" s="81">
        <v>0</v>
      </c>
      <c r="AN877" s="81">
        <v>0</v>
      </c>
      <c r="AO877" s="257">
        <f t="shared" si="417"/>
        <v>0</v>
      </c>
      <c r="AP877" s="81">
        <v>0</v>
      </c>
      <c r="AQ877" s="81">
        <v>0</v>
      </c>
      <c r="AR877" s="81">
        <v>0</v>
      </c>
      <c r="AS877" s="81">
        <v>0</v>
      </c>
      <c r="AT877" s="257">
        <f t="shared" si="413"/>
        <v>0</v>
      </c>
      <c r="AU877" s="81">
        <v>0</v>
      </c>
      <c r="AV877" s="81">
        <v>0</v>
      </c>
      <c r="AW877" s="81">
        <v>0</v>
      </c>
      <c r="AX877" s="81">
        <v>0</v>
      </c>
      <c r="AY877" s="257">
        <f t="shared" si="414"/>
        <v>0</v>
      </c>
    </row>
    <row r="878" spans="2:51" s="64" customFormat="1" ht="16.899999999999999" customHeight="1" thickBot="1" x14ac:dyDescent="0.3">
      <c r="B878" s="1058">
        <v>13</v>
      </c>
      <c r="C878" s="933"/>
      <c r="D878" s="1002" t="s">
        <v>658</v>
      </c>
      <c r="E878" s="587" t="s">
        <v>112</v>
      </c>
      <c r="F878" s="695">
        <f t="shared" si="415"/>
        <v>0</v>
      </c>
      <c r="G878" s="675">
        <v>0</v>
      </c>
      <c r="H878" s="82">
        <v>0</v>
      </c>
      <c r="I878" s="82">
        <v>0</v>
      </c>
      <c r="J878" s="82">
        <v>0</v>
      </c>
      <c r="K878" s="66">
        <f t="shared" si="412"/>
        <v>0</v>
      </c>
      <c r="L878" s="82">
        <v>0</v>
      </c>
      <c r="M878" s="82">
        <v>0</v>
      </c>
      <c r="N878" s="82">
        <v>0</v>
      </c>
      <c r="O878" s="82">
        <v>0</v>
      </c>
      <c r="P878" s="257">
        <f t="shared" si="410"/>
        <v>0</v>
      </c>
      <c r="Q878" s="82">
        <v>0</v>
      </c>
      <c r="R878" s="82">
        <v>0</v>
      </c>
      <c r="S878" s="82">
        <v>0</v>
      </c>
      <c r="T878" s="82">
        <v>0</v>
      </c>
      <c r="U878" s="257">
        <f t="shared" si="411"/>
        <v>0</v>
      </c>
      <c r="V878" s="93">
        <v>0</v>
      </c>
      <c r="W878" s="93">
        <v>0</v>
      </c>
      <c r="X878" s="93">
        <v>0</v>
      </c>
      <c r="Y878" s="415">
        <v>0</v>
      </c>
      <c r="Z878" s="430">
        <f t="shared" si="418"/>
        <v>0</v>
      </c>
      <c r="AA878" s="93">
        <v>0</v>
      </c>
      <c r="AB878" s="93">
        <v>0</v>
      </c>
      <c r="AC878" s="93">
        <v>0</v>
      </c>
      <c r="AD878" s="93">
        <v>0</v>
      </c>
      <c r="AE878" s="430">
        <f t="shared" si="419"/>
        <v>0</v>
      </c>
      <c r="AF878" s="82">
        <v>0</v>
      </c>
      <c r="AG878" s="82">
        <v>0</v>
      </c>
      <c r="AH878" s="82">
        <v>0</v>
      </c>
      <c r="AI878" s="82">
        <v>0</v>
      </c>
      <c r="AJ878" s="430">
        <f t="shared" si="416"/>
        <v>0</v>
      </c>
      <c r="AK878" s="81">
        <v>0</v>
      </c>
      <c r="AL878" s="81">
        <v>0</v>
      </c>
      <c r="AM878" s="81">
        <v>0</v>
      </c>
      <c r="AN878" s="81">
        <v>0</v>
      </c>
      <c r="AO878" s="257">
        <f t="shared" si="417"/>
        <v>0</v>
      </c>
      <c r="AP878" s="81">
        <v>0</v>
      </c>
      <c r="AQ878" s="81">
        <v>0</v>
      </c>
      <c r="AR878" s="81">
        <v>0</v>
      </c>
      <c r="AS878" s="81">
        <v>0</v>
      </c>
      <c r="AT878" s="257">
        <f t="shared" si="413"/>
        <v>0</v>
      </c>
      <c r="AU878" s="81">
        <v>0</v>
      </c>
      <c r="AV878" s="81">
        <v>0</v>
      </c>
      <c r="AW878" s="81">
        <v>0</v>
      </c>
      <c r="AX878" s="81">
        <v>0</v>
      </c>
      <c r="AY878" s="257">
        <f t="shared" si="414"/>
        <v>0</v>
      </c>
    </row>
    <row r="879" spans="2:51" s="64" customFormat="1" ht="16.899999999999999" customHeight="1" thickBot="1" x14ac:dyDescent="0.3">
      <c r="B879" s="1059"/>
      <c r="C879" s="933"/>
      <c r="D879" s="998"/>
      <c r="E879" s="619" t="s">
        <v>621</v>
      </c>
      <c r="F879" s="695">
        <f t="shared" si="415"/>
        <v>0</v>
      </c>
      <c r="G879" s="675">
        <v>0</v>
      </c>
      <c r="H879" s="82">
        <v>0</v>
      </c>
      <c r="I879" s="82">
        <v>0</v>
      </c>
      <c r="J879" s="82">
        <v>0</v>
      </c>
      <c r="K879" s="66">
        <f t="shared" si="412"/>
        <v>0</v>
      </c>
      <c r="L879" s="82">
        <v>0</v>
      </c>
      <c r="M879" s="82">
        <v>0</v>
      </c>
      <c r="N879" s="82">
        <v>0</v>
      </c>
      <c r="O879" s="82">
        <v>0</v>
      </c>
      <c r="P879" s="257">
        <f t="shared" si="410"/>
        <v>0</v>
      </c>
      <c r="Q879" s="82">
        <v>0</v>
      </c>
      <c r="R879" s="82">
        <v>0</v>
      </c>
      <c r="S879" s="82">
        <v>0</v>
      </c>
      <c r="T879" s="82">
        <v>0</v>
      </c>
      <c r="U879" s="257">
        <f t="shared" si="411"/>
        <v>0</v>
      </c>
      <c r="V879" s="93">
        <v>0</v>
      </c>
      <c r="W879" s="93">
        <v>0</v>
      </c>
      <c r="X879" s="93">
        <v>0</v>
      </c>
      <c r="Y879" s="415">
        <v>0</v>
      </c>
      <c r="Z879" s="430">
        <f t="shared" si="418"/>
        <v>0</v>
      </c>
      <c r="AA879" s="93">
        <v>0</v>
      </c>
      <c r="AB879" s="93">
        <v>0</v>
      </c>
      <c r="AC879" s="93">
        <v>0</v>
      </c>
      <c r="AD879" s="93">
        <v>0</v>
      </c>
      <c r="AE879" s="430">
        <f t="shared" si="419"/>
        <v>0</v>
      </c>
      <c r="AF879" s="82">
        <v>0</v>
      </c>
      <c r="AG879" s="82">
        <v>0</v>
      </c>
      <c r="AH879" s="82">
        <v>0</v>
      </c>
      <c r="AI879" s="82">
        <v>0</v>
      </c>
      <c r="AJ879" s="430">
        <f t="shared" si="416"/>
        <v>0</v>
      </c>
      <c r="AK879" s="81">
        <v>0</v>
      </c>
      <c r="AL879" s="81">
        <v>0</v>
      </c>
      <c r="AM879" s="81">
        <v>0</v>
      </c>
      <c r="AN879" s="81">
        <v>0</v>
      </c>
      <c r="AO879" s="257">
        <f t="shared" si="417"/>
        <v>0</v>
      </c>
      <c r="AP879" s="81">
        <v>0</v>
      </c>
      <c r="AQ879" s="81">
        <v>0</v>
      </c>
      <c r="AR879" s="81">
        <v>0</v>
      </c>
      <c r="AS879" s="81">
        <v>0</v>
      </c>
      <c r="AT879" s="257">
        <f t="shared" si="413"/>
        <v>0</v>
      </c>
      <c r="AU879" s="81">
        <v>0</v>
      </c>
      <c r="AV879" s="81">
        <v>0</v>
      </c>
      <c r="AW879" s="81">
        <v>0</v>
      </c>
      <c r="AX879" s="81">
        <v>0</v>
      </c>
      <c r="AY879" s="257">
        <f t="shared" si="414"/>
        <v>0</v>
      </c>
    </row>
    <row r="880" spans="2:51" s="64" customFormat="1" ht="16.899999999999999" customHeight="1" thickBot="1" x14ac:dyDescent="0.3">
      <c r="B880" s="1056"/>
      <c r="C880" s="933"/>
      <c r="D880" s="999"/>
      <c r="E880" s="632" t="s">
        <v>620</v>
      </c>
      <c r="F880" s="695">
        <f t="shared" si="415"/>
        <v>0</v>
      </c>
      <c r="G880" s="675">
        <v>0</v>
      </c>
      <c r="H880" s="82">
        <v>0</v>
      </c>
      <c r="I880" s="82">
        <v>0</v>
      </c>
      <c r="J880" s="82">
        <v>0</v>
      </c>
      <c r="K880" s="66">
        <f t="shared" si="412"/>
        <v>0</v>
      </c>
      <c r="L880" s="82">
        <v>0</v>
      </c>
      <c r="M880" s="82">
        <v>0</v>
      </c>
      <c r="N880" s="82">
        <v>0</v>
      </c>
      <c r="O880" s="82">
        <v>0</v>
      </c>
      <c r="P880" s="257">
        <f t="shared" si="410"/>
        <v>0</v>
      </c>
      <c r="Q880" s="93">
        <v>0</v>
      </c>
      <c r="R880" s="93">
        <v>0</v>
      </c>
      <c r="S880" s="93">
        <v>0</v>
      </c>
      <c r="T880" s="93">
        <v>0</v>
      </c>
      <c r="U880" s="257">
        <f t="shared" si="411"/>
        <v>0</v>
      </c>
      <c r="V880" s="93">
        <v>0</v>
      </c>
      <c r="W880" s="93">
        <v>0</v>
      </c>
      <c r="X880" s="93">
        <v>0</v>
      </c>
      <c r="Y880" s="415">
        <v>0</v>
      </c>
      <c r="Z880" s="430">
        <f t="shared" si="418"/>
        <v>0</v>
      </c>
      <c r="AA880" s="93">
        <v>0</v>
      </c>
      <c r="AB880" s="93">
        <v>0</v>
      </c>
      <c r="AC880" s="93">
        <v>0</v>
      </c>
      <c r="AD880" s="93">
        <v>0</v>
      </c>
      <c r="AE880" s="430">
        <f t="shared" si="419"/>
        <v>0</v>
      </c>
      <c r="AF880" s="82">
        <v>0</v>
      </c>
      <c r="AG880" s="82">
        <v>0</v>
      </c>
      <c r="AH880" s="82">
        <v>0</v>
      </c>
      <c r="AI880" s="82">
        <v>0</v>
      </c>
      <c r="AJ880" s="430">
        <f t="shared" si="416"/>
        <v>0</v>
      </c>
      <c r="AK880" s="81">
        <v>0</v>
      </c>
      <c r="AL880" s="81">
        <v>0</v>
      </c>
      <c r="AM880" s="81">
        <v>0</v>
      </c>
      <c r="AN880" s="81">
        <v>0</v>
      </c>
      <c r="AO880" s="257">
        <f t="shared" si="417"/>
        <v>0</v>
      </c>
      <c r="AP880" s="81">
        <v>0</v>
      </c>
      <c r="AQ880" s="81">
        <v>0</v>
      </c>
      <c r="AR880" s="81">
        <v>0</v>
      </c>
      <c r="AS880" s="81">
        <v>0</v>
      </c>
      <c r="AT880" s="257">
        <f t="shared" si="413"/>
        <v>0</v>
      </c>
      <c r="AU880" s="81">
        <v>0</v>
      </c>
      <c r="AV880" s="81">
        <v>0</v>
      </c>
      <c r="AW880" s="81">
        <v>0</v>
      </c>
      <c r="AX880" s="81">
        <v>0</v>
      </c>
      <c r="AY880" s="257">
        <f t="shared" si="414"/>
        <v>0</v>
      </c>
    </row>
    <row r="881" spans="2:104" s="64" customFormat="1" ht="16.899999999999999" customHeight="1" thickBot="1" x14ac:dyDescent="0.3">
      <c r="B881" s="1058">
        <v>14</v>
      </c>
      <c r="C881" s="933"/>
      <c r="D881" s="997" t="s">
        <v>667</v>
      </c>
      <c r="E881" s="593" t="s">
        <v>116</v>
      </c>
      <c r="F881" s="695">
        <f t="shared" si="415"/>
        <v>0</v>
      </c>
      <c r="G881" s="675">
        <v>0</v>
      </c>
      <c r="H881" s="82">
        <v>0</v>
      </c>
      <c r="I881" s="82">
        <v>0</v>
      </c>
      <c r="J881" s="82">
        <v>0</v>
      </c>
      <c r="K881" s="66">
        <f t="shared" si="412"/>
        <v>0</v>
      </c>
      <c r="L881" s="82">
        <v>0</v>
      </c>
      <c r="M881" s="82">
        <v>0</v>
      </c>
      <c r="N881" s="82">
        <v>0</v>
      </c>
      <c r="O881" s="82">
        <v>0</v>
      </c>
      <c r="P881" s="257">
        <f t="shared" si="410"/>
        <v>0</v>
      </c>
      <c r="Q881" s="350">
        <v>0</v>
      </c>
      <c r="R881" s="350">
        <v>0</v>
      </c>
      <c r="S881" s="350">
        <v>0</v>
      </c>
      <c r="T881" s="350">
        <v>0</v>
      </c>
      <c r="U881" s="257">
        <f t="shared" si="411"/>
        <v>0</v>
      </c>
      <c r="V881" s="93">
        <v>0</v>
      </c>
      <c r="W881" s="93">
        <v>0</v>
      </c>
      <c r="X881" s="93">
        <v>0</v>
      </c>
      <c r="Y881" s="415">
        <v>0</v>
      </c>
      <c r="Z881" s="430">
        <f t="shared" si="418"/>
        <v>0</v>
      </c>
      <c r="AA881" s="93">
        <v>0</v>
      </c>
      <c r="AB881" s="93">
        <v>0</v>
      </c>
      <c r="AC881" s="93">
        <v>0</v>
      </c>
      <c r="AD881" s="93">
        <v>0</v>
      </c>
      <c r="AE881" s="430">
        <f t="shared" si="419"/>
        <v>0</v>
      </c>
      <c r="AF881" s="82">
        <v>0</v>
      </c>
      <c r="AG881" s="82">
        <v>0</v>
      </c>
      <c r="AH881" s="82">
        <v>0</v>
      </c>
      <c r="AI881" s="82">
        <v>0</v>
      </c>
      <c r="AJ881" s="430">
        <f t="shared" si="416"/>
        <v>0</v>
      </c>
      <c r="AK881" s="81">
        <v>0</v>
      </c>
      <c r="AL881" s="81">
        <v>0</v>
      </c>
      <c r="AM881" s="81">
        <v>0</v>
      </c>
      <c r="AN881" s="81">
        <v>0</v>
      </c>
      <c r="AO881" s="257">
        <f t="shared" si="417"/>
        <v>0</v>
      </c>
      <c r="AP881" s="81">
        <v>0</v>
      </c>
      <c r="AQ881" s="81">
        <v>0</v>
      </c>
      <c r="AR881" s="81">
        <v>0</v>
      </c>
      <c r="AS881" s="81">
        <v>0</v>
      </c>
      <c r="AT881" s="257">
        <f t="shared" si="413"/>
        <v>0</v>
      </c>
      <c r="AU881" s="81">
        <v>0</v>
      </c>
      <c r="AV881" s="81">
        <v>0</v>
      </c>
      <c r="AW881" s="81">
        <v>0</v>
      </c>
      <c r="AX881" s="81">
        <v>0</v>
      </c>
      <c r="AY881" s="257">
        <f t="shared" si="414"/>
        <v>0</v>
      </c>
    </row>
    <row r="882" spans="2:104" s="64" customFormat="1" ht="16.899999999999999" customHeight="1" thickBot="1" x14ac:dyDescent="0.3">
      <c r="B882" s="1059"/>
      <c r="C882" s="933"/>
      <c r="D882" s="998"/>
      <c r="E882" s="631" t="s">
        <v>203</v>
      </c>
      <c r="F882" s="695">
        <f t="shared" si="415"/>
        <v>0</v>
      </c>
      <c r="G882" s="675">
        <v>0</v>
      </c>
      <c r="H882" s="82">
        <v>0</v>
      </c>
      <c r="I882" s="82">
        <v>0</v>
      </c>
      <c r="J882" s="82">
        <v>0</v>
      </c>
      <c r="K882" s="66">
        <f t="shared" si="412"/>
        <v>0</v>
      </c>
      <c r="L882" s="82">
        <v>0</v>
      </c>
      <c r="M882" s="82">
        <v>0</v>
      </c>
      <c r="N882" s="82">
        <v>0</v>
      </c>
      <c r="O882" s="82">
        <v>0</v>
      </c>
      <c r="P882" s="257">
        <f t="shared" si="410"/>
        <v>0</v>
      </c>
      <c r="Q882" s="81">
        <v>0</v>
      </c>
      <c r="R882" s="81">
        <v>0</v>
      </c>
      <c r="S882" s="81">
        <v>0</v>
      </c>
      <c r="T882" s="81">
        <v>0</v>
      </c>
      <c r="U882" s="257">
        <f t="shared" si="411"/>
        <v>0</v>
      </c>
      <c r="V882" s="93">
        <v>0</v>
      </c>
      <c r="W882" s="93">
        <v>0</v>
      </c>
      <c r="X882" s="93">
        <v>0</v>
      </c>
      <c r="Y882" s="415">
        <v>0</v>
      </c>
      <c r="Z882" s="430">
        <f t="shared" si="418"/>
        <v>0</v>
      </c>
      <c r="AA882" s="93">
        <v>0</v>
      </c>
      <c r="AB882" s="93">
        <v>0</v>
      </c>
      <c r="AC882" s="93">
        <v>0</v>
      </c>
      <c r="AD882" s="93">
        <v>0</v>
      </c>
      <c r="AE882" s="430">
        <f t="shared" si="419"/>
        <v>0</v>
      </c>
      <c r="AF882" s="82">
        <v>0</v>
      </c>
      <c r="AG882" s="82">
        <v>0</v>
      </c>
      <c r="AH882" s="82">
        <v>0</v>
      </c>
      <c r="AI882" s="82">
        <v>0</v>
      </c>
      <c r="AJ882" s="430">
        <f t="shared" si="416"/>
        <v>0</v>
      </c>
      <c r="AK882" s="81">
        <v>0</v>
      </c>
      <c r="AL882" s="81">
        <v>0</v>
      </c>
      <c r="AM882" s="81">
        <v>0</v>
      </c>
      <c r="AN882" s="81">
        <v>0</v>
      </c>
      <c r="AO882" s="257">
        <f t="shared" si="417"/>
        <v>0</v>
      </c>
      <c r="AP882" s="81">
        <v>0</v>
      </c>
      <c r="AQ882" s="81">
        <v>0</v>
      </c>
      <c r="AR882" s="81">
        <v>0</v>
      </c>
      <c r="AS882" s="81">
        <v>0</v>
      </c>
      <c r="AT882" s="257">
        <f t="shared" si="413"/>
        <v>0</v>
      </c>
      <c r="AU882" s="81">
        <v>0</v>
      </c>
      <c r="AV882" s="81">
        <v>0</v>
      </c>
      <c r="AW882" s="81">
        <v>0</v>
      </c>
      <c r="AX882" s="81">
        <v>0</v>
      </c>
      <c r="AY882" s="257">
        <f t="shared" si="414"/>
        <v>0</v>
      </c>
    </row>
    <row r="883" spans="2:104" s="64" customFormat="1" ht="16.899999999999999" customHeight="1" thickBot="1" x14ac:dyDescent="0.3">
      <c r="B883" s="1056"/>
      <c r="C883" s="933"/>
      <c r="D883" s="999"/>
      <c r="E883" s="591" t="s">
        <v>112</v>
      </c>
      <c r="F883" s="695">
        <f t="shared" si="415"/>
        <v>0</v>
      </c>
      <c r="G883" s="675">
        <v>0</v>
      </c>
      <c r="H883" s="82">
        <v>0</v>
      </c>
      <c r="I883" s="82">
        <v>0</v>
      </c>
      <c r="J883" s="82">
        <v>0</v>
      </c>
      <c r="K883" s="66">
        <f t="shared" si="412"/>
        <v>0</v>
      </c>
      <c r="L883" s="82">
        <v>0</v>
      </c>
      <c r="M883" s="82">
        <v>0</v>
      </c>
      <c r="N883" s="82">
        <v>0</v>
      </c>
      <c r="O883" s="82">
        <v>0</v>
      </c>
      <c r="P883" s="257">
        <f t="shared" si="410"/>
        <v>0</v>
      </c>
      <c r="Q883" s="119">
        <v>0</v>
      </c>
      <c r="R883" s="119">
        <v>0</v>
      </c>
      <c r="S883" s="119">
        <v>0</v>
      </c>
      <c r="T883" s="119">
        <v>0</v>
      </c>
      <c r="U883" s="257">
        <f t="shared" si="411"/>
        <v>0</v>
      </c>
      <c r="V883" s="93">
        <v>0</v>
      </c>
      <c r="W883" s="93">
        <v>0</v>
      </c>
      <c r="X883" s="93">
        <v>0</v>
      </c>
      <c r="Y883" s="415">
        <v>0</v>
      </c>
      <c r="Z883" s="430">
        <f t="shared" si="418"/>
        <v>0</v>
      </c>
      <c r="AA883" s="93">
        <v>0</v>
      </c>
      <c r="AB883" s="93">
        <v>0</v>
      </c>
      <c r="AC883" s="93">
        <v>0</v>
      </c>
      <c r="AD883" s="93">
        <v>0</v>
      </c>
      <c r="AE883" s="430">
        <f t="shared" si="419"/>
        <v>0</v>
      </c>
      <c r="AF883" s="82">
        <v>0</v>
      </c>
      <c r="AG883" s="82">
        <v>0</v>
      </c>
      <c r="AH883" s="82">
        <v>0</v>
      </c>
      <c r="AI883" s="82">
        <v>0</v>
      </c>
      <c r="AJ883" s="430">
        <f t="shared" si="416"/>
        <v>0</v>
      </c>
      <c r="AK883" s="81">
        <v>0</v>
      </c>
      <c r="AL883" s="81">
        <v>0</v>
      </c>
      <c r="AM883" s="81">
        <v>0</v>
      </c>
      <c r="AN883" s="81">
        <v>0</v>
      </c>
      <c r="AO883" s="257">
        <f t="shared" si="417"/>
        <v>0</v>
      </c>
      <c r="AP883" s="81">
        <v>0</v>
      </c>
      <c r="AQ883" s="81">
        <v>0</v>
      </c>
      <c r="AR883" s="81">
        <v>0</v>
      </c>
      <c r="AS883" s="81">
        <v>0</v>
      </c>
      <c r="AT883" s="257">
        <f t="shared" si="413"/>
        <v>0</v>
      </c>
      <c r="AU883" s="81">
        <v>0</v>
      </c>
      <c r="AV883" s="81">
        <v>0</v>
      </c>
      <c r="AW883" s="81">
        <v>0</v>
      </c>
      <c r="AX883" s="81">
        <v>0</v>
      </c>
      <c r="AY883" s="257">
        <f t="shared" si="414"/>
        <v>0</v>
      </c>
    </row>
    <row r="884" spans="2:104" s="64" customFormat="1" ht="16.899999999999999" customHeight="1" thickBot="1" x14ac:dyDescent="0.3">
      <c r="B884" s="1058">
        <v>15</v>
      </c>
      <c r="C884" s="933"/>
      <c r="D884" s="997" t="s">
        <v>674</v>
      </c>
      <c r="E884" s="593" t="s">
        <v>116</v>
      </c>
      <c r="F884" s="695">
        <f t="shared" si="415"/>
        <v>0</v>
      </c>
      <c r="G884" s="675">
        <v>0</v>
      </c>
      <c r="H884" s="82">
        <v>0</v>
      </c>
      <c r="I884" s="82">
        <v>0</v>
      </c>
      <c r="J884" s="82">
        <v>0</v>
      </c>
      <c r="K884" s="66">
        <f t="shared" si="412"/>
        <v>0</v>
      </c>
      <c r="L884" s="82">
        <v>0</v>
      </c>
      <c r="M884" s="82">
        <v>0</v>
      </c>
      <c r="N884" s="82">
        <v>0</v>
      </c>
      <c r="O884" s="82">
        <v>0</v>
      </c>
      <c r="P884" s="257">
        <f t="shared" si="410"/>
        <v>0</v>
      </c>
      <c r="Q884" s="350">
        <v>0</v>
      </c>
      <c r="R884" s="350">
        <v>0</v>
      </c>
      <c r="S884" s="350">
        <v>0</v>
      </c>
      <c r="T884" s="350">
        <v>0</v>
      </c>
      <c r="U884" s="257">
        <f t="shared" si="411"/>
        <v>0</v>
      </c>
      <c r="V884" s="93">
        <v>0</v>
      </c>
      <c r="W884" s="93">
        <v>0</v>
      </c>
      <c r="X884" s="93">
        <v>0</v>
      </c>
      <c r="Y884" s="415">
        <v>0</v>
      </c>
      <c r="Z884" s="430">
        <f t="shared" si="418"/>
        <v>0</v>
      </c>
      <c r="AA884" s="93">
        <v>0</v>
      </c>
      <c r="AB884" s="93">
        <v>0</v>
      </c>
      <c r="AC884" s="93">
        <v>0</v>
      </c>
      <c r="AD884" s="93">
        <v>0</v>
      </c>
      <c r="AE884" s="430">
        <f t="shared" si="419"/>
        <v>0</v>
      </c>
      <c r="AF884" s="82">
        <v>0</v>
      </c>
      <c r="AG884" s="82">
        <v>0</v>
      </c>
      <c r="AH884" s="82">
        <v>0</v>
      </c>
      <c r="AI884" s="82">
        <v>0</v>
      </c>
      <c r="AJ884" s="430">
        <f t="shared" si="416"/>
        <v>0</v>
      </c>
      <c r="AK884" s="81">
        <v>0</v>
      </c>
      <c r="AL884" s="81">
        <v>0</v>
      </c>
      <c r="AM884" s="81">
        <v>0</v>
      </c>
      <c r="AN884" s="81">
        <v>0</v>
      </c>
      <c r="AO884" s="257">
        <f t="shared" si="417"/>
        <v>0</v>
      </c>
      <c r="AP884" s="81">
        <v>0</v>
      </c>
      <c r="AQ884" s="81">
        <v>0</v>
      </c>
      <c r="AR884" s="81">
        <v>0</v>
      </c>
      <c r="AS884" s="81">
        <v>0</v>
      </c>
      <c r="AT884" s="257">
        <f t="shared" si="413"/>
        <v>0</v>
      </c>
      <c r="AU884" s="81">
        <v>0</v>
      </c>
      <c r="AV884" s="81">
        <v>0</v>
      </c>
      <c r="AW884" s="81">
        <v>0</v>
      </c>
      <c r="AX884" s="81">
        <v>0</v>
      </c>
      <c r="AY884" s="257">
        <f t="shared" si="414"/>
        <v>0</v>
      </c>
      <c r="AZ884" s="82"/>
      <c r="BA884" s="82"/>
      <c r="BB884" s="82"/>
      <c r="BC884" s="82"/>
      <c r="BD884" s="82"/>
      <c r="BE884" s="119"/>
      <c r="BF884" s="82"/>
      <c r="BG884" s="82"/>
      <c r="BH884" s="82"/>
      <c r="BI884" s="82"/>
      <c r="BJ884" s="82"/>
      <c r="BK884" s="82"/>
      <c r="BL884" s="82"/>
      <c r="BM884" s="82"/>
      <c r="BN884" s="82"/>
      <c r="BO884" s="82"/>
      <c r="BP884" s="82"/>
      <c r="BQ884" s="82"/>
      <c r="BR884" s="82"/>
      <c r="BS884" s="82"/>
      <c r="BT884" s="82"/>
      <c r="BU884" s="82"/>
      <c r="BV884" s="82"/>
      <c r="BW884" s="82"/>
      <c r="BX884" s="82"/>
      <c r="BY884" s="87"/>
      <c r="BZ884" s="82"/>
      <c r="CA884" s="82"/>
      <c r="CB884" s="82"/>
      <c r="CC884" s="93"/>
      <c r="CD884" s="82"/>
      <c r="CE884" s="82"/>
      <c r="CF884" s="82"/>
      <c r="CG884" s="82"/>
      <c r="CH884" s="82"/>
      <c r="CI884" s="82"/>
      <c r="CJ884" s="82"/>
      <c r="CK884" s="82"/>
      <c r="CL884" s="82"/>
      <c r="CM884" s="82"/>
      <c r="CN884" s="82"/>
      <c r="CO884" s="82"/>
      <c r="CP884" s="82"/>
      <c r="CQ884" s="82"/>
      <c r="CR884" s="83"/>
      <c r="CS884" s="82"/>
      <c r="CT884" s="82"/>
      <c r="CU884" s="82"/>
      <c r="CV884" s="82"/>
      <c r="CW884" s="82"/>
      <c r="CX884" s="82"/>
      <c r="CY884" s="82"/>
      <c r="CZ884" s="82"/>
    </row>
    <row r="885" spans="2:104" s="64" customFormat="1" ht="16.899999999999999" customHeight="1" thickBot="1" x14ac:dyDescent="0.3">
      <c r="B885" s="1059"/>
      <c r="C885" s="933"/>
      <c r="D885" s="998"/>
      <c r="E885" s="631" t="s">
        <v>203</v>
      </c>
      <c r="F885" s="695">
        <f t="shared" si="415"/>
        <v>0</v>
      </c>
      <c r="G885" s="675">
        <v>0</v>
      </c>
      <c r="H885" s="82">
        <v>0</v>
      </c>
      <c r="I885" s="82">
        <v>0</v>
      </c>
      <c r="J885" s="82">
        <v>0</v>
      </c>
      <c r="K885" s="66">
        <f t="shared" si="412"/>
        <v>0</v>
      </c>
      <c r="L885" s="82">
        <v>0</v>
      </c>
      <c r="M885" s="82">
        <v>0</v>
      </c>
      <c r="N885" s="82">
        <v>0</v>
      </c>
      <c r="O885" s="82">
        <v>0</v>
      </c>
      <c r="P885" s="257">
        <f t="shared" si="410"/>
        <v>0</v>
      </c>
      <c r="Q885" s="81">
        <v>0</v>
      </c>
      <c r="R885" s="81">
        <v>0</v>
      </c>
      <c r="S885" s="81">
        <v>0</v>
      </c>
      <c r="T885" s="81">
        <v>0</v>
      </c>
      <c r="U885" s="257">
        <f t="shared" si="411"/>
        <v>0</v>
      </c>
      <c r="V885" s="93">
        <v>0</v>
      </c>
      <c r="W885" s="93">
        <v>0</v>
      </c>
      <c r="X885" s="93">
        <v>0</v>
      </c>
      <c r="Y885" s="415">
        <v>0</v>
      </c>
      <c r="Z885" s="430">
        <f t="shared" si="418"/>
        <v>0</v>
      </c>
      <c r="AA885" s="93">
        <v>0</v>
      </c>
      <c r="AB885" s="93">
        <v>0</v>
      </c>
      <c r="AC885" s="93">
        <v>0</v>
      </c>
      <c r="AD885" s="93">
        <v>0</v>
      </c>
      <c r="AE885" s="430">
        <f t="shared" si="419"/>
        <v>0</v>
      </c>
      <c r="AF885" s="82">
        <v>0</v>
      </c>
      <c r="AG885" s="82">
        <v>0</v>
      </c>
      <c r="AH885" s="82">
        <v>0</v>
      </c>
      <c r="AI885" s="82">
        <v>0</v>
      </c>
      <c r="AJ885" s="430">
        <f t="shared" si="416"/>
        <v>0</v>
      </c>
      <c r="AK885" s="81">
        <v>0</v>
      </c>
      <c r="AL885" s="81">
        <v>0</v>
      </c>
      <c r="AM885" s="81">
        <v>0</v>
      </c>
      <c r="AN885" s="81">
        <v>0</v>
      </c>
      <c r="AO885" s="257">
        <f t="shared" si="417"/>
        <v>0</v>
      </c>
      <c r="AP885" s="81">
        <v>0</v>
      </c>
      <c r="AQ885" s="81">
        <v>0</v>
      </c>
      <c r="AR885" s="81">
        <v>0</v>
      </c>
      <c r="AS885" s="81">
        <v>0</v>
      </c>
      <c r="AT885" s="257">
        <f t="shared" si="413"/>
        <v>0</v>
      </c>
      <c r="AU885" s="81">
        <v>0</v>
      </c>
      <c r="AV885" s="81">
        <v>0</v>
      </c>
      <c r="AW885" s="81">
        <v>0</v>
      </c>
      <c r="AX885" s="81">
        <v>0</v>
      </c>
      <c r="AY885" s="257">
        <f t="shared" si="414"/>
        <v>0</v>
      </c>
      <c r="AZ885" s="82"/>
      <c r="BA885" s="82"/>
      <c r="BB885" s="82"/>
      <c r="BC885" s="82"/>
      <c r="BD885" s="82"/>
      <c r="BE885" s="119"/>
      <c r="BF885" s="82"/>
      <c r="BG885" s="82"/>
      <c r="BH885" s="82"/>
      <c r="BI885" s="82"/>
      <c r="BJ885" s="82"/>
      <c r="BK885" s="82"/>
      <c r="BL885" s="82"/>
      <c r="BM885" s="82"/>
      <c r="BN885" s="82"/>
      <c r="BO885" s="82"/>
      <c r="BP885" s="82"/>
      <c r="BQ885" s="82"/>
      <c r="BR885" s="82"/>
      <c r="BS885" s="82"/>
      <c r="BT885" s="82"/>
      <c r="BU885" s="82"/>
      <c r="BV885" s="82"/>
      <c r="BW885" s="82"/>
      <c r="BX885" s="82"/>
      <c r="BY885" s="87"/>
      <c r="BZ885" s="82"/>
      <c r="CA885" s="82"/>
      <c r="CB885" s="82"/>
      <c r="CC885" s="93"/>
      <c r="CD885" s="82"/>
      <c r="CE885" s="82"/>
      <c r="CF885" s="82"/>
      <c r="CG885" s="82"/>
      <c r="CH885" s="82"/>
      <c r="CI885" s="82"/>
      <c r="CJ885" s="82"/>
      <c r="CK885" s="82"/>
      <c r="CL885" s="82"/>
      <c r="CM885" s="82"/>
      <c r="CN885" s="82"/>
      <c r="CO885" s="82"/>
      <c r="CP885" s="82"/>
      <c r="CQ885" s="82"/>
      <c r="CR885" s="83"/>
      <c r="CS885" s="82"/>
      <c r="CT885" s="82"/>
      <c r="CU885" s="82"/>
      <c r="CV885" s="82"/>
      <c r="CW885" s="82"/>
      <c r="CX885" s="82"/>
      <c r="CY885" s="82"/>
      <c r="CZ885" s="82"/>
    </row>
    <row r="886" spans="2:104" s="64" customFormat="1" ht="16.899999999999999" customHeight="1" thickBot="1" x14ac:dyDescent="0.3">
      <c r="B886" s="1056"/>
      <c r="C886" s="933"/>
      <c r="D886" s="999"/>
      <c r="E886" s="591" t="s">
        <v>112</v>
      </c>
      <c r="F886" s="695">
        <f t="shared" si="415"/>
        <v>0</v>
      </c>
      <c r="G886" s="675">
        <v>0</v>
      </c>
      <c r="H886" s="82">
        <v>0</v>
      </c>
      <c r="I886" s="82">
        <v>0</v>
      </c>
      <c r="J886" s="82">
        <v>0</v>
      </c>
      <c r="K886" s="66">
        <f t="shared" si="412"/>
        <v>0</v>
      </c>
      <c r="L886" s="82">
        <v>0</v>
      </c>
      <c r="M886" s="82">
        <v>0</v>
      </c>
      <c r="N886" s="82">
        <v>0</v>
      </c>
      <c r="O886" s="82">
        <v>0</v>
      </c>
      <c r="P886" s="257">
        <f t="shared" si="410"/>
        <v>0</v>
      </c>
      <c r="Q886" s="119">
        <v>0</v>
      </c>
      <c r="R886" s="119">
        <v>0</v>
      </c>
      <c r="S886" s="119">
        <v>0</v>
      </c>
      <c r="T886" s="119">
        <v>0</v>
      </c>
      <c r="U886" s="257">
        <f t="shared" si="411"/>
        <v>0</v>
      </c>
      <c r="V886" s="93">
        <v>0</v>
      </c>
      <c r="W886" s="93">
        <v>0</v>
      </c>
      <c r="X886" s="93">
        <v>0</v>
      </c>
      <c r="Y886" s="415">
        <v>0</v>
      </c>
      <c r="Z886" s="430">
        <f t="shared" si="418"/>
        <v>0</v>
      </c>
      <c r="AA886" s="93">
        <v>0</v>
      </c>
      <c r="AB886" s="93">
        <v>0</v>
      </c>
      <c r="AC886" s="93">
        <v>0</v>
      </c>
      <c r="AD886" s="93">
        <v>0</v>
      </c>
      <c r="AE886" s="430">
        <f t="shared" si="419"/>
        <v>0</v>
      </c>
      <c r="AF886" s="82">
        <v>0</v>
      </c>
      <c r="AG886" s="82">
        <v>0</v>
      </c>
      <c r="AH886" s="82">
        <v>0</v>
      </c>
      <c r="AI886" s="82">
        <v>0</v>
      </c>
      <c r="AJ886" s="430">
        <f t="shared" si="416"/>
        <v>0</v>
      </c>
      <c r="AK886" s="81">
        <v>0</v>
      </c>
      <c r="AL886" s="81">
        <v>0</v>
      </c>
      <c r="AM886" s="81">
        <v>0</v>
      </c>
      <c r="AN886" s="81">
        <v>0</v>
      </c>
      <c r="AO886" s="257">
        <f t="shared" si="417"/>
        <v>0</v>
      </c>
      <c r="AP886" s="81">
        <v>0</v>
      </c>
      <c r="AQ886" s="81">
        <v>0</v>
      </c>
      <c r="AR886" s="81">
        <v>0</v>
      </c>
      <c r="AS886" s="81">
        <v>0</v>
      </c>
      <c r="AT886" s="257">
        <f t="shared" si="413"/>
        <v>0</v>
      </c>
      <c r="AU886" s="81">
        <v>0</v>
      </c>
      <c r="AV886" s="81">
        <v>0</v>
      </c>
      <c r="AW886" s="81">
        <v>0</v>
      </c>
      <c r="AX886" s="81">
        <v>0</v>
      </c>
      <c r="AY886" s="257">
        <f t="shared" si="414"/>
        <v>0</v>
      </c>
      <c r="AZ886" s="93"/>
      <c r="BA886" s="93"/>
      <c r="BB886" s="93"/>
      <c r="BC886" s="93"/>
      <c r="BD886" s="93"/>
      <c r="BE886" s="119"/>
      <c r="BF886" s="93"/>
      <c r="BG886" s="93"/>
      <c r="BH886" s="93"/>
      <c r="BI886" s="93"/>
      <c r="BJ886" s="93"/>
      <c r="BK886" s="93"/>
      <c r="BL886" s="93"/>
      <c r="BM886" s="93"/>
      <c r="BN886" s="93"/>
      <c r="BO886" s="93"/>
      <c r="BP886" s="93"/>
      <c r="BQ886" s="93"/>
      <c r="BR886" s="82"/>
      <c r="BS886" s="82"/>
      <c r="BT886" s="82"/>
      <c r="BU886" s="93"/>
      <c r="BV886" s="93"/>
      <c r="BW886" s="93"/>
      <c r="BX886" s="93"/>
      <c r="BY886" s="87"/>
      <c r="BZ886" s="93"/>
      <c r="CA886" s="93"/>
      <c r="CB886" s="93"/>
      <c r="CC886" s="93"/>
      <c r="CD886" s="93"/>
      <c r="CE886" s="93"/>
      <c r="CF886" s="93"/>
      <c r="CG886" s="93"/>
      <c r="CH886" s="93"/>
      <c r="CI886" s="93"/>
      <c r="CJ886" s="93"/>
      <c r="CK886" s="93"/>
      <c r="CL886" s="93"/>
      <c r="CM886" s="93"/>
      <c r="CN886" s="93"/>
      <c r="CO886" s="93"/>
      <c r="CP886" s="93"/>
      <c r="CQ886" s="82"/>
      <c r="CR886" s="83"/>
      <c r="CS886" s="93"/>
      <c r="CT886" s="93"/>
      <c r="CU886" s="93"/>
      <c r="CV886" s="93"/>
      <c r="CW886" s="93"/>
      <c r="CX886" s="93"/>
      <c r="CY886" s="93"/>
      <c r="CZ886" s="93"/>
    </row>
    <row r="887" spans="2:104" s="64" customFormat="1" ht="27.75" customHeight="1" x14ac:dyDescent="0.25">
      <c r="B887" s="580"/>
      <c r="C887" s="933"/>
      <c r="D887" s="929" t="s">
        <v>815</v>
      </c>
      <c r="E887" s="721" t="s">
        <v>112</v>
      </c>
      <c r="F887" s="695">
        <f t="shared" si="415"/>
        <v>0</v>
      </c>
      <c r="G887" s="719"/>
      <c r="H887" s="262"/>
      <c r="I887" s="262"/>
      <c r="J887" s="262"/>
      <c r="K887" s="66"/>
      <c r="L887" s="262"/>
      <c r="M887" s="262"/>
      <c r="N887" s="262"/>
      <c r="O887" s="262"/>
      <c r="P887" s="257"/>
      <c r="Q887" s="94"/>
      <c r="R887" s="94"/>
      <c r="S887" s="94"/>
      <c r="T887" s="94"/>
      <c r="U887" s="257"/>
      <c r="V887" s="94"/>
      <c r="W887" s="94"/>
      <c r="X887" s="94"/>
      <c r="Y887" s="420"/>
      <c r="Z887" s="430"/>
      <c r="AA887" s="94"/>
      <c r="AB887" s="94"/>
      <c r="AC887" s="94"/>
      <c r="AD887" s="94"/>
      <c r="AE887" s="430"/>
      <c r="AF887" s="262"/>
      <c r="AG887" s="262"/>
      <c r="AH887" s="262"/>
      <c r="AI887" s="262"/>
      <c r="AJ887" s="430"/>
      <c r="AK887" s="81">
        <v>0</v>
      </c>
      <c r="AL887" s="81">
        <v>0</v>
      </c>
      <c r="AM887" s="81">
        <v>0</v>
      </c>
      <c r="AN887" s="81">
        <v>0</v>
      </c>
      <c r="AO887" s="257"/>
      <c r="AP887" s="81">
        <v>0</v>
      </c>
      <c r="AQ887" s="81">
        <v>0</v>
      </c>
      <c r="AR887" s="81">
        <v>0</v>
      </c>
      <c r="AS887" s="81">
        <v>0</v>
      </c>
      <c r="AT887" s="257">
        <f t="shared" si="413"/>
        <v>0</v>
      </c>
      <c r="AU887" s="81">
        <v>0</v>
      </c>
      <c r="AV887" s="81">
        <v>0</v>
      </c>
      <c r="AW887" s="81">
        <v>0</v>
      </c>
      <c r="AX887" s="81">
        <v>0</v>
      </c>
      <c r="AY887" s="257">
        <f t="shared" si="414"/>
        <v>0</v>
      </c>
      <c r="AZ887" s="219"/>
      <c r="BA887" s="219"/>
      <c r="BB887" s="219"/>
      <c r="BC887" s="219"/>
      <c r="BD887" s="219"/>
      <c r="BE887" s="219"/>
      <c r="BF887" s="219"/>
      <c r="BG887" s="219"/>
      <c r="BH887" s="219"/>
      <c r="BI887" s="219"/>
      <c r="BJ887" s="219"/>
      <c r="BK887" s="219"/>
      <c r="BL887" s="219"/>
      <c r="BM887" s="219"/>
      <c r="BN887" s="219"/>
      <c r="BO887" s="219"/>
      <c r="BP887" s="219"/>
      <c r="BQ887" s="219"/>
      <c r="BR887" s="720"/>
      <c r="BS887" s="720"/>
      <c r="BT887" s="720"/>
      <c r="BU887" s="219"/>
      <c r="BV887" s="219"/>
      <c r="BW887" s="219"/>
      <c r="BX887" s="219"/>
      <c r="BY887" s="226"/>
      <c r="BZ887" s="219"/>
      <c r="CA887" s="219"/>
      <c r="CB887" s="219"/>
      <c r="CC887" s="219"/>
      <c r="CD887" s="219"/>
      <c r="CE887" s="219"/>
      <c r="CF887" s="219"/>
      <c r="CG887" s="219"/>
      <c r="CH887" s="219"/>
      <c r="CI887" s="219"/>
      <c r="CJ887" s="219"/>
      <c r="CK887" s="219"/>
      <c r="CL887" s="219"/>
      <c r="CM887" s="219"/>
      <c r="CN887" s="219"/>
      <c r="CO887" s="219"/>
      <c r="CP887" s="219"/>
      <c r="CQ887" s="720"/>
      <c r="CR887" s="226"/>
      <c r="CS887" s="219"/>
      <c r="CT887" s="219"/>
      <c r="CU887" s="219"/>
      <c r="CV887" s="219"/>
      <c r="CW887" s="219"/>
      <c r="CX887" s="219"/>
      <c r="CY887" s="219"/>
      <c r="CZ887" s="219"/>
    </row>
    <row r="888" spans="2:104" s="64" customFormat="1" ht="30" customHeight="1" x14ac:dyDescent="0.25">
      <c r="B888" s="580"/>
      <c r="C888" s="933"/>
      <c r="D888" s="930"/>
      <c r="E888" s="718" t="s">
        <v>621</v>
      </c>
      <c r="F888" s="695">
        <f t="shared" si="415"/>
        <v>0</v>
      </c>
      <c r="G888" s="719"/>
      <c r="H888" s="262"/>
      <c r="I888" s="262"/>
      <c r="J888" s="262"/>
      <c r="K888" s="66"/>
      <c r="L888" s="262"/>
      <c r="M888" s="262"/>
      <c r="N888" s="262"/>
      <c r="O888" s="262"/>
      <c r="P888" s="257"/>
      <c r="Q888" s="94"/>
      <c r="R888" s="94"/>
      <c r="S888" s="94"/>
      <c r="T888" s="94"/>
      <c r="U888" s="257"/>
      <c r="V888" s="94"/>
      <c r="W888" s="94"/>
      <c r="X888" s="94"/>
      <c r="Y888" s="420"/>
      <c r="Z888" s="430"/>
      <c r="AA888" s="94"/>
      <c r="AB888" s="94"/>
      <c r="AC888" s="94"/>
      <c r="AD888" s="94"/>
      <c r="AE888" s="430"/>
      <c r="AF888" s="262"/>
      <c r="AG888" s="262"/>
      <c r="AH888" s="262"/>
      <c r="AI888" s="262"/>
      <c r="AJ888" s="430"/>
      <c r="AK888" s="81">
        <v>0</v>
      </c>
      <c r="AL888" s="81">
        <v>0</v>
      </c>
      <c r="AM888" s="81">
        <v>0</v>
      </c>
      <c r="AN888" s="81">
        <v>0</v>
      </c>
      <c r="AO888" s="257"/>
      <c r="AP888" s="81">
        <v>0</v>
      </c>
      <c r="AQ888" s="81">
        <v>0</v>
      </c>
      <c r="AR888" s="81">
        <v>0</v>
      </c>
      <c r="AS888" s="81">
        <v>0</v>
      </c>
      <c r="AT888" s="257">
        <f t="shared" si="413"/>
        <v>0</v>
      </c>
      <c r="AU888" s="81">
        <v>0</v>
      </c>
      <c r="AV888" s="81">
        <v>0</v>
      </c>
      <c r="AW888" s="81">
        <v>0</v>
      </c>
      <c r="AX888" s="81">
        <v>0</v>
      </c>
      <c r="AY888" s="257">
        <f t="shared" si="414"/>
        <v>0</v>
      </c>
      <c r="AZ888" s="219"/>
      <c r="BA888" s="219"/>
      <c r="BB888" s="219"/>
      <c r="BC888" s="219"/>
      <c r="BD888" s="219"/>
      <c r="BE888" s="219"/>
      <c r="BF888" s="219"/>
      <c r="BG888" s="219"/>
      <c r="BH888" s="219"/>
      <c r="BI888" s="219"/>
      <c r="BJ888" s="219"/>
      <c r="BK888" s="219"/>
      <c r="BL888" s="219"/>
      <c r="BM888" s="219"/>
      <c r="BN888" s="219"/>
      <c r="BO888" s="219"/>
      <c r="BP888" s="219"/>
      <c r="BQ888" s="219"/>
      <c r="BR888" s="720"/>
      <c r="BS888" s="720"/>
      <c r="BT888" s="720"/>
      <c r="BU888" s="219"/>
      <c r="BV888" s="219"/>
      <c r="BW888" s="219"/>
      <c r="BX888" s="219"/>
      <c r="BY888" s="226"/>
      <c r="BZ888" s="219"/>
      <c r="CA888" s="219"/>
      <c r="CB888" s="219"/>
      <c r="CC888" s="219"/>
      <c r="CD888" s="219"/>
      <c r="CE888" s="219"/>
      <c r="CF888" s="219"/>
      <c r="CG888" s="219"/>
      <c r="CH888" s="219"/>
      <c r="CI888" s="219"/>
      <c r="CJ888" s="219"/>
      <c r="CK888" s="219"/>
      <c r="CL888" s="219"/>
      <c r="CM888" s="219"/>
      <c r="CN888" s="219"/>
      <c r="CO888" s="219"/>
      <c r="CP888" s="219"/>
      <c r="CQ888" s="720"/>
      <c r="CR888" s="226"/>
      <c r="CS888" s="219"/>
      <c r="CT888" s="219"/>
      <c r="CU888" s="219"/>
      <c r="CV888" s="219"/>
      <c r="CW888" s="219"/>
      <c r="CX888" s="219"/>
      <c r="CY888" s="219"/>
      <c r="CZ888" s="219"/>
    </row>
    <row r="889" spans="2:104" s="194" customFormat="1" ht="16.5" customHeight="1" x14ac:dyDescent="0.25">
      <c r="B889" s="62"/>
      <c r="C889" s="933"/>
      <c r="D889" s="995" t="s">
        <v>236</v>
      </c>
      <c r="E889" s="996"/>
      <c r="F889" s="695">
        <f t="shared" si="415"/>
        <v>6</v>
      </c>
      <c r="G889" s="667">
        <f t="shared" ref="G889:J890" si="420">G828+G833+G838+G841+G844+G849+G852+G857+G862+G865+G870+G873+G881+G884</f>
        <v>0</v>
      </c>
      <c r="H889" s="66">
        <f t="shared" si="420"/>
        <v>0</v>
      </c>
      <c r="I889" s="66">
        <f t="shared" si="420"/>
        <v>0</v>
      </c>
      <c r="J889" s="66">
        <f t="shared" si="420"/>
        <v>0</v>
      </c>
      <c r="K889" s="66">
        <f t="shared" si="412"/>
        <v>0</v>
      </c>
      <c r="L889" s="66">
        <f t="shared" ref="L889:O890" si="421">L828+L833+L838+L841+L844+L849+L852+L857+L862+L865+L870+L873+L881+L884</f>
        <v>1</v>
      </c>
      <c r="M889" s="66">
        <f t="shared" si="421"/>
        <v>0</v>
      </c>
      <c r="N889" s="66">
        <f t="shared" si="421"/>
        <v>1</v>
      </c>
      <c r="O889" s="66">
        <f t="shared" si="421"/>
        <v>0</v>
      </c>
      <c r="P889" s="257">
        <f t="shared" si="410"/>
        <v>2</v>
      </c>
      <c r="Q889" s="66">
        <f t="shared" ref="Q889:T890" si="422">Q828+Q833+Q838+Q841+Q844+Q849+Q852+Q857+Q862+Q865+Q870+Q873+Q881+Q884</f>
        <v>2</v>
      </c>
      <c r="R889" s="66">
        <f t="shared" si="422"/>
        <v>0</v>
      </c>
      <c r="S889" s="66">
        <f t="shared" si="422"/>
        <v>0</v>
      </c>
      <c r="T889" s="66">
        <f t="shared" si="422"/>
        <v>0</v>
      </c>
      <c r="U889" s="257">
        <f t="shared" si="411"/>
        <v>2</v>
      </c>
      <c r="V889" s="66">
        <f t="shared" ref="V889:Y890" si="423">V828+V833+V838+V841+V844+V849+V852+V857+V862+V865+V870+V873+V881+V884</f>
        <v>0</v>
      </c>
      <c r="W889" s="66">
        <f t="shared" si="423"/>
        <v>1</v>
      </c>
      <c r="X889" s="66">
        <f t="shared" si="423"/>
        <v>0</v>
      </c>
      <c r="Y889" s="410">
        <f t="shared" si="423"/>
        <v>0</v>
      </c>
      <c r="Z889" s="430">
        <f t="shared" si="418"/>
        <v>1</v>
      </c>
      <c r="AA889" s="66">
        <f t="shared" ref="AA889:AD890" si="424">AA828+AA833+AA838+AA841+AA844+AA849+AA852+AA857+AA862+AA865+AA870+AA873+AA881+AA884</f>
        <v>0</v>
      </c>
      <c r="AB889" s="66">
        <f t="shared" si="424"/>
        <v>0</v>
      </c>
      <c r="AC889" s="66">
        <f t="shared" si="424"/>
        <v>1</v>
      </c>
      <c r="AD889" s="66">
        <f t="shared" si="424"/>
        <v>0</v>
      </c>
      <c r="AE889" s="430">
        <f t="shared" si="419"/>
        <v>1</v>
      </c>
      <c r="AF889" s="66">
        <f t="shared" ref="AF889:AI890" si="425">AF828+AF833+AF838+AF841+AF844+AF849+AF852+AF857+AF862+AF865+AF870+AF873+AF881+AF884</f>
        <v>0</v>
      </c>
      <c r="AG889" s="66">
        <f t="shared" si="425"/>
        <v>0</v>
      </c>
      <c r="AH889" s="66">
        <f t="shared" si="425"/>
        <v>0</v>
      </c>
      <c r="AI889" s="66">
        <f t="shared" si="425"/>
        <v>0</v>
      </c>
      <c r="AJ889" s="430">
        <f t="shared" si="416"/>
        <v>0</v>
      </c>
      <c r="AK889" s="65">
        <f t="shared" ref="AK889:AN889" si="426">AK828+AK833+AK838+AK841+AK844+AK849+AK852+AK857+AK862+AK865+AK870+AK873+AK881+AK884</f>
        <v>0</v>
      </c>
      <c r="AL889" s="65">
        <f t="shared" si="426"/>
        <v>0</v>
      </c>
      <c r="AM889" s="65">
        <f t="shared" si="426"/>
        <v>0</v>
      </c>
      <c r="AN889" s="65">
        <f t="shared" si="426"/>
        <v>0</v>
      </c>
      <c r="AO889" s="257">
        <f t="shared" si="417"/>
        <v>0</v>
      </c>
      <c r="AP889" s="65">
        <f t="shared" ref="AP889:AS889" si="427">AP828+AP833+AP838+AP841+AP844+AP849+AP852+AP857+AP862+AP865+AP870+AP873+AP881+AP884</f>
        <v>0</v>
      </c>
      <c r="AQ889" s="65">
        <f t="shared" si="427"/>
        <v>0</v>
      </c>
      <c r="AR889" s="65">
        <f t="shared" si="427"/>
        <v>0</v>
      </c>
      <c r="AS889" s="65">
        <f t="shared" si="427"/>
        <v>0</v>
      </c>
      <c r="AT889" s="257">
        <f t="shared" si="413"/>
        <v>0</v>
      </c>
      <c r="AU889" s="65">
        <f t="shared" ref="AU889:AX889" si="428">AU828+AU833+AU838+AU841+AU844+AU849+AU852+AU857+AU862+AU865+AU870+AU873+AU881+AU884</f>
        <v>0</v>
      </c>
      <c r="AV889" s="65">
        <f t="shared" si="428"/>
        <v>0</v>
      </c>
      <c r="AW889" s="65">
        <f t="shared" si="428"/>
        <v>0</v>
      </c>
      <c r="AX889" s="65">
        <f t="shared" si="428"/>
        <v>0</v>
      </c>
      <c r="AY889" s="257">
        <f t="shared" si="414"/>
        <v>0</v>
      </c>
    </row>
    <row r="890" spans="2:104" s="194" customFormat="1" ht="16.5" customHeight="1" x14ac:dyDescent="0.25">
      <c r="B890" s="20"/>
      <c r="C890" s="933"/>
      <c r="D890" s="993" t="s">
        <v>237</v>
      </c>
      <c r="E890" s="994"/>
      <c r="F890" s="695">
        <f t="shared" si="415"/>
        <v>0</v>
      </c>
      <c r="G890" s="667">
        <f t="shared" si="420"/>
        <v>0</v>
      </c>
      <c r="H890" s="66">
        <f t="shared" si="420"/>
        <v>0</v>
      </c>
      <c r="I890" s="66">
        <f t="shared" si="420"/>
        <v>0</v>
      </c>
      <c r="J890" s="66">
        <f t="shared" si="420"/>
        <v>0</v>
      </c>
      <c r="K890" s="66">
        <f t="shared" si="412"/>
        <v>0</v>
      </c>
      <c r="L890" s="66">
        <f t="shared" si="421"/>
        <v>0</v>
      </c>
      <c r="M890" s="66">
        <f t="shared" si="421"/>
        <v>0</v>
      </c>
      <c r="N890" s="66">
        <f t="shared" si="421"/>
        <v>0</v>
      </c>
      <c r="O890" s="66">
        <f t="shared" si="421"/>
        <v>0</v>
      </c>
      <c r="P890" s="257">
        <f t="shared" si="410"/>
        <v>0</v>
      </c>
      <c r="Q890" s="66">
        <f t="shared" si="422"/>
        <v>0</v>
      </c>
      <c r="R890" s="66">
        <f t="shared" si="422"/>
        <v>0</v>
      </c>
      <c r="S890" s="66">
        <f t="shared" si="422"/>
        <v>0</v>
      </c>
      <c r="T890" s="66">
        <f t="shared" si="422"/>
        <v>0</v>
      </c>
      <c r="U890" s="257">
        <f t="shared" si="411"/>
        <v>0</v>
      </c>
      <c r="V890" s="66">
        <f t="shared" si="423"/>
        <v>0</v>
      </c>
      <c r="W890" s="66">
        <f t="shared" si="423"/>
        <v>0</v>
      </c>
      <c r="X890" s="66">
        <f t="shared" si="423"/>
        <v>0</v>
      </c>
      <c r="Y890" s="410">
        <f t="shared" si="423"/>
        <v>0</v>
      </c>
      <c r="Z890" s="430">
        <f t="shared" si="418"/>
        <v>0</v>
      </c>
      <c r="AA890" s="66">
        <f t="shared" si="424"/>
        <v>0</v>
      </c>
      <c r="AB890" s="66">
        <f t="shared" si="424"/>
        <v>0</v>
      </c>
      <c r="AC890" s="66">
        <f t="shared" si="424"/>
        <v>0</v>
      </c>
      <c r="AD890" s="66">
        <f t="shared" si="424"/>
        <v>0</v>
      </c>
      <c r="AE890" s="430">
        <f t="shared" si="419"/>
        <v>0</v>
      </c>
      <c r="AF890" s="66">
        <f t="shared" si="425"/>
        <v>0</v>
      </c>
      <c r="AG890" s="66">
        <f t="shared" si="425"/>
        <v>0</v>
      </c>
      <c r="AH890" s="66">
        <f t="shared" si="425"/>
        <v>0</v>
      </c>
      <c r="AI890" s="66">
        <f t="shared" si="425"/>
        <v>0</v>
      </c>
      <c r="AJ890" s="430">
        <f t="shared" si="416"/>
        <v>0</v>
      </c>
      <c r="AK890" s="65">
        <f t="shared" ref="AK890:AN890" si="429">AK885+AK882+AK871+AK866+AK863+AK858+AK850+AK845+AK842+AK839</f>
        <v>0</v>
      </c>
      <c r="AL890" s="65">
        <f t="shared" si="429"/>
        <v>0</v>
      </c>
      <c r="AM890" s="65">
        <f t="shared" si="429"/>
        <v>0</v>
      </c>
      <c r="AN890" s="65">
        <f t="shared" si="429"/>
        <v>0</v>
      </c>
      <c r="AO890" s="257">
        <f t="shared" si="417"/>
        <v>0</v>
      </c>
      <c r="AP890" s="65">
        <f t="shared" ref="AP890:AS890" si="430">AP885+AP882+AP871+AP866+AP863+AP858+AP850+AP845+AP842+AP839</f>
        <v>0</v>
      </c>
      <c r="AQ890" s="65">
        <f t="shared" si="430"/>
        <v>0</v>
      </c>
      <c r="AR890" s="65">
        <f t="shared" si="430"/>
        <v>0</v>
      </c>
      <c r="AS890" s="65">
        <f t="shared" si="430"/>
        <v>0</v>
      </c>
      <c r="AT890" s="257">
        <f t="shared" si="413"/>
        <v>0</v>
      </c>
      <c r="AU890" s="65">
        <f t="shared" ref="AU890:AX890" si="431">AU885+AU882+AU871+AU866+AU863+AU858+AU850+AU845+AU842+AU839</f>
        <v>0</v>
      </c>
      <c r="AV890" s="65">
        <f t="shared" si="431"/>
        <v>0</v>
      </c>
      <c r="AW890" s="65">
        <f t="shared" si="431"/>
        <v>0</v>
      </c>
      <c r="AX890" s="65">
        <f t="shared" si="431"/>
        <v>0</v>
      </c>
      <c r="AY890" s="257">
        <f t="shared" si="414"/>
        <v>0</v>
      </c>
    </row>
    <row r="891" spans="2:104" s="194" customFormat="1" ht="16.5" customHeight="1" thickBot="1" x14ac:dyDescent="0.3">
      <c r="B891" s="20"/>
      <c r="C891" s="933"/>
      <c r="D891" s="1006" t="s">
        <v>238</v>
      </c>
      <c r="E891" s="1007"/>
      <c r="F891" s="695">
        <f t="shared" si="415"/>
        <v>25</v>
      </c>
      <c r="G891" s="667">
        <f t="shared" ref="G891:J891" si="432">G830+G835+G840+G843+G846+G851+G854+G859+G864+G867+G872+G875+G878+G883+G886</f>
        <v>2</v>
      </c>
      <c r="H891" s="66">
        <f t="shared" si="432"/>
        <v>0</v>
      </c>
      <c r="I891" s="66">
        <f t="shared" si="432"/>
        <v>0</v>
      </c>
      <c r="J891" s="66">
        <f t="shared" si="432"/>
        <v>0</v>
      </c>
      <c r="K891" s="66">
        <f t="shared" si="412"/>
        <v>2</v>
      </c>
      <c r="L891" s="66">
        <f t="shared" ref="L891:O891" si="433">L830+L835+L840+L843+L846+L851+L854+L859+L864+L867+L872+L875+L878+L883+L886</f>
        <v>1</v>
      </c>
      <c r="M891" s="66">
        <f t="shared" si="433"/>
        <v>0</v>
      </c>
      <c r="N891" s="66">
        <f t="shared" si="433"/>
        <v>0</v>
      </c>
      <c r="O891" s="66">
        <f t="shared" si="433"/>
        <v>0</v>
      </c>
      <c r="P891" s="257">
        <f t="shared" si="410"/>
        <v>1</v>
      </c>
      <c r="Q891" s="66">
        <f t="shared" ref="Q891:T891" si="434">Q830+Q835+Q840+Q843+Q846+Q851+Q854+Q859+Q864+Q867+Q872+Q875+Q878+Q883+Q886</f>
        <v>2</v>
      </c>
      <c r="R891" s="66">
        <f t="shared" si="434"/>
        <v>0</v>
      </c>
      <c r="S891" s="66">
        <f t="shared" si="434"/>
        <v>1</v>
      </c>
      <c r="T891" s="66">
        <f t="shared" si="434"/>
        <v>0</v>
      </c>
      <c r="U891" s="257">
        <f t="shared" si="411"/>
        <v>3</v>
      </c>
      <c r="V891" s="66">
        <f t="shared" ref="V891:Y891" si="435">V830+V835+V840+V843+V846+V851+V854+V859+V864+V867+V872+V875+V878+V883+V886</f>
        <v>0</v>
      </c>
      <c r="W891" s="66">
        <f t="shared" si="435"/>
        <v>0</v>
      </c>
      <c r="X891" s="66">
        <f t="shared" si="435"/>
        <v>0</v>
      </c>
      <c r="Y891" s="410">
        <f t="shared" si="435"/>
        <v>4</v>
      </c>
      <c r="Z891" s="430">
        <f t="shared" si="418"/>
        <v>4</v>
      </c>
      <c r="AA891" s="66">
        <f t="shared" ref="AA891:AD891" si="436">AA830+AA835+AA840+AA843+AA846+AA851+AA854+AA859+AA864+AA867+AA872+AA875+AA878+AA883+AA886</f>
        <v>0</v>
      </c>
      <c r="AB891" s="66">
        <f t="shared" si="436"/>
        <v>1</v>
      </c>
      <c r="AC891" s="66">
        <f t="shared" si="436"/>
        <v>0</v>
      </c>
      <c r="AD891" s="66">
        <f t="shared" si="436"/>
        <v>0</v>
      </c>
      <c r="AE891" s="430">
        <f t="shared" si="419"/>
        <v>1</v>
      </c>
      <c r="AF891" s="66">
        <f t="shared" ref="AF891:AI891" si="437">AF830+AF835+AF840+AF843+AF846+AF851+AF854+AF859+AF864+AF867+AF872+AF875+AF878+AF883+AF886</f>
        <v>0</v>
      </c>
      <c r="AG891" s="66">
        <f t="shared" si="437"/>
        <v>1</v>
      </c>
      <c r="AH891" s="66">
        <f t="shared" si="437"/>
        <v>1</v>
      </c>
      <c r="AI891" s="66">
        <f t="shared" si="437"/>
        <v>6</v>
      </c>
      <c r="AJ891" s="430">
        <f t="shared" si="416"/>
        <v>8</v>
      </c>
      <c r="AK891" s="65">
        <f t="shared" ref="AK891:AN891" si="438">AK887+AK886+AK883+AK878+AK872+AK867+AK864+AK859+AK854+AK851+AK846+AK843+AK840+AK835+AK830</f>
        <v>0</v>
      </c>
      <c r="AL891" s="65">
        <f t="shared" si="438"/>
        <v>0</v>
      </c>
      <c r="AM891" s="65">
        <f t="shared" si="438"/>
        <v>0</v>
      </c>
      <c r="AN891" s="65">
        <f t="shared" si="438"/>
        <v>1</v>
      </c>
      <c r="AO891" s="257">
        <f t="shared" si="417"/>
        <v>1</v>
      </c>
      <c r="AP891" s="65">
        <f t="shared" ref="AP891:AS891" si="439">AP887+AP886+AP883+AP878+AP872+AP867+AP864+AP859+AP854+AP851+AP846+AP843+AP840+AP835+AP830</f>
        <v>0</v>
      </c>
      <c r="AQ891" s="65">
        <f t="shared" si="439"/>
        <v>0</v>
      </c>
      <c r="AR891" s="65">
        <f t="shared" si="439"/>
        <v>0</v>
      </c>
      <c r="AS891" s="65">
        <f t="shared" si="439"/>
        <v>2</v>
      </c>
      <c r="AT891" s="257">
        <f t="shared" si="413"/>
        <v>2</v>
      </c>
      <c r="AU891" s="65">
        <f t="shared" ref="AU891:AX891" si="440">AU887+AU886+AU883+AU878+AU872+AU867+AU864+AU859+AU854+AU851+AU846+AU843+AU840+AU835+AU830</f>
        <v>0</v>
      </c>
      <c r="AV891" s="65">
        <f t="shared" si="440"/>
        <v>0</v>
      </c>
      <c r="AW891" s="65">
        <f t="shared" si="440"/>
        <v>0</v>
      </c>
      <c r="AX891" s="65">
        <f t="shared" si="440"/>
        <v>3</v>
      </c>
      <c r="AY891" s="257">
        <f t="shared" si="414"/>
        <v>3</v>
      </c>
    </row>
    <row r="892" spans="2:104" s="194" customFormat="1" ht="16.5" customHeight="1" thickBot="1" x14ac:dyDescent="0.3">
      <c r="B892" s="180"/>
      <c r="C892" s="933"/>
      <c r="D892" s="1004" t="s">
        <v>409</v>
      </c>
      <c r="E892" s="1005"/>
      <c r="F892" s="695">
        <f t="shared" si="415"/>
        <v>16</v>
      </c>
      <c r="G892" s="673">
        <f t="shared" ref="G892:J893" si="441">G831+G836+G847+G855+G860+G868+G876+G879</f>
        <v>0</v>
      </c>
      <c r="H892" s="96">
        <f t="shared" si="441"/>
        <v>0</v>
      </c>
      <c r="I892" s="96">
        <f t="shared" si="441"/>
        <v>0</v>
      </c>
      <c r="J892" s="96">
        <f t="shared" si="441"/>
        <v>0</v>
      </c>
      <c r="K892" s="66">
        <f t="shared" si="412"/>
        <v>0</v>
      </c>
      <c r="L892" s="96">
        <f t="shared" ref="L892:O893" si="442">L831+L836+L847+L855+L860+L868+L876+L879</f>
        <v>0</v>
      </c>
      <c r="M892" s="96">
        <f t="shared" si="442"/>
        <v>0</v>
      </c>
      <c r="N892" s="96">
        <f t="shared" si="442"/>
        <v>0</v>
      </c>
      <c r="O892" s="96">
        <f t="shared" si="442"/>
        <v>0</v>
      </c>
      <c r="P892" s="257">
        <f t="shared" ref="P892:P961" si="443">L892+M892+N892+O892</f>
        <v>0</v>
      </c>
      <c r="Q892" s="96">
        <f t="shared" ref="Q892:T893" si="444">Q831+Q836+Q847+Q855+Q860+Q868+Q876+Q879</f>
        <v>0</v>
      </c>
      <c r="R892" s="96">
        <f t="shared" si="444"/>
        <v>0</v>
      </c>
      <c r="S892" s="96">
        <f t="shared" si="444"/>
        <v>0</v>
      </c>
      <c r="T892" s="96">
        <f t="shared" si="444"/>
        <v>0</v>
      </c>
      <c r="U892" s="257">
        <f t="shared" ref="U892:U961" si="445">Q892+R892+S892+T892</f>
        <v>0</v>
      </c>
      <c r="V892" s="96">
        <f t="shared" ref="V892:Y893" si="446">V831+V836+V847+V855+V860+V868+V876+V879</f>
        <v>0</v>
      </c>
      <c r="W892" s="96">
        <f t="shared" si="446"/>
        <v>0</v>
      </c>
      <c r="X892" s="96">
        <f t="shared" si="446"/>
        <v>0</v>
      </c>
      <c r="Y892" s="416">
        <f t="shared" si="446"/>
        <v>0</v>
      </c>
      <c r="Z892" s="430">
        <f t="shared" si="418"/>
        <v>0</v>
      </c>
      <c r="AA892" s="96">
        <f t="shared" ref="AA892:AD893" si="447">AA831+AA836+AA847+AA855+AA860+AA868+AA876+AA879</f>
        <v>0</v>
      </c>
      <c r="AB892" s="96">
        <f t="shared" si="447"/>
        <v>0</v>
      </c>
      <c r="AC892" s="96">
        <f t="shared" si="447"/>
        <v>0</v>
      </c>
      <c r="AD892" s="96">
        <f t="shared" si="447"/>
        <v>7</v>
      </c>
      <c r="AE892" s="430">
        <f t="shared" si="419"/>
        <v>7</v>
      </c>
      <c r="AF892" s="96">
        <f t="shared" ref="AF892:AI893" si="448">AF831+AF836+AF847+AF855+AF860+AF868+AF876+AF879</f>
        <v>0</v>
      </c>
      <c r="AG892" s="96">
        <f t="shared" si="448"/>
        <v>1</v>
      </c>
      <c r="AH892" s="96">
        <f t="shared" si="448"/>
        <v>0</v>
      </c>
      <c r="AI892" s="96">
        <f t="shared" si="448"/>
        <v>3</v>
      </c>
      <c r="AJ892" s="430">
        <f t="shared" si="416"/>
        <v>4</v>
      </c>
      <c r="AK892" s="65">
        <f t="shared" ref="AK892:AN892" si="449">AK831+AK836+AK847+AK855+AK860+AK868+AK876+AK879+AK888</f>
        <v>0</v>
      </c>
      <c r="AL892" s="65">
        <f t="shared" si="449"/>
        <v>0</v>
      </c>
      <c r="AM892" s="65">
        <f t="shared" si="449"/>
        <v>0</v>
      </c>
      <c r="AN892" s="65">
        <f t="shared" si="449"/>
        <v>2</v>
      </c>
      <c r="AO892" s="257">
        <f t="shared" si="417"/>
        <v>2</v>
      </c>
      <c r="AP892" s="65">
        <f t="shared" ref="AP892:AS892" si="450">AP831+AP836+AP847+AP855+AP860+AP868+AP876+AP879+AP888</f>
        <v>0</v>
      </c>
      <c r="AQ892" s="65">
        <f t="shared" si="450"/>
        <v>0</v>
      </c>
      <c r="AR892" s="65">
        <f t="shared" si="450"/>
        <v>0</v>
      </c>
      <c r="AS892" s="65">
        <f t="shared" si="450"/>
        <v>2</v>
      </c>
      <c r="AT892" s="257">
        <f t="shared" si="413"/>
        <v>2</v>
      </c>
      <c r="AU892" s="65">
        <f t="shared" ref="AU892:AX892" si="451">AU831+AU836+AU847+AU855+AU860+AU868+AU876+AU879+AU888</f>
        <v>0</v>
      </c>
      <c r="AV892" s="65">
        <f t="shared" si="451"/>
        <v>0</v>
      </c>
      <c r="AW892" s="65">
        <f t="shared" si="451"/>
        <v>0</v>
      </c>
      <c r="AX892" s="65">
        <f t="shared" si="451"/>
        <v>1</v>
      </c>
      <c r="AY892" s="257">
        <f t="shared" si="414"/>
        <v>1</v>
      </c>
    </row>
    <row r="893" spans="2:104" s="194" customFormat="1" ht="16.5" customHeight="1" thickBot="1" x14ac:dyDescent="0.3">
      <c r="B893" s="129"/>
      <c r="C893" s="1049"/>
      <c r="D893" s="1004" t="s">
        <v>648</v>
      </c>
      <c r="E893" s="1005"/>
      <c r="F893" s="695">
        <f t="shared" si="415"/>
        <v>0</v>
      </c>
      <c r="G893" s="673">
        <f t="shared" si="441"/>
        <v>0</v>
      </c>
      <c r="H893" s="96">
        <f t="shared" si="441"/>
        <v>0</v>
      </c>
      <c r="I893" s="96">
        <f t="shared" si="441"/>
        <v>0</v>
      </c>
      <c r="J893" s="96">
        <f t="shared" si="441"/>
        <v>0</v>
      </c>
      <c r="K893" s="66">
        <f t="shared" ref="K893:K962" si="452">G893+H893+I893+J893</f>
        <v>0</v>
      </c>
      <c r="L893" s="96">
        <f t="shared" si="442"/>
        <v>0</v>
      </c>
      <c r="M893" s="96">
        <f t="shared" si="442"/>
        <v>0</v>
      </c>
      <c r="N893" s="96">
        <f t="shared" si="442"/>
        <v>0</v>
      </c>
      <c r="O893" s="96">
        <f t="shared" si="442"/>
        <v>0</v>
      </c>
      <c r="P893" s="257">
        <f t="shared" si="443"/>
        <v>0</v>
      </c>
      <c r="Q893" s="96">
        <f t="shared" si="444"/>
        <v>0</v>
      </c>
      <c r="R893" s="96">
        <f t="shared" si="444"/>
        <v>0</v>
      </c>
      <c r="S893" s="96">
        <f t="shared" si="444"/>
        <v>0</v>
      </c>
      <c r="T893" s="96">
        <f t="shared" si="444"/>
        <v>0</v>
      </c>
      <c r="U893" s="257">
        <f t="shared" si="445"/>
        <v>0</v>
      </c>
      <c r="V893" s="96">
        <f t="shared" si="446"/>
        <v>0</v>
      </c>
      <c r="W893" s="96">
        <f t="shared" si="446"/>
        <v>0</v>
      </c>
      <c r="X893" s="96">
        <f t="shared" si="446"/>
        <v>0</v>
      </c>
      <c r="Y893" s="416">
        <f t="shared" si="446"/>
        <v>0</v>
      </c>
      <c r="Z893" s="430">
        <f t="shared" si="418"/>
        <v>0</v>
      </c>
      <c r="AA893" s="96">
        <f t="shared" si="447"/>
        <v>0</v>
      </c>
      <c r="AB893" s="96">
        <f t="shared" si="447"/>
        <v>0</v>
      </c>
      <c r="AC893" s="96">
        <f t="shared" si="447"/>
        <v>0</v>
      </c>
      <c r="AD893" s="96">
        <f t="shared" si="447"/>
        <v>0</v>
      </c>
      <c r="AE893" s="430">
        <f t="shared" si="419"/>
        <v>0</v>
      </c>
      <c r="AF893" s="96">
        <f t="shared" si="448"/>
        <v>0</v>
      </c>
      <c r="AG893" s="96">
        <f t="shared" si="448"/>
        <v>0</v>
      </c>
      <c r="AH893" s="96">
        <f t="shared" si="448"/>
        <v>0</v>
      </c>
      <c r="AI893" s="96">
        <f t="shared" si="448"/>
        <v>0</v>
      </c>
      <c r="AJ893" s="430">
        <f t="shared" si="416"/>
        <v>0</v>
      </c>
      <c r="AK893" s="65">
        <f t="shared" ref="AK893:AN893" si="453">AK832+AK837+AK848+AK856+AK861+AK869+AK877+AK880</f>
        <v>0</v>
      </c>
      <c r="AL893" s="65">
        <f t="shared" si="453"/>
        <v>0</v>
      </c>
      <c r="AM893" s="65">
        <f t="shared" si="453"/>
        <v>0</v>
      </c>
      <c r="AN893" s="65">
        <f t="shared" si="453"/>
        <v>0</v>
      </c>
      <c r="AO893" s="257">
        <f t="shared" si="417"/>
        <v>0</v>
      </c>
      <c r="AP893" s="65">
        <f t="shared" ref="AP893:AS893" si="454">AP832+AP837+AP848+AP856+AP861+AP869+AP877+AP880</f>
        <v>0</v>
      </c>
      <c r="AQ893" s="65">
        <f t="shared" si="454"/>
        <v>0</v>
      </c>
      <c r="AR893" s="65">
        <f t="shared" si="454"/>
        <v>0</v>
      </c>
      <c r="AS893" s="65">
        <f t="shared" si="454"/>
        <v>0</v>
      </c>
      <c r="AT893" s="257">
        <f t="shared" si="413"/>
        <v>0</v>
      </c>
      <c r="AU893" s="65">
        <f t="shared" ref="AU893:AX893" si="455">AU832+AU837+AU848+AU856+AU861+AU869+AU877+AU880</f>
        <v>0</v>
      </c>
      <c r="AV893" s="65">
        <f t="shared" si="455"/>
        <v>0</v>
      </c>
      <c r="AW893" s="65">
        <f t="shared" si="455"/>
        <v>0</v>
      </c>
      <c r="AX893" s="65">
        <f t="shared" si="455"/>
        <v>0</v>
      </c>
      <c r="AY893" s="257">
        <f t="shared" si="414"/>
        <v>0</v>
      </c>
    </row>
    <row r="894" spans="2:104" s="21" customFormat="1" ht="21" customHeight="1" x14ac:dyDescent="0.25">
      <c r="B894" s="1072">
        <v>1</v>
      </c>
      <c r="C894" s="1048" t="s">
        <v>298</v>
      </c>
      <c r="D894" s="939" t="s">
        <v>535</v>
      </c>
      <c r="E894" s="199" t="s">
        <v>116</v>
      </c>
      <c r="F894" s="695">
        <f t="shared" si="415"/>
        <v>0</v>
      </c>
      <c r="G894" s="678">
        <v>0</v>
      </c>
      <c r="H894" s="94">
        <v>0</v>
      </c>
      <c r="I894" s="94">
        <v>0</v>
      </c>
      <c r="J894" s="94">
        <v>0</v>
      </c>
      <c r="K894" s="66">
        <f t="shared" si="452"/>
        <v>0</v>
      </c>
      <c r="L894" s="94">
        <v>0</v>
      </c>
      <c r="M894" s="94">
        <v>0</v>
      </c>
      <c r="N894" s="94">
        <v>0</v>
      </c>
      <c r="O894" s="94">
        <v>0</v>
      </c>
      <c r="P894" s="257">
        <f t="shared" si="443"/>
        <v>0</v>
      </c>
      <c r="Q894" s="94">
        <v>0</v>
      </c>
      <c r="R894" s="94">
        <v>0</v>
      </c>
      <c r="S894" s="94">
        <v>0</v>
      </c>
      <c r="T894" s="94">
        <v>0</v>
      </c>
      <c r="U894" s="257">
        <f t="shared" si="445"/>
        <v>0</v>
      </c>
      <c r="V894" s="94">
        <v>0</v>
      </c>
      <c r="W894" s="94">
        <v>0</v>
      </c>
      <c r="X894" s="94">
        <v>0</v>
      </c>
      <c r="Y894" s="420">
        <v>0</v>
      </c>
      <c r="Z894" s="430">
        <f t="shared" si="418"/>
        <v>0</v>
      </c>
      <c r="AA894" s="94">
        <v>0</v>
      </c>
      <c r="AB894" s="94">
        <v>0</v>
      </c>
      <c r="AC894" s="94">
        <v>0</v>
      </c>
      <c r="AD894" s="94">
        <v>0</v>
      </c>
      <c r="AE894" s="430">
        <f t="shared" si="419"/>
        <v>0</v>
      </c>
      <c r="AF894" s="94">
        <v>0</v>
      </c>
      <c r="AG894" s="94">
        <v>0</v>
      </c>
      <c r="AH894" s="94">
        <v>0</v>
      </c>
      <c r="AI894" s="94">
        <v>0</v>
      </c>
      <c r="AJ894" s="430">
        <f t="shared" si="416"/>
        <v>0</v>
      </c>
      <c r="AK894" s="91">
        <v>0</v>
      </c>
      <c r="AL894" s="91">
        <v>0</v>
      </c>
      <c r="AM894" s="91">
        <v>0</v>
      </c>
      <c r="AN894" s="91">
        <v>0</v>
      </c>
      <c r="AO894" s="257">
        <f t="shared" si="417"/>
        <v>0</v>
      </c>
      <c r="AP894" s="91">
        <v>0</v>
      </c>
      <c r="AQ894" s="91">
        <v>0</v>
      </c>
      <c r="AR894" s="91">
        <v>0</v>
      </c>
      <c r="AS894" s="91">
        <v>0</v>
      </c>
      <c r="AT894" s="257">
        <f t="shared" si="413"/>
        <v>0</v>
      </c>
      <c r="AU894" s="91">
        <v>0</v>
      </c>
      <c r="AV894" s="91">
        <v>0</v>
      </c>
      <c r="AW894" s="91">
        <v>0</v>
      </c>
      <c r="AX894" s="91">
        <v>0</v>
      </c>
      <c r="AY894" s="257">
        <f t="shared" si="414"/>
        <v>0</v>
      </c>
    </row>
    <row r="895" spans="2:104" s="21" customFormat="1" ht="21" customHeight="1" x14ac:dyDescent="0.25">
      <c r="B895" s="925"/>
      <c r="C895" s="933"/>
      <c r="D895" s="940"/>
      <c r="E895" s="200" t="s">
        <v>203</v>
      </c>
      <c r="F895" s="695">
        <f t="shared" si="415"/>
        <v>0</v>
      </c>
      <c r="G895" s="685">
        <v>0</v>
      </c>
      <c r="H895" s="92">
        <v>0</v>
      </c>
      <c r="I895" s="92">
        <v>0</v>
      </c>
      <c r="J895" s="92">
        <v>0</v>
      </c>
      <c r="K895" s="66">
        <f t="shared" si="452"/>
        <v>0</v>
      </c>
      <c r="L895" s="92">
        <v>0</v>
      </c>
      <c r="M895" s="92">
        <v>0</v>
      </c>
      <c r="N895" s="92">
        <v>0</v>
      </c>
      <c r="O895" s="92">
        <v>0</v>
      </c>
      <c r="P895" s="257">
        <f t="shared" si="443"/>
        <v>0</v>
      </c>
      <c r="Q895" s="92">
        <v>0</v>
      </c>
      <c r="R895" s="92">
        <v>0</v>
      </c>
      <c r="S895" s="92">
        <v>0</v>
      </c>
      <c r="T895" s="92">
        <v>0</v>
      </c>
      <c r="U895" s="257">
        <f t="shared" si="445"/>
        <v>0</v>
      </c>
      <c r="V895" s="94">
        <v>0</v>
      </c>
      <c r="W895" s="94">
        <v>0</v>
      </c>
      <c r="X895" s="94">
        <v>0</v>
      </c>
      <c r="Y895" s="420">
        <v>0</v>
      </c>
      <c r="Z895" s="430">
        <f t="shared" si="418"/>
        <v>0</v>
      </c>
      <c r="AA895" s="92">
        <v>0</v>
      </c>
      <c r="AB895" s="92">
        <v>0</v>
      </c>
      <c r="AC895" s="92">
        <v>0</v>
      </c>
      <c r="AD895" s="92">
        <v>0</v>
      </c>
      <c r="AE895" s="430">
        <f t="shared" si="419"/>
        <v>0</v>
      </c>
      <c r="AF895" s="92">
        <v>0</v>
      </c>
      <c r="AG895" s="92">
        <v>0</v>
      </c>
      <c r="AH895" s="92">
        <v>0</v>
      </c>
      <c r="AI895" s="92">
        <v>0</v>
      </c>
      <c r="AJ895" s="430">
        <f t="shared" si="416"/>
        <v>0</v>
      </c>
      <c r="AK895" s="91">
        <v>0</v>
      </c>
      <c r="AL895" s="91">
        <v>0</v>
      </c>
      <c r="AM895" s="91">
        <v>0</v>
      </c>
      <c r="AN895" s="91">
        <v>0</v>
      </c>
      <c r="AO895" s="257">
        <f t="shared" si="417"/>
        <v>0</v>
      </c>
      <c r="AP895" s="91">
        <v>0</v>
      </c>
      <c r="AQ895" s="91">
        <v>0</v>
      </c>
      <c r="AR895" s="91">
        <v>0</v>
      </c>
      <c r="AS895" s="91">
        <v>0</v>
      </c>
      <c r="AT895" s="257">
        <f t="shared" si="413"/>
        <v>0</v>
      </c>
      <c r="AU895" s="91">
        <v>0</v>
      </c>
      <c r="AV895" s="91">
        <v>0</v>
      </c>
      <c r="AW895" s="91">
        <v>0</v>
      </c>
      <c r="AX895" s="91">
        <v>0</v>
      </c>
      <c r="AY895" s="257">
        <f t="shared" si="414"/>
        <v>0</v>
      </c>
    </row>
    <row r="896" spans="2:104" s="21" customFormat="1" ht="21" customHeight="1" thickBot="1" x14ac:dyDescent="0.3">
      <c r="B896" s="925"/>
      <c r="C896" s="933"/>
      <c r="D896" s="941"/>
      <c r="E896" s="201" t="s">
        <v>112</v>
      </c>
      <c r="F896" s="695">
        <f t="shared" si="415"/>
        <v>0</v>
      </c>
      <c r="G896" s="672">
        <v>0</v>
      </c>
      <c r="H896" s="93">
        <v>0</v>
      </c>
      <c r="I896" s="93">
        <v>0</v>
      </c>
      <c r="J896" s="93">
        <v>0</v>
      </c>
      <c r="K896" s="66">
        <f t="shared" si="452"/>
        <v>0</v>
      </c>
      <c r="L896" s="93">
        <v>0</v>
      </c>
      <c r="M896" s="93">
        <v>0</v>
      </c>
      <c r="N896" s="93">
        <v>0</v>
      </c>
      <c r="O896" s="93">
        <v>0</v>
      </c>
      <c r="P896" s="257">
        <f t="shared" si="443"/>
        <v>0</v>
      </c>
      <c r="Q896" s="93">
        <v>0</v>
      </c>
      <c r="R896" s="93">
        <v>0</v>
      </c>
      <c r="S896" s="93">
        <v>0</v>
      </c>
      <c r="T896" s="93">
        <v>0</v>
      </c>
      <c r="U896" s="257">
        <f t="shared" si="445"/>
        <v>0</v>
      </c>
      <c r="V896" s="94">
        <v>0</v>
      </c>
      <c r="W896" s="94">
        <v>0</v>
      </c>
      <c r="X896" s="94">
        <v>0</v>
      </c>
      <c r="Y896" s="420">
        <v>0</v>
      </c>
      <c r="Z896" s="430">
        <f t="shared" si="418"/>
        <v>0</v>
      </c>
      <c r="AA896" s="93">
        <v>0</v>
      </c>
      <c r="AB896" s="93">
        <v>0</v>
      </c>
      <c r="AC896" s="93">
        <v>0</v>
      </c>
      <c r="AD896" s="93">
        <v>0</v>
      </c>
      <c r="AE896" s="430">
        <f t="shared" si="419"/>
        <v>0</v>
      </c>
      <c r="AF896" s="93">
        <v>0</v>
      </c>
      <c r="AG896" s="93">
        <v>0</v>
      </c>
      <c r="AH896" s="93">
        <v>0</v>
      </c>
      <c r="AI896" s="93">
        <v>0</v>
      </c>
      <c r="AJ896" s="430">
        <f t="shared" si="416"/>
        <v>0</v>
      </c>
      <c r="AK896" s="91">
        <v>0</v>
      </c>
      <c r="AL896" s="91">
        <v>0</v>
      </c>
      <c r="AM896" s="91">
        <v>0</v>
      </c>
      <c r="AN896" s="91">
        <v>0</v>
      </c>
      <c r="AO896" s="257">
        <f t="shared" si="417"/>
        <v>0</v>
      </c>
      <c r="AP896" s="91">
        <v>0</v>
      </c>
      <c r="AQ896" s="91">
        <v>0</v>
      </c>
      <c r="AR896" s="91">
        <v>0</v>
      </c>
      <c r="AS896" s="91">
        <v>0</v>
      </c>
      <c r="AT896" s="257">
        <f t="shared" si="413"/>
        <v>0</v>
      </c>
      <c r="AU896" s="91">
        <v>0</v>
      </c>
      <c r="AV896" s="91">
        <v>0</v>
      </c>
      <c r="AW896" s="91">
        <v>0</v>
      </c>
      <c r="AX896" s="91">
        <v>0</v>
      </c>
      <c r="AY896" s="257">
        <f t="shared" si="414"/>
        <v>0</v>
      </c>
    </row>
    <row r="897" spans="2:51" s="21" customFormat="1" ht="18" customHeight="1" thickBot="1" x14ac:dyDescent="0.3">
      <c r="B897" s="925">
        <v>2</v>
      </c>
      <c r="C897" s="933"/>
      <c r="D897" s="939" t="s">
        <v>536</v>
      </c>
      <c r="E897" s="227" t="s">
        <v>116</v>
      </c>
      <c r="F897" s="695">
        <f t="shared" si="415"/>
        <v>0</v>
      </c>
      <c r="G897" s="652"/>
      <c r="H897" s="117"/>
      <c r="I897" s="117"/>
      <c r="J897" s="117"/>
      <c r="K897" s="66">
        <f t="shared" si="452"/>
        <v>0</v>
      </c>
      <c r="L897" s="220"/>
      <c r="M897" s="220"/>
      <c r="N897" s="220"/>
      <c r="O897" s="220"/>
      <c r="P897" s="257">
        <f t="shared" si="443"/>
        <v>0</v>
      </c>
      <c r="Q897" s="220"/>
      <c r="R897" s="220"/>
      <c r="S897" s="220"/>
      <c r="T897" s="220"/>
      <c r="U897" s="257">
        <f t="shared" si="445"/>
        <v>0</v>
      </c>
      <c r="V897" s="220"/>
      <c r="W897" s="220"/>
      <c r="X897" s="220"/>
      <c r="Y897" s="358"/>
      <c r="Z897" s="430">
        <f t="shared" si="418"/>
        <v>0</v>
      </c>
      <c r="AA897" s="220"/>
      <c r="AB897" s="220"/>
      <c r="AC897" s="220"/>
      <c r="AD897" s="220"/>
      <c r="AE897" s="430">
        <f t="shared" si="419"/>
        <v>0</v>
      </c>
      <c r="AF897" s="220"/>
      <c r="AG897" s="220"/>
      <c r="AH897" s="220"/>
      <c r="AI897" s="220"/>
      <c r="AJ897" s="430">
        <f t="shared" si="416"/>
        <v>0</v>
      </c>
      <c r="AK897" s="120"/>
      <c r="AL897" s="120"/>
      <c r="AM897" s="120"/>
      <c r="AN897" s="120"/>
      <c r="AO897" s="257">
        <f t="shared" si="417"/>
        <v>0</v>
      </c>
      <c r="AP897" s="120"/>
      <c r="AQ897" s="120"/>
      <c r="AR897" s="120"/>
      <c r="AS897" s="120"/>
      <c r="AT897" s="257">
        <f t="shared" si="413"/>
        <v>0</v>
      </c>
      <c r="AU897" s="120"/>
      <c r="AV897" s="120"/>
      <c r="AW897" s="120"/>
      <c r="AX897" s="120"/>
      <c r="AY897" s="257">
        <f t="shared" si="414"/>
        <v>0</v>
      </c>
    </row>
    <row r="898" spans="2:51" s="21" customFormat="1" ht="18" customHeight="1" thickBot="1" x14ac:dyDescent="0.3">
      <c r="B898" s="925"/>
      <c r="C898" s="933"/>
      <c r="D898" s="940"/>
      <c r="E898" s="229" t="s">
        <v>203</v>
      </c>
      <c r="F898" s="695">
        <f t="shared" si="415"/>
        <v>0</v>
      </c>
      <c r="G898" s="686"/>
      <c r="H898" s="115"/>
      <c r="I898" s="115"/>
      <c r="J898" s="115"/>
      <c r="K898" s="66">
        <f t="shared" si="452"/>
        <v>0</v>
      </c>
      <c r="L898" s="220"/>
      <c r="M898" s="220"/>
      <c r="N898" s="220"/>
      <c r="O898" s="220"/>
      <c r="P898" s="257">
        <f t="shared" si="443"/>
        <v>0</v>
      </c>
      <c r="Q898" s="220"/>
      <c r="R898" s="220"/>
      <c r="S898" s="220"/>
      <c r="T898" s="220"/>
      <c r="U898" s="257">
        <f t="shared" si="445"/>
        <v>0</v>
      </c>
      <c r="V898" s="220"/>
      <c r="W898" s="220"/>
      <c r="X898" s="220"/>
      <c r="Y898" s="358"/>
      <c r="Z898" s="430">
        <f t="shared" si="418"/>
        <v>0</v>
      </c>
      <c r="AA898" s="220"/>
      <c r="AB898" s="220"/>
      <c r="AC898" s="220"/>
      <c r="AD898" s="220"/>
      <c r="AE898" s="430">
        <f t="shared" si="419"/>
        <v>0</v>
      </c>
      <c r="AF898" s="220"/>
      <c r="AG898" s="220"/>
      <c r="AH898" s="220"/>
      <c r="AI898" s="220"/>
      <c r="AJ898" s="430">
        <f t="shared" si="416"/>
        <v>0</v>
      </c>
      <c r="AK898" s="120"/>
      <c r="AL898" s="120"/>
      <c r="AM898" s="120"/>
      <c r="AN898" s="120"/>
      <c r="AO898" s="257">
        <f t="shared" si="417"/>
        <v>0</v>
      </c>
      <c r="AP898" s="120"/>
      <c r="AQ898" s="120"/>
      <c r="AR898" s="120"/>
      <c r="AS898" s="120"/>
      <c r="AT898" s="257">
        <f t="shared" si="413"/>
        <v>0</v>
      </c>
      <c r="AU898" s="120"/>
      <c r="AV898" s="120"/>
      <c r="AW898" s="120"/>
      <c r="AX898" s="120"/>
      <c r="AY898" s="257">
        <f t="shared" si="414"/>
        <v>0</v>
      </c>
    </row>
    <row r="899" spans="2:51" s="21" customFormat="1" ht="18" customHeight="1" thickBot="1" x14ac:dyDescent="0.3">
      <c r="B899" s="925"/>
      <c r="C899" s="933"/>
      <c r="D899" s="940"/>
      <c r="E899" s="201" t="s">
        <v>112</v>
      </c>
      <c r="F899" s="695">
        <f t="shared" si="415"/>
        <v>0</v>
      </c>
      <c r="G899" s="672">
        <v>0</v>
      </c>
      <c r="H899" s="93">
        <v>0</v>
      </c>
      <c r="I899" s="93">
        <v>0</v>
      </c>
      <c r="J899" s="93">
        <v>0</v>
      </c>
      <c r="K899" s="66">
        <f t="shared" si="452"/>
        <v>0</v>
      </c>
      <c r="L899" s="93">
        <v>0</v>
      </c>
      <c r="M899" s="93">
        <v>0</v>
      </c>
      <c r="N899" s="93">
        <v>0</v>
      </c>
      <c r="O899" s="93">
        <v>0</v>
      </c>
      <c r="P899" s="257">
        <f t="shared" si="443"/>
        <v>0</v>
      </c>
      <c r="Q899" s="93">
        <v>0</v>
      </c>
      <c r="R899" s="93">
        <v>0</v>
      </c>
      <c r="S899" s="93">
        <v>0</v>
      </c>
      <c r="T899" s="93">
        <v>0</v>
      </c>
      <c r="U899" s="257">
        <f t="shared" si="445"/>
        <v>0</v>
      </c>
      <c r="V899" s="93">
        <v>0</v>
      </c>
      <c r="W899" s="93">
        <v>0</v>
      </c>
      <c r="X899" s="93">
        <v>0</v>
      </c>
      <c r="Y899" s="415">
        <v>0</v>
      </c>
      <c r="Z899" s="430">
        <f t="shared" si="418"/>
        <v>0</v>
      </c>
      <c r="AA899" s="93">
        <v>0</v>
      </c>
      <c r="AB899" s="93">
        <v>0</v>
      </c>
      <c r="AC899" s="93">
        <v>0</v>
      </c>
      <c r="AD899" s="93">
        <v>0</v>
      </c>
      <c r="AE899" s="430">
        <f t="shared" si="419"/>
        <v>0</v>
      </c>
      <c r="AF899" s="93">
        <v>0</v>
      </c>
      <c r="AG899" s="93">
        <v>0</v>
      </c>
      <c r="AH899" s="93">
        <v>0</v>
      </c>
      <c r="AI899" s="93">
        <v>0</v>
      </c>
      <c r="AJ899" s="430">
        <f t="shared" si="416"/>
        <v>0</v>
      </c>
      <c r="AK899" s="91">
        <v>0</v>
      </c>
      <c r="AL899" s="91">
        <v>0</v>
      </c>
      <c r="AM899" s="91">
        <v>0</v>
      </c>
      <c r="AN899" s="91">
        <v>0</v>
      </c>
      <c r="AO899" s="257">
        <f t="shared" si="417"/>
        <v>0</v>
      </c>
      <c r="AP899" s="91">
        <v>0</v>
      </c>
      <c r="AQ899" s="91">
        <v>0</v>
      </c>
      <c r="AR899" s="91">
        <v>0</v>
      </c>
      <c r="AS899" s="91">
        <v>0</v>
      </c>
      <c r="AT899" s="257">
        <f t="shared" si="413"/>
        <v>0</v>
      </c>
      <c r="AU899" s="91">
        <v>0</v>
      </c>
      <c r="AV899" s="91">
        <v>0</v>
      </c>
      <c r="AW899" s="91">
        <v>0</v>
      </c>
      <c r="AX899" s="91">
        <v>0</v>
      </c>
      <c r="AY899" s="257">
        <f t="shared" si="414"/>
        <v>0</v>
      </c>
    </row>
    <row r="900" spans="2:51" s="21" customFormat="1" ht="18" customHeight="1" thickBot="1" x14ac:dyDescent="0.3">
      <c r="B900" s="925"/>
      <c r="C900" s="933"/>
      <c r="D900" s="940"/>
      <c r="E900" s="624" t="s">
        <v>621</v>
      </c>
      <c r="F900" s="695">
        <f t="shared" si="415"/>
        <v>0</v>
      </c>
      <c r="G900" s="682">
        <v>0</v>
      </c>
      <c r="H900" s="119">
        <v>0</v>
      </c>
      <c r="I900" s="119">
        <v>0</v>
      </c>
      <c r="J900" s="119">
        <v>0</v>
      </c>
      <c r="K900" s="66">
        <f t="shared" si="452"/>
        <v>0</v>
      </c>
      <c r="L900" s="119">
        <v>0</v>
      </c>
      <c r="M900" s="119">
        <v>0</v>
      </c>
      <c r="N900" s="119">
        <v>0</v>
      </c>
      <c r="O900" s="119">
        <v>0</v>
      </c>
      <c r="P900" s="257">
        <f t="shared" si="443"/>
        <v>0</v>
      </c>
      <c r="Q900" s="119">
        <v>0</v>
      </c>
      <c r="R900" s="119">
        <v>0</v>
      </c>
      <c r="S900" s="119">
        <v>0</v>
      </c>
      <c r="T900" s="119">
        <v>0</v>
      </c>
      <c r="U900" s="257">
        <f t="shared" si="445"/>
        <v>0</v>
      </c>
      <c r="V900" s="119">
        <v>0</v>
      </c>
      <c r="W900" s="119">
        <v>0</v>
      </c>
      <c r="X900" s="119">
        <v>0</v>
      </c>
      <c r="Y900" s="401">
        <v>0</v>
      </c>
      <c r="Z900" s="430">
        <f t="shared" si="418"/>
        <v>0</v>
      </c>
      <c r="AA900" s="119">
        <v>0</v>
      </c>
      <c r="AB900" s="119">
        <v>0</v>
      </c>
      <c r="AC900" s="119">
        <v>0</v>
      </c>
      <c r="AD900" s="119">
        <v>0</v>
      </c>
      <c r="AE900" s="430">
        <f t="shared" si="419"/>
        <v>0</v>
      </c>
      <c r="AF900" s="119">
        <v>0</v>
      </c>
      <c r="AG900" s="119">
        <v>0</v>
      </c>
      <c r="AH900" s="119">
        <v>0</v>
      </c>
      <c r="AI900" s="119">
        <v>0</v>
      </c>
      <c r="AJ900" s="430">
        <f t="shared" si="416"/>
        <v>0</v>
      </c>
      <c r="AK900" s="91">
        <v>0</v>
      </c>
      <c r="AL900" s="91">
        <v>0</v>
      </c>
      <c r="AM900" s="91">
        <v>0</v>
      </c>
      <c r="AN900" s="91">
        <v>0</v>
      </c>
      <c r="AO900" s="257">
        <f t="shared" si="417"/>
        <v>0</v>
      </c>
      <c r="AP900" s="91">
        <v>0</v>
      </c>
      <c r="AQ900" s="91">
        <v>0</v>
      </c>
      <c r="AR900" s="91">
        <v>0</v>
      </c>
      <c r="AS900" s="91">
        <v>0</v>
      </c>
      <c r="AT900" s="257">
        <f t="shared" si="413"/>
        <v>0</v>
      </c>
      <c r="AU900" s="91">
        <v>0</v>
      </c>
      <c r="AV900" s="91">
        <v>0</v>
      </c>
      <c r="AW900" s="91">
        <v>0</v>
      </c>
      <c r="AX900" s="91">
        <v>0</v>
      </c>
      <c r="AY900" s="257">
        <f t="shared" si="414"/>
        <v>0</v>
      </c>
    </row>
    <row r="901" spans="2:51" s="21" customFormat="1" ht="18" customHeight="1" thickBot="1" x14ac:dyDescent="0.3">
      <c r="B901" s="925"/>
      <c r="C901" s="933"/>
      <c r="D901" s="941"/>
      <c r="E901" s="633" t="s">
        <v>620</v>
      </c>
      <c r="F901" s="695">
        <f t="shared" si="415"/>
        <v>0</v>
      </c>
      <c r="G901" s="649"/>
      <c r="H901" s="197"/>
      <c r="I901" s="197"/>
      <c r="J901" s="197"/>
      <c r="K901" s="66">
        <f t="shared" si="452"/>
        <v>0</v>
      </c>
      <c r="L901" s="220"/>
      <c r="M901" s="220"/>
      <c r="N901" s="220"/>
      <c r="O901" s="220"/>
      <c r="P901" s="257">
        <f t="shared" si="443"/>
        <v>0</v>
      </c>
      <c r="Q901" s="220"/>
      <c r="R901" s="220"/>
      <c r="S901" s="220"/>
      <c r="T901" s="220"/>
      <c r="U901" s="257">
        <f t="shared" si="445"/>
        <v>0</v>
      </c>
      <c r="V901" s="220"/>
      <c r="W901" s="220"/>
      <c r="X901" s="220"/>
      <c r="Y901" s="358"/>
      <c r="Z901" s="430">
        <f t="shared" si="418"/>
        <v>0</v>
      </c>
      <c r="AA901" s="220"/>
      <c r="AB901" s="220"/>
      <c r="AC901" s="220"/>
      <c r="AD901" s="220"/>
      <c r="AE901" s="430">
        <f t="shared" si="419"/>
        <v>0</v>
      </c>
      <c r="AF901" s="220"/>
      <c r="AG901" s="220"/>
      <c r="AH901" s="220"/>
      <c r="AI901" s="220"/>
      <c r="AJ901" s="430">
        <f t="shared" si="416"/>
        <v>0</v>
      </c>
      <c r="AK901" s="120"/>
      <c r="AL901" s="120"/>
      <c r="AM901" s="120"/>
      <c r="AN901" s="120"/>
      <c r="AO901" s="257">
        <f t="shared" si="417"/>
        <v>0</v>
      </c>
      <c r="AP901" s="120"/>
      <c r="AQ901" s="120"/>
      <c r="AR901" s="120"/>
      <c r="AS901" s="120"/>
      <c r="AT901" s="257">
        <f t="shared" si="413"/>
        <v>0</v>
      </c>
      <c r="AU901" s="120"/>
      <c r="AV901" s="120"/>
      <c r="AW901" s="120"/>
      <c r="AX901" s="120"/>
      <c r="AY901" s="257">
        <f t="shared" si="414"/>
        <v>0</v>
      </c>
    </row>
    <row r="902" spans="2:51" s="21" customFormat="1" ht="18" customHeight="1" thickBot="1" x14ac:dyDescent="0.3">
      <c r="B902" s="1013">
        <v>3</v>
      </c>
      <c r="C902" s="933"/>
      <c r="D902" s="939" t="s">
        <v>394</v>
      </c>
      <c r="E902" s="227" t="s">
        <v>116</v>
      </c>
      <c r="F902" s="695">
        <f t="shared" si="415"/>
        <v>0</v>
      </c>
      <c r="G902" s="681"/>
      <c r="H902" s="133"/>
      <c r="I902" s="133"/>
      <c r="J902" s="133"/>
      <c r="K902" s="66">
        <f t="shared" si="452"/>
        <v>0</v>
      </c>
      <c r="L902" s="220"/>
      <c r="M902" s="220"/>
      <c r="N902" s="220"/>
      <c r="O902" s="220"/>
      <c r="P902" s="257">
        <f t="shared" si="443"/>
        <v>0</v>
      </c>
      <c r="Q902" s="220"/>
      <c r="R902" s="220"/>
      <c r="S902" s="220"/>
      <c r="T902" s="220"/>
      <c r="U902" s="257">
        <f t="shared" si="445"/>
        <v>0</v>
      </c>
      <c r="V902" s="220"/>
      <c r="W902" s="220"/>
      <c r="X902" s="220"/>
      <c r="Y902" s="358"/>
      <c r="Z902" s="430">
        <f t="shared" si="418"/>
        <v>0</v>
      </c>
      <c r="AA902" s="220"/>
      <c r="AB902" s="220"/>
      <c r="AC902" s="220"/>
      <c r="AD902" s="220"/>
      <c r="AE902" s="430">
        <f t="shared" si="419"/>
        <v>0</v>
      </c>
      <c r="AF902" s="220"/>
      <c r="AG902" s="220"/>
      <c r="AH902" s="220"/>
      <c r="AI902" s="220"/>
      <c r="AJ902" s="430">
        <f t="shared" si="416"/>
        <v>0</v>
      </c>
      <c r="AK902" s="95"/>
      <c r="AL902" s="95"/>
      <c r="AM902" s="95"/>
      <c r="AN902" s="95"/>
      <c r="AO902" s="257">
        <f t="shared" si="417"/>
        <v>0</v>
      </c>
      <c r="AP902" s="95"/>
      <c r="AQ902" s="95"/>
      <c r="AR902" s="95"/>
      <c r="AS902" s="95"/>
      <c r="AT902" s="257">
        <f t="shared" si="413"/>
        <v>0</v>
      </c>
      <c r="AU902" s="95"/>
      <c r="AV902" s="95"/>
      <c r="AW902" s="95"/>
      <c r="AX902" s="95"/>
      <c r="AY902" s="257">
        <f t="shared" si="414"/>
        <v>0</v>
      </c>
    </row>
    <row r="903" spans="2:51" s="21" customFormat="1" ht="18" customHeight="1" thickBot="1" x14ac:dyDescent="0.3">
      <c r="B903" s="1014"/>
      <c r="C903" s="933"/>
      <c r="D903" s="940"/>
      <c r="E903" s="229" t="s">
        <v>203</v>
      </c>
      <c r="F903" s="695">
        <f t="shared" si="415"/>
        <v>0</v>
      </c>
      <c r="G903" s="692"/>
      <c r="H903" s="122"/>
      <c r="I903" s="122"/>
      <c r="J903" s="122"/>
      <c r="K903" s="66">
        <f t="shared" si="452"/>
        <v>0</v>
      </c>
      <c r="L903" s="220"/>
      <c r="M903" s="220"/>
      <c r="N903" s="220"/>
      <c r="O903" s="220"/>
      <c r="P903" s="257">
        <f t="shared" si="443"/>
        <v>0</v>
      </c>
      <c r="Q903" s="220"/>
      <c r="R903" s="220"/>
      <c r="S903" s="220"/>
      <c r="T903" s="220"/>
      <c r="U903" s="257">
        <f t="shared" si="445"/>
        <v>0</v>
      </c>
      <c r="V903" s="220"/>
      <c r="W903" s="220"/>
      <c r="X903" s="220"/>
      <c r="Y903" s="358"/>
      <c r="Z903" s="430">
        <f t="shared" si="418"/>
        <v>0</v>
      </c>
      <c r="AA903" s="220"/>
      <c r="AB903" s="220"/>
      <c r="AC903" s="220"/>
      <c r="AD903" s="220"/>
      <c r="AE903" s="430">
        <f t="shared" si="419"/>
        <v>0</v>
      </c>
      <c r="AF903" s="220"/>
      <c r="AG903" s="220"/>
      <c r="AH903" s="220"/>
      <c r="AI903" s="220"/>
      <c r="AJ903" s="430">
        <f t="shared" si="416"/>
        <v>0</v>
      </c>
      <c r="AK903" s="95"/>
      <c r="AL903" s="95"/>
      <c r="AM903" s="95"/>
      <c r="AN903" s="95"/>
      <c r="AO903" s="257">
        <f t="shared" si="417"/>
        <v>0</v>
      </c>
      <c r="AP903" s="95"/>
      <c r="AQ903" s="95"/>
      <c r="AR903" s="95"/>
      <c r="AS903" s="95"/>
      <c r="AT903" s="257">
        <f t="shared" si="413"/>
        <v>0</v>
      </c>
      <c r="AU903" s="95"/>
      <c r="AV903" s="95"/>
      <c r="AW903" s="95"/>
      <c r="AX903" s="95"/>
      <c r="AY903" s="257">
        <f t="shared" si="414"/>
        <v>0</v>
      </c>
    </row>
    <row r="904" spans="2:51" s="21" customFormat="1" ht="18" customHeight="1" thickBot="1" x14ac:dyDescent="0.3">
      <c r="B904" s="1014"/>
      <c r="C904" s="933"/>
      <c r="D904" s="940"/>
      <c r="E904" s="201" t="s">
        <v>112</v>
      </c>
      <c r="F904" s="695">
        <f t="shared" si="415"/>
        <v>0</v>
      </c>
      <c r="G904" s="672">
        <v>0</v>
      </c>
      <c r="H904" s="93">
        <v>0</v>
      </c>
      <c r="I904" s="93">
        <v>0</v>
      </c>
      <c r="J904" s="93">
        <v>0</v>
      </c>
      <c r="K904" s="66">
        <f t="shared" si="452"/>
        <v>0</v>
      </c>
      <c r="L904" s="93">
        <v>0</v>
      </c>
      <c r="M904" s="93">
        <v>0</v>
      </c>
      <c r="N904" s="93">
        <v>0</v>
      </c>
      <c r="O904" s="93">
        <v>0</v>
      </c>
      <c r="P904" s="257">
        <f t="shared" si="443"/>
        <v>0</v>
      </c>
      <c r="Q904" s="93">
        <v>0</v>
      </c>
      <c r="R904" s="93">
        <v>0</v>
      </c>
      <c r="S904" s="93">
        <v>0</v>
      </c>
      <c r="T904" s="93">
        <v>0</v>
      </c>
      <c r="U904" s="257">
        <f t="shared" si="445"/>
        <v>0</v>
      </c>
      <c r="V904" s="93">
        <v>0</v>
      </c>
      <c r="W904" s="93">
        <v>0</v>
      </c>
      <c r="X904" s="93">
        <v>0</v>
      </c>
      <c r="Y904" s="415">
        <v>0</v>
      </c>
      <c r="Z904" s="430">
        <f t="shared" si="418"/>
        <v>0</v>
      </c>
      <c r="AA904" s="93">
        <v>0</v>
      </c>
      <c r="AB904" s="93">
        <v>0</v>
      </c>
      <c r="AC904" s="93">
        <v>0</v>
      </c>
      <c r="AD904" s="93">
        <v>0</v>
      </c>
      <c r="AE904" s="430">
        <f t="shared" si="419"/>
        <v>0</v>
      </c>
      <c r="AF904" s="93">
        <v>0</v>
      </c>
      <c r="AG904" s="93">
        <v>0</v>
      </c>
      <c r="AH904" s="93">
        <v>0</v>
      </c>
      <c r="AI904" s="93">
        <v>0</v>
      </c>
      <c r="AJ904" s="430">
        <f t="shared" si="416"/>
        <v>0</v>
      </c>
      <c r="AK904" s="91">
        <v>0</v>
      </c>
      <c r="AL904" s="91">
        <v>0</v>
      </c>
      <c r="AM904" s="91">
        <v>0</v>
      </c>
      <c r="AN904" s="91">
        <v>0</v>
      </c>
      <c r="AO904" s="257">
        <f t="shared" si="417"/>
        <v>0</v>
      </c>
      <c r="AP904" s="91">
        <v>0</v>
      </c>
      <c r="AQ904" s="91">
        <v>0</v>
      </c>
      <c r="AR904" s="91">
        <v>0</v>
      </c>
      <c r="AS904" s="91">
        <v>0</v>
      </c>
      <c r="AT904" s="257">
        <f t="shared" si="413"/>
        <v>0</v>
      </c>
      <c r="AU904" s="91">
        <v>0</v>
      </c>
      <c r="AV904" s="91">
        <v>0</v>
      </c>
      <c r="AW904" s="91">
        <v>0</v>
      </c>
      <c r="AX904" s="91">
        <v>0</v>
      </c>
      <c r="AY904" s="257">
        <f t="shared" si="414"/>
        <v>0</v>
      </c>
    </row>
    <row r="905" spans="2:51" s="21" customFormat="1" ht="18" customHeight="1" thickBot="1" x14ac:dyDescent="0.3">
      <c r="B905" s="1014"/>
      <c r="C905" s="933"/>
      <c r="D905" s="940"/>
      <c r="E905" s="624" t="s">
        <v>621</v>
      </c>
      <c r="F905" s="695">
        <f t="shared" si="415"/>
        <v>0</v>
      </c>
      <c r="G905" s="682">
        <v>0</v>
      </c>
      <c r="H905" s="119">
        <v>0</v>
      </c>
      <c r="I905" s="119">
        <v>0</v>
      </c>
      <c r="J905" s="119">
        <v>0</v>
      </c>
      <c r="K905" s="66">
        <f t="shared" si="452"/>
        <v>0</v>
      </c>
      <c r="L905" s="119">
        <v>0</v>
      </c>
      <c r="M905" s="119">
        <v>0</v>
      </c>
      <c r="N905" s="119">
        <v>0</v>
      </c>
      <c r="O905" s="119">
        <v>0</v>
      </c>
      <c r="P905" s="257">
        <f t="shared" si="443"/>
        <v>0</v>
      </c>
      <c r="Q905" s="119">
        <v>0</v>
      </c>
      <c r="R905" s="119">
        <v>0</v>
      </c>
      <c r="S905" s="119">
        <v>0</v>
      </c>
      <c r="T905" s="119">
        <v>0</v>
      </c>
      <c r="U905" s="257">
        <f t="shared" si="445"/>
        <v>0</v>
      </c>
      <c r="V905" s="119">
        <v>0</v>
      </c>
      <c r="W905" s="119">
        <v>0</v>
      </c>
      <c r="X905" s="119">
        <v>0</v>
      </c>
      <c r="Y905" s="401">
        <v>0</v>
      </c>
      <c r="Z905" s="430">
        <f t="shared" si="418"/>
        <v>0</v>
      </c>
      <c r="AA905" s="119">
        <v>0</v>
      </c>
      <c r="AB905" s="119">
        <v>0</v>
      </c>
      <c r="AC905" s="119">
        <v>0</v>
      </c>
      <c r="AD905" s="119">
        <v>0</v>
      </c>
      <c r="AE905" s="430">
        <f t="shared" si="419"/>
        <v>0</v>
      </c>
      <c r="AF905" s="119">
        <v>0</v>
      </c>
      <c r="AG905" s="119">
        <v>0</v>
      </c>
      <c r="AH905" s="119">
        <v>0</v>
      </c>
      <c r="AI905" s="119">
        <v>0</v>
      </c>
      <c r="AJ905" s="430">
        <f t="shared" si="416"/>
        <v>0</v>
      </c>
      <c r="AK905" s="91">
        <v>0</v>
      </c>
      <c r="AL905" s="91">
        <v>0</v>
      </c>
      <c r="AM905" s="91">
        <v>0</v>
      </c>
      <c r="AN905" s="91">
        <v>0</v>
      </c>
      <c r="AO905" s="257">
        <f t="shared" si="417"/>
        <v>0</v>
      </c>
      <c r="AP905" s="91">
        <v>0</v>
      </c>
      <c r="AQ905" s="91">
        <v>0</v>
      </c>
      <c r="AR905" s="91">
        <v>0</v>
      </c>
      <c r="AS905" s="91">
        <v>0</v>
      </c>
      <c r="AT905" s="257">
        <f t="shared" si="413"/>
        <v>0</v>
      </c>
      <c r="AU905" s="91">
        <v>0</v>
      </c>
      <c r="AV905" s="91">
        <v>0</v>
      </c>
      <c r="AW905" s="91">
        <v>0</v>
      </c>
      <c r="AX905" s="91">
        <v>0</v>
      </c>
      <c r="AY905" s="257">
        <f t="shared" si="414"/>
        <v>0</v>
      </c>
    </row>
    <row r="906" spans="2:51" s="21" customFormat="1" ht="18" customHeight="1" thickBot="1" x14ac:dyDescent="0.3">
      <c r="B906" s="1015"/>
      <c r="C906" s="933"/>
      <c r="D906" s="941"/>
      <c r="E906" s="633" t="s">
        <v>620</v>
      </c>
      <c r="F906" s="695">
        <f t="shared" si="415"/>
        <v>0</v>
      </c>
      <c r="G906" s="649"/>
      <c r="H906" s="197"/>
      <c r="I906" s="197"/>
      <c r="J906" s="197"/>
      <c r="K906" s="66">
        <f t="shared" si="452"/>
        <v>0</v>
      </c>
      <c r="L906" s="220"/>
      <c r="M906" s="220"/>
      <c r="N906" s="220"/>
      <c r="O906" s="220"/>
      <c r="P906" s="257">
        <f t="shared" si="443"/>
        <v>0</v>
      </c>
      <c r="Q906" s="220"/>
      <c r="R906" s="220"/>
      <c r="S906" s="220"/>
      <c r="T906" s="220"/>
      <c r="U906" s="257">
        <f t="shared" si="445"/>
        <v>0</v>
      </c>
      <c r="V906" s="220"/>
      <c r="W906" s="220"/>
      <c r="X906" s="220"/>
      <c r="Y906" s="358"/>
      <c r="Z906" s="430">
        <f t="shared" si="418"/>
        <v>0</v>
      </c>
      <c r="AA906" s="220"/>
      <c r="AB906" s="220"/>
      <c r="AC906" s="220"/>
      <c r="AD906" s="220"/>
      <c r="AE906" s="430">
        <f t="shared" si="419"/>
        <v>0</v>
      </c>
      <c r="AF906" s="220"/>
      <c r="AG906" s="220"/>
      <c r="AH906" s="220"/>
      <c r="AI906" s="220"/>
      <c r="AJ906" s="430">
        <f t="shared" si="416"/>
        <v>0</v>
      </c>
      <c r="AK906" s="120"/>
      <c r="AL906" s="120"/>
      <c r="AM906" s="120"/>
      <c r="AN906" s="120"/>
      <c r="AO906" s="257">
        <f t="shared" si="417"/>
        <v>0</v>
      </c>
      <c r="AP906" s="120"/>
      <c r="AQ906" s="120"/>
      <c r="AR906" s="120"/>
      <c r="AS906" s="120"/>
      <c r="AT906" s="257">
        <f t="shared" ref="AT906:AT969" si="456">AP906+AQ906+AR906+AS906</f>
        <v>0</v>
      </c>
      <c r="AU906" s="120"/>
      <c r="AV906" s="120"/>
      <c r="AW906" s="120"/>
      <c r="AX906" s="120"/>
      <c r="AY906" s="257">
        <f t="shared" ref="AY906:AY969" si="457">AU906+AV906+AW906+AX906</f>
        <v>0</v>
      </c>
    </row>
    <row r="907" spans="2:51" s="21" customFormat="1" ht="16.5" customHeight="1" x14ac:dyDescent="0.25">
      <c r="B907" s="20"/>
      <c r="C907" s="933"/>
      <c r="D907" s="979" t="s">
        <v>299</v>
      </c>
      <c r="E907" s="980"/>
      <c r="F907" s="695">
        <f t="shared" si="415"/>
        <v>0</v>
      </c>
      <c r="G907" s="667">
        <f t="shared" ref="G907:J909" si="458">G897+G894+G902</f>
        <v>0</v>
      </c>
      <c r="H907" s="66">
        <f t="shared" si="458"/>
        <v>0</v>
      </c>
      <c r="I907" s="66">
        <f t="shared" si="458"/>
        <v>0</v>
      </c>
      <c r="J907" s="66">
        <f t="shared" si="458"/>
        <v>0</v>
      </c>
      <c r="K907" s="66">
        <f t="shared" si="452"/>
        <v>0</v>
      </c>
      <c r="L907" s="66">
        <f t="shared" ref="L907:O909" si="459">L897+L894+L902</f>
        <v>0</v>
      </c>
      <c r="M907" s="66">
        <f t="shared" si="459"/>
        <v>0</v>
      </c>
      <c r="N907" s="66">
        <f t="shared" si="459"/>
        <v>0</v>
      </c>
      <c r="O907" s="66">
        <f t="shared" si="459"/>
        <v>0</v>
      </c>
      <c r="P907" s="257">
        <f t="shared" si="443"/>
        <v>0</v>
      </c>
      <c r="Q907" s="66">
        <f t="shared" ref="Q907:T909" si="460">Q897+Q894+Q902</f>
        <v>0</v>
      </c>
      <c r="R907" s="66">
        <f t="shared" si="460"/>
        <v>0</v>
      </c>
      <c r="S907" s="66">
        <f t="shared" si="460"/>
        <v>0</v>
      </c>
      <c r="T907" s="66">
        <f t="shared" si="460"/>
        <v>0</v>
      </c>
      <c r="U907" s="257">
        <f t="shared" si="445"/>
        <v>0</v>
      </c>
      <c r="V907" s="66">
        <f t="shared" ref="V907:Y909" si="461">V897+V894+V902</f>
        <v>0</v>
      </c>
      <c r="W907" s="66">
        <f t="shared" si="461"/>
        <v>0</v>
      </c>
      <c r="X907" s="66">
        <f t="shared" si="461"/>
        <v>0</v>
      </c>
      <c r="Y907" s="410">
        <f t="shared" si="461"/>
        <v>0</v>
      </c>
      <c r="Z907" s="430">
        <f t="shared" si="418"/>
        <v>0</v>
      </c>
      <c r="AA907" s="66">
        <f t="shared" ref="AA907:AD909" si="462">AA897+AA894+AA902</f>
        <v>0</v>
      </c>
      <c r="AB907" s="66">
        <f t="shared" si="462"/>
        <v>0</v>
      </c>
      <c r="AC907" s="66">
        <f t="shared" si="462"/>
        <v>0</v>
      </c>
      <c r="AD907" s="66">
        <f t="shared" si="462"/>
        <v>0</v>
      </c>
      <c r="AE907" s="430">
        <f t="shared" si="419"/>
        <v>0</v>
      </c>
      <c r="AF907" s="66">
        <f t="shared" ref="AF907:AI909" si="463">AF897+AF894+AF902</f>
        <v>0</v>
      </c>
      <c r="AG907" s="66">
        <f t="shared" si="463"/>
        <v>0</v>
      </c>
      <c r="AH907" s="66">
        <f t="shared" si="463"/>
        <v>0</v>
      </c>
      <c r="AI907" s="66">
        <f t="shared" si="463"/>
        <v>0</v>
      </c>
      <c r="AJ907" s="430">
        <f t="shared" si="416"/>
        <v>0</v>
      </c>
      <c r="AK907" s="65">
        <f t="shared" ref="AK907:AN909" si="464">AK897+AK894+AK902</f>
        <v>0</v>
      </c>
      <c r="AL907" s="65">
        <f t="shared" si="464"/>
        <v>0</v>
      </c>
      <c r="AM907" s="65">
        <f t="shared" si="464"/>
        <v>0</v>
      </c>
      <c r="AN907" s="65">
        <f t="shared" si="464"/>
        <v>0</v>
      </c>
      <c r="AO907" s="257">
        <f t="shared" si="417"/>
        <v>0</v>
      </c>
      <c r="AP907" s="65">
        <f t="shared" ref="AP907:AS909" si="465">AP897+AP894+AP902</f>
        <v>0</v>
      </c>
      <c r="AQ907" s="65">
        <f t="shared" si="465"/>
        <v>0</v>
      </c>
      <c r="AR907" s="65">
        <f t="shared" si="465"/>
        <v>0</v>
      </c>
      <c r="AS907" s="65">
        <f t="shared" si="465"/>
        <v>0</v>
      </c>
      <c r="AT907" s="257">
        <f t="shared" si="456"/>
        <v>0</v>
      </c>
      <c r="AU907" s="65">
        <f t="shared" ref="AU907:AX909" si="466">AU897+AU894+AU902</f>
        <v>0</v>
      </c>
      <c r="AV907" s="65">
        <f t="shared" si="466"/>
        <v>0</v>
      </c>
      <c r="AW907" s="65">
        <f t="shared" si="466"/>
        <v>0</v>
      </c>
      <c r="AX907" s="65">
        <f t="shared" si="466"/>
        <v>0</v>
      </c>
      <c r="AY907" s="257">
        <f t="shared" si="457"/>
        <v>0</v>
      </c>
    </row>
    <row r="908" spans="2:51" s="21" customFormat="1" ht="16.5" customHeight="1" x14ac:dyDescent="0.25">
      <c r="B908" s="20"/>
      <c r="C908" s="933"/>
      <c r="D908" s="935" t="s">
        <v>300</v>
      </c>
      <c r="E908" s="936"/>
      <c r="F908" s="695">
        <f t="shared" si="415"/>
        <v>0</v>
      </c>
      <c r="G908" s="667">
        <f t="shared" si="458"/>
        <v>0</v>
      </c>
      <c r="H908" s="66">
        <f t="shared" si="458"/>
        <v>0</v>
      </c>
      <c r="I908" s="66">
        <f t="shared" si="458"/>
        <v>0</v>
      </c>
      <c r="J908" s="66">
        <f t="shared" si="458"/>
        <v>0</v>
      </c>
      <c r="K908" s="66">
        <f t="shared" si="452"/>
        <v>0</v>
      </c>
      <c r="L908" s="66">
        <f t="shared" si="459"/>
        <v>0</v>
      </c>
      <c r="M908" s="66">
        <f t="shared" si="459"/>
        <v>0</v>
      </c>
      <c r="N908" s="66">
        <f t="shared" si="459"/>
        <v>0</v>
      </c>
      <c r="O908" s="66">
        <f t="shared" si="459"/>
        <v>0</v>
      </c>
      <c r="P908" s="257">
        <f t="shared" si="443"/>
        <v>0</v>
      </c>
      <c r="Q908" s="66">
        <f t="shared" si="460"/>
        <v>0</v>
      </c>
      <c r="R908" s="66">
        <f t="shared" si="460"/>
        <v>0</v>
      </c>
      <c r="S908" s="66">
        <f t="shared" si="460"/>
        <v>0</v>
      </c>
      <c r="T908" s="66">
        <f t="shared" si="460"/>
        <v>0</v>
      </c>
      <c r="U908" s="257">
        <f t="shared" si="445"/>
        <v>0</v>
      </c>
      <c r="V908" s="66">
        <f t="shared" si="461"/>
        <v>0</v>
      </c>
      <c r="W908" s="66">
        <f t="shared" si="461"/>
        <v>0</v>
      </c>
      <c r="X908" s="66">
        <f t="shared" si="461"/>
        <v>0</v>
      </c>
      <c r="Y908" s="410">
        <f t="shared" si="461"/>
        <v>0</v>
      </c>
      <c r="Z908" s="430">
        <f t="shared" si="418"/>
        <v>0</v>
      </c>
      <c r="AA908" s="66">
        <f t="shared" si="462"/>
        <v>0</v>
      </c>
      <c r="AB908" s="66">
        <f t="shared" si="462"/>
        <v>0</v>
      </c>
      <c r="AC908" s="66">
        <f t="shared" si="462"/>
        <v>0</v>
      </c>
      <c r="AD908" s="66">
        <f t="shared" si="462"/>
        <v>0</v>
      </c>
      <c r="AE908" s="430">
        <f t="shared" si="419"/>
        <v>0</v>
      </c>
      <c r="AF908" s="66">
        <f t="shared" si="463"/>
        <v>0</v>
      </c>
      <c r="AG908" s="66">
        <f t="shared" si="463"/>
        <v>0</v>
      </c>
      <c r="AH908" s="66">
        <f t="shared" si="463"/>
        <v>0</v>
      </c>
      <c r="AI908" s="66">
        <f t="shared" si="463"/>
        <v>0</v>
      </c>
      <c r="AJ908" s="430">
        <f t="shared" si="416"/>
        <v>0</v>
      </c>
      <c r="AK908" s="65">
        <f t="shared" si="464"/>
        <v>0</v>
      </c>
      <c r="AL908" s="65">
        <f t="shared" si="464"/>
        <v>0</v>
      </c>
      <c r="AM908" s="65">
        <f t="shared" si="464"/>
        <v>0</v>
      </c>
      <c r="AN908" s="65">
        <f t="shared" si="464"/>
        <v>0</v>
      </c>
      <c r="AO908" s="257">
        <f t="shared" si="417"/>
        <v>0</v>
      </c>
      <c r="AP908" s="65">
        <f t="shared" si="465"/>
        <v>0</v>
      </c>
      <c r="AQ908" s="65">
        <f t="shared" si="465"/>
        <v>0</v>
      </c>
      <c r="AR908" s="65">
        <f t="shared" si="465"/>
        <v>0</v>
      </c>
      <c r="AS908" s="65">
        <f t="shared" si="465"/>
        <v>0</v>
      </c>
      <c r="AT908" s="257">
        <f t="shared" si="456"/>
        <v>0</v>
      </c>
      <c r="AU908" s="65">
        <f t="shared" si="466"/>
        <v>0</v>
      </c>
      <c r="AV908" s="65">
        <f t="shared" si="466"/>
        <v>0</v>
      </c>
      <c r="AW908" s="65">
        <f t="shared" si="466"/>
        <v>0</v>
      </c>
      <c r="AX908" s="65">
        <f t="shared" si="466"/>
        <v>0</v>
      </c>
      <c r="AY908" s="257">
        <f t="shared" si="457"/>
        <v>0</v>
      </c>
    </row>
    <row r="909" spans="2:51" s="21" customFormat="1" ht="16.5" customHeight="1" thickBot="1" x14ac:dyDescent="0.3">
      <c r="B909" s="20"/>
      <c r="C909" s="933"/>
      <c r="D909" s="964" t="s">
        <v>301</v>
      </c>
      <c r="E909" s="965"/>
      <c r="F909" s="695">
        <f t="shared" ref="F909:F972" si="467">K909+P909+U909+Z909+AE909+AJ909+AO909+AT909+AY909</f>
        <v>0</v>
      </c>
      <c r="G909" s="667">
        <f t="shared" si="458"/>
        <v>0</v>
      </c>
      <c r="H909" s="66">
        <f t="shared" si="458"/>
        <v>0</v>
      </c>
      <c r="I909" s="66">
        <f t="shared" si="458"/>
        <v>0</v>
      </c>
      <c r="J909" s="66">
        <f t="shared" si="458"/>
        <v>0</v>
      </c>
      <c r="K909" s="66">
        <f t="shared" si="452"/>
        <v>0</v>
      </c>
      <c r="L909" s="66">
        <f t="shared" si="459"/>
        <v>0</v>
      </c>
      <c r="M909" s="66">
        <f t="shared" si="459"/>
        <v>0</v>
      </c>
      <c r="N909" s="66">
        <f t="shared" si="459"/>
        <v>0</v>
      </c>
      <c r="O909" s="66">
        <f t="shared" si="459"/>
        <v>0</v>
      </c>
      <c r="P909" s="257">
        <f t="shared" si="443"/>
        <v>0</v>
      </c>
      <c r="Q909" s="66">
        <f t="shared" si="460"/>
        <v>0</v>
      </c>
      <c r="R909" s="66">
        <f t="shared" si="460"/>
        <v>0</v>
      </c>
      <c r="S909" s="66">
        <f t="shared" si="460"/>
        <v>0</v>
      </c>
      <c r="T909" s="66">
        <f t="shared" si="460"/>
        <v>0</v>
      </c>
      <c r="U909" s="257">
        <f t="shared" si="445"/>
        <v>0</v>
      </c>
      <c r="V909" s="66">
        <f t="shared" si="461"/>
        <v>0</v>
      </c>
      <c r="W909" s="66">
        <f t="shared" si="461"/>
        <v>0</v>
      </c>
      <c r="X909" s="66">
        <f t="shared" si="461"/>
        <v>0</v>
      </c>
      <c r="Y909" s="410">
        <f t="shared" si="461"/>
        <v>0</v>
      </c>
      <c r="Z909" s="430">
        <f t="shared" si="418"/>
        <v>0</v>
      </c>
      <c r="AA909" s="66">
        <f t="shared" si="462"/>
        <v>0</v>
      </c>
      <c r="AB909" s="66">
        <f t="shared" si="462"/>
        <v>0</v>
      </c>
      <c r="AC909" s="66">
        <f t="shared" si="462"/>
        <v>0</v>
      </c>
      <c r="AD909" s="66">
        <f t="shared" si="462"/>
        <v>0</v>
      </c>
      <c r="AE909" s="430">
        <f t="shared" si="419"/>
        <v>0</v>
      </c>
      <c r="AF909" s="66">
        <f t="shared" si="463"/>
        <v>0</v>
      </c>
      <c r="AG909" s="66">
        <f t="shared" si="463"/>
        <v>0</v>
      </c>
      <c r="AH909" s="66">
        <f t="shared" si="463"/>
        <v>0</v>
      </c>
      <c r="AI909" s="66">
        <f t="shared" si="463"/>
        <v>0</v>
      </c>
      <c r="AJ909" s="430">
        <f t="shared" si="416"/>
        <v>0</v>
      </c>
      <c r="AK909" s="65">
        <f t="shared" si="464"/>
        <v>0</v>
      </c>
      <c r="AL909" s="65">
        <f t="shared" si="464"/>
        <v>0</v>
      </c>
      <c r="AM909" s="65">
        <f t="shared" si="464"/>
        <v>0</v>
      </c>
      <c r="AN909" s="65">
        <f t="shared" si="464"/>
        <v>0</v>
      </c>
      <c r="AO909" s="257">
        <f t="shared" si="417"/>
        <v>0</v>
      </c>
      <c r="AP909" s="65">
        <f t="shared" si="465"/>
        <v>0</v>
      </c>
      <c r="AQ909" s="65">
        <f t="shared" si="465"/>
        <v>0</v>
      </c>
      <c r="AR909" s="65">
        <f t="shared" si="465"/>
        <v>0</v>
      </c>
      <c r="AS909" s="65">
        <f t="shared" si="465"/>
        <v>0</v>
      </c>
      <c r="AT909" s="257">
        <f t="shared" si="456"/>
        <v>0</v>
      </c>
      <c r="AU909" s="65">
        <f t="shared" si="466"/>
        <v>0</v>
      </c>
      <c r="AV909" s="65">
        <f t="shared" si="466"/>
        <v>0</v>
      </c>
      <c r="AW909" s="65">
        <f t="shared" si="466"/>
        <v>0</v>
      </c>
      <c r="AX909" s="65">
        <f t="shared" si="466"/>
        <v>0</v>
      </c>
      <c r="AY909" s="257">
        <f t="shared" si="457"/>
        <v>0</v>
      </c>
    </row>
    <row r="910" spans="2:51" s="21" customFormat="1" ht="16.5" customHeight="1" thickBot="1" x14ac:dyDescent="0.3">
      <c r="B910" s="180"/>
      <c r="C910" s="933"/>
      <c r="D910" s="919" t="s">
        <v>408</v>
      </c>
      <c r="E910" s="920"/>
      <c r="F910" s="695">
        <f t="shared" si="467"/>
        <v>0</v>
      </c>
      <c r="G910" s="673">
        <f t="shared" ref="G910:J910" si="468">G900+G905</f>
        <v>0</v>
      </c>
      <c r="H910" s="96">
        <f t="shared" si="468"/>
        <v>0</v>
      </c>
      <c r="I910" s="96">
        <f t="shared" si="468"/>
        <v>0</v>
      </c>
      <c r="J910" s="96">
        <f t="shared" si="468"/>
        <v>0</v>
      </c>
      <c r="K910" s="66">
        <f t="shared" si="452"/>
        <v>0</v>
      </c>
      <c r="L910" s="96">
        <f t="shared" ref="L910:O910" si="469">L900+L905</f>
        <v>0</v>
      </c>
      <c r="M910" s="96">
        <f t="shared" si="469"/>
        <v>0</v>
      </c>
      <c r="N910" s="96">
        <f t="shared" si="469"/>
        <v>0</v>
      </c>
      <c r="O910" s="96">
        <f t="shared" si="469"/>
        <v>0</v>
      </c>
      <c r="P910" s="257">
        <f t="shared" si="443"/>
        <v>0</v>
      </c>
      <c r="Q910" s="96">
        <f t="shared" ref="Q910:T910" si="470">Q900+Q905</f>
        <v>0</v>
      </c>
      <c r="R910" s="96">
        <f t="shared" si="470"/>
        <v>0</v>
      </c>
      <c r="S910" s="96">
        <f t="shared" si="470"/>
        <v>0</v>
      </c>
      <c r="T910" s="96">
        <f t="shared" si="470"/>
        <v>0</v>
      </c>
      <c r="U910" s="257">
        <f t="shared" si="445"/>
        <v>0</v>
      </c>
      <c r="V910" s="96">
        <f t="shared" ref="V910:Y910" si="471">V900+V905</f>
        <v>0</v>
      </c>
      <c r="W910" s="96">
        <f t="shared" si="471"/>
        <v>0</v>
      </c>
      <c r="X910" s="96">
        <f t="shared" si="471"/>
        <v>0</v>
      </c>
      <c r="Y910" s="416">
        <f t="shared" si="471"/>
        <v>0</v>
      </c>
      <c r="Z910" s="430">
        <f t="shared" si="418"/>
        <v>0</v>
      </c>
      <c r="AA910" s="96">
        <f t="shared" ref="AA910:AD910" si="472">AA900+AA905</f>
        <v>0</v>
      </c>
      <c r="AB910" s="96">
        <f t="shared" si="472"/>
        <v>0</v>
      </c>
      <c r="AC910" s="96">
        <f t="shared" si="472"/>
        <v>0</v>
      </c>
      <c r="AD910" s="96">
        <f t="shared" si="472"/>
        <v>0</v>
      </c>
      <c r="AE910" s="430">
        <f t="shared" si="419"/>
        <v>0</v>
      </c>
      <c r="AF910" s="96">
        <f t="shared" ref="AF910:AI910" si="473">AF900+AF905</f>
        <v>0</v>
      </c>
      <c r="AG910" s="96">
        <f t="shared" si="473"/>
        <v>0</v>
      </c>
      <c r="AH910" s="96">
        <f t="shared" si="473"/>
        <v>0</v>
      </c>
      <c r="AI910" s="96">
        <f t="shared" si="473"/>
        <v>0</v>
      </c>
      <c r="AJ910" s="430">
        <f t="shared" si="416"/>
        <v>0</v>
      </c>
      <c r="AK910" s="65">
        <f t="shared" ref="AK910:AN911" si="474">AK900+AK905</f>
        <v>0</v>
      </c>
      <c r="AL910" s="65">
        <f t="shared" si="474"/>
        <v>0</v>
      </c>
      <c r="AM910" s="65">
        <f t="shared" si="474"/>
        <v>0</v>
      </c>
      <c r="AN910" s="65">
        <f t="shared" si="474"/>
        <v>0</v>
      </c>
      <c r="AO910" s="257">
        <f t="shared" si="417"/>
        <v>0</v>
      </c>
      <c r="AP910" s="65">
        <f t="shared" ref="AP910:AS911" si="475">AP900+AP905</f>
        <v>0</v>
      </c>
      <c r="AQ910" s="65">
        <f t="shared" si="475"/>
        <v>0</v>
      </c>
      <c r="AR910" s="65">
        <f t="shared" si="475"/>
        <v>0</v>
      </c>
      <c r="AS910" s="65">
        <f t="shared" si="475"/>
        <v>0</v>
      </c>
      <c r="AT910" s="257">
        <f t="shared" si="456"/>
        <v>0</v>
      </c>
      <c r="AU910" s="65">
        <f t="shared" ref="AU910:AX911" si="476">AU900+AU905</f>
        <v>0</v>
      </c>
      <c r="AV910" s="65">
        <f t="shared" si="476"/>
        <v>0</v>
      </c>
      <c r="AW910" s="65">
        <f t="shared" si="476"/>
        <v>0</v>
      </c>
      <c r="AX910" s="65">
        <f t="shared" si="476"/>
        <v>0</v>
      </c>
      <c r="AY910" s="257">
        <f t="shared" si="457"/>
        <v>0</v>
      </c>
    </row>
    <row r="911" spans="2:51" s="21" customFormat="1" ht="16.5" customHeight="1" thickBot="1" x14ac:dyDescent="0.3">
      <c r="B911" s="129"/>
      <c r="C911" s="1049"/>
      <c r="D911" s="919" t="s">
        <v>649</v>
      </c>
      <c r="E911" s="920"/>
      <c r="F911" s="695">
        <f t="shared" si="467"/>
        <v>0</v>
      </c>
      <c r="G911" s="667"/>
      <c r="H911" s="66"/>
      <c r="I911" s="66"/>
      <c r="J911" s="66"/>
      <c r="K911" s="66">
        <f t="shared" si="452"/>
        <v>0</v>
      </c>
      <c r="L911" s="66"/>
      <c r="M911" s="66"/>
      <c r="N911" s="66"/>
      <c r="O911" s="66"/>
      <c r="P911" s="257">
        <f t="shared" si="443"/>
        <v>0</v>
      </c>
      <c r="Q911" s="66"/>
      <c r="R911" s="66"/>
      <c r="S911" s="66"/>
      <c r="T911" s="66"/>
      <c r="U911" s="257">
        <f t="shared" si="445"/>
        <v>0</v>
      </c>
      <c r="V911" s="66"/>
      <c r="W911" s="66"/>
      <c r="X911" s="66"/>
      <c r="Y911" s="410"/>
      <c r="Z911" s="430">
        <f t="shared" si="418"/>
        <v>0</v>
      </c>
      <c r="AA911" s="66"/>
      <c r="AB911" s="66"/>
      <c r="AC911" s="66"/>
      <c r="AD911" s="66"/>
      <c r="AE911" s="430">
        <f t="shared" si="419"/>
        <v>0</v>
      </c>
      <c r="AF911" s="66"/>
      <c r="AG911" s="66"/>
      <c r="AH911" s="66"/>
      <c r="AI911" s="66"/>
      <c r="AJ911" s="430">
        <f t="shared" si="416"/>
        <v>0</v>
      </c>
      <c r="AK911" s="65">
        <f t="shared" si="474"/>
        <v>0</v>
      </c>
      <c r="AL911" s="65">
        <f t="shared" si="474"/>
        <v>0</v>
      </c>
      <c r="AM911" s="65">
        <f t="shared" si="474"/>
        <v>0</v>
      </c>
      <c r="AN911" s="65">
        <f t="shared" si="474"/>
        <v>0</v>
      </c>
      <c r="AO911" s="257">
        <f t="shared" si="417"/>
        <v>0</v>
      </c>
      <c r="AP911" s="65">
        <f t="shared" si="475"/>
        <v>0</v>
      </c>
      <c r="AQ911" s="65">
        <f t="shared" si="475"/>
        <v>0</v>
      </c>
      <c r="AR911" s="65">
        <f t="shared" si="475"/>
        <v>0</v>
      </c>
      <c r="AS911" s="65">
        <f t="shared" si="475"/>
        <v>0</v>
      </c>
      <c r="AT911" s="257">
        <f t="shared" si="456"/>
        <v>0</v>
      </c>
      <c r="AU911" s="65">
        <f t="shared" si="476"/>
        <v>0</v>
      </c>
      <c r="AV911" s="65">
        <f t="shared" si="476"/>
        <v>0</v>
      </c>
      <c r="AW911" s="65">
        <f t="shared" si="476"/>
        <v>0</v>
      </c>
      <c r="AX911" s="65">
        <f t="shared" si="476"/>
        <v>0</v>
      </c>
      <c r="AY911" s="257">
        <f t="shared" si="457"/>
        <v>0</v>
      </c>
    </row>
    <row r="912" spans="2:51" s="194" customFormat="1" ht="27" customHeight="1" x14ac:dyDescent="0.25">
      <c r="B912" s="1056">
        <v>1</v>
      </c>
      <c r="C912" s="934" t="s">
        <v>313</v>
      </c>
      <c r="D912" s="915" t="s">
        <v>317</v>
      </c>
      <c r="E912" s="199" t="s">
        <v>116</v>
      </c>
      <c r="F912" s="695">
        <f t="shared" si="467"/>
        <v>0</v>
      </c>
      <c r="G912" s="693">
        <v>0</v>
      </c>
      <c r="H912" s="80">
        <v>0</v>
      </c>
      <c r="I912" s="80">
        <v>0</v>
      </c>
      <c r="J912" s="80">
        <v>0</v>
      </c>
      <c r="K912" s="66">
        <f t="shared" si="452"/>
        <v>0</v>
      </c>
      <c r="L912" s="80">
        <v>0</v>
      </c>
      <c r="M912" s="80">
        <v>0</v>
      </c>
      <c r="N912" s="80">
        <v>0</v>
      </c>
      <c r="O912" s="80">
        <v>0</v>
      </c>
      <c r="P912" s="257">
        <f t="shared" si="443"/>
        <v>0</v>
      </c>
      <c r="Q912" s="80">
        <v>0</v>
      </c>
      <c r="R912" s="80">
        <v>0</v>
      </c>
      <c r="S912" s="80">
        <v>0</v>
      </c>
      <c r="T912" s="80">
        <v>0</v>
      </c>
      <c r="U912" s="257">
        <f t="shared" si="445"/>
        <v>0</v>
      </c>
      <c r="V912" s="80">
        <v>0</v>
      </c>
      <c r="W912" s="80">
        <v>0</v>
      </c>
      <c r="X912" s="80">
        <v>0</v>
      </c>
      <c r="Y912" s="428">
        <v>0</v>
      </c>
      <c r="Z912" s="430">
        <f t="shared" si="418"/>
        <v>0</v>
      </c>
      <c r="AA912" s="80">
        <v>0</v>
      </c>
      <c r="AB912" s="80">
        <v>0</v>
      </c>
      <c r="AC912" s="80">
        <v>0</v>
      </c>
      <c r="AD912" s="80">
        <v>0</v>
      </c>
      <c r="AE912" s="430">
        <f t="shared" si="419"/>
        <v>0</v>
      </c>
      <c r="AF912" s="80">
        <v>0</v>
      </c>
      <c r="AG912" s="80">
        <v>0</v>
      </c>
      <c r="AH912" s="80">
        <v>0</v>
      </c>
      <c r="AI912" s="80">
        <v>0</v>
      </c>
      <c r="AJ912" s="430">
        <f t="shared" si="416"/>
        <v>0</v>
      </c>
      <c r="AK912" s="81">
        <v>0</v>
      </c>
      <c r="AL912" s="81">
        <v>0</v>
      </c>
      <c r="AM912" s="81">
        <v>0</v>
      </c>
      <c r="AN912" s="81">
        <v>0</v>
      </c>
      <c r="AO912" s="257">
        <f t="shared" si="417"/>
        <v>0</v>
      </c>
      <c r="AP912" s="81">
        <v>0</v>
      </c>
      <c r="AQ912" s="81">
        <v>0</v>
      </c>
      <c r="AR912" s="81">
        <v>0</v>
      </c>
      <c r="AS912" s="81">
        <v>0</v>
      </c>
      <c r="AT912" s="257">
        <f t="shared" si="456"/>
        <v>0</v>
      </c>
      <c r="AU912" s="81">
        <v>0</v>
      </c>
      <c r="AV912" s="81">
        <v>0</v>
      </c>
      <c r="AW912" s="81">
        <v>0</v>
      </c>
      <c r="AX912" s="81">
        <v>0</v>
      </c>
      <c r="AY912" s="257">
        <f t="shared" si="457"/>
        <v>0</v>
      </c>
    </row>
    <row r="913" spans="1:51" s="194" customFormat="1" ht="27" customHeight="1" x14ac:dyDescent="0.25">
      <c r="B913" s="931"/>
      <c r="C913" s="1068"/>
      <c r="D913" s="923"/>
      <c r="E913" s="200" t="s">
        <v>203</v>
      </c>
      <c r="F913" s="695">
        <f t="shared" si="467"/>
        <v>0</v>
      </c>
      <c r="G913" s="693">
        <v>0</v>
      </c>
      <c r="H913" s="80">
        <v>0</v>
      </c>
      <c r="I913" s="80">
        <v>0</v>
      </c>
      <c r="J913" s="80">
        <v>0</v>
      </c>
      <c r="K913" s="66">
        <f t="shared" si="452"/>
        <v>0</v>
      </c>
      <c r="L913" s="91">
        <v>0</v>
      </c>
      <c r="M913" s="91">
        <v>0</v>
      </c>
      <c r="N913" s="91">
        <v>0</v>
      </c>
      <c r="O913" s="91">
        <v>0</v>
      </c>
      <c r="P913" s="257">
        <f t="shared" si="443"/>
        <v>0</v>
      </c>
      <c r="Q913" s="91">
        <v>0</v>
      </c>
      <c r="R913" s="91">
        <v>0</v>
      </c>
      <c r="S913" s="91">
        <v>0</v>
      </c>
      <c r="T913" s="91">
        <v>0</v>
      </c>
      <c r="U913" s="257">
        <f t="shared" si="445"/>
        <v>0</v>
      </c>
      <c r="V913" s="91">
        <v>0</v>
      </c>
      <c r="W913" s="91">
        <v>0</v>
      </c>
      <c r="X913" s="91">
        <v>0</v>
      </c>
      <c r="Y913" s="425">
        <v>0</v>
      </c>
      <c r="Z913" s="430">
        <f t="shared" si="418"/>
        <v>0</v>
      </c>
      <c r="AA913" s="91">
        <v>0</v>
      </c>
      <c r="AB913" s="91">
        <v>0</v>
      </c>
      <c r="AC913" s="91">
        <v>0</v>
      </c>
      <c r="AD913" s="91">
        <v>0</v>
      </c>
      <c r="AE913" s="430">
        <f t="shared" si="419"/>
        <v>0</v>
      </c>
      <c r="AF913" s="91">
        <v>0</v>
      </c>
      <c r="AG913" s="91">
        <v>0</v>
      </c>
      <c r="AH913" s="91">
        <v>0</v>
      </c>
      <c r="AI913" s="91">
        <v>0</v>
      </c>
      <c r="AJ913" s="430">
        <f t="shared" si="416"/>
        <v>0</v>
      </c>
      <c r="AK913" s="91">
        <v>0</v>
      </c>
      <c r="AL913" s="91">
        <v>0</v>
      </c>
      <c r="AM913" s="91">
        <v>0</v>
      </c>
      <c r="AN913" s="91">
        <v>0</v>
      </c>
      <c r="AO913" s="257">
        <f t="shared" si="417"/>
        <v>0</v>
      </c>
      <c r="AP913" s="91">
        <v>0</v>
      </c>
      <c r="AQ913" s="91">
        <v>0</v>
      </c>
      <c r="AR913" s="91">
        <v>0</v>
      </c>
      <c r="AS913" s="91">
        <v>0</v>
      </c>
      <c r="AT913" s="257">
        <f t="shared" si="456"/>
        <v>0</v>
      </c>
      <c r="AU913" s="91">
        <v>0</v>
      </c>
      <c r="AV913" s="91">
        <v>0</v>
      </c>
      <c r="AW913" s="91">
        <v>0</v>
      </c>
      <c r="AX913" s="91">
        <v>0</v>
      </c>
      <c r="AY913" s="257">
        <f t="shared" si="457"/>
        <v>0</v>
      </c>
    </row>
    <row r="914" spans="1:51" s="194" customFormat="1" ht="27" customHeight="1" thickBot="1" x14ac:dyDescent="0.3">
      <c r="B914" s="931"/>
      <c r="C914" s="1068"/>
      <c r="D914" s="923"/>
      <c r="E914" s="200" t="s">
        <v>112</v>
      </c>
      <c r="F914" s="695">
        <f t="shared" si="467"/>
        <v>6</v>
      </c>
      <c r="G914" s="693">
        <v>0</v>
      </c>
      <c r="H914" s="80">
        <v>0</v>
      </c>
      <c r="I914" s="80">
        <v>0</v>
      </c>
      <c r="J914" s="80">
        <v>0</v>
      </c>
      <c r="K914" s="66">
        <f t="shared" si="452"/>
        <v>0</v>
      </c>
      <c r="L914" s="262"/>
      <c r="M914" s="262">
        <v>0</v>
      </c>
      <c r="N914" s="262">
        <v>0</v>
      </c>
      <c r="O914" s="262">
        <v>0</v>
      </c>
      <c r="P914" s="257">
        <f t="shared" si="443"/>
        <v>0</v>
      </c>
      <c r="Q914" s="262">
        <v>0</v>
      </c>
      <c r="R914" s="262">
        <v>0</v>
      </c>
      <c r="S914" s="262">
        <v>0</v>
      </c>
      <c r="T914" s="262">
        <v>0</v>
      </c>
      <c r="U914" s="257">
        <f t="shared" si="445"/>
        <v>0</v>
      </c>
      <c r="V914" s="262">
        <v>0</v>
      </c>
      <c r="W914" s="262">
        <v>1</v>
      </c>
      <c r="X914" s="262">
        <v>0</v>
      </c>
      <c r="Y914" s="429">
        <v>0</v>
      </c>
      <c r="Z914" s="430">
        <f t="shared" si="418"/>
        <v>1</v>
      </c>
      <c r="AA914" s="262">
        <v>0</v>
      </c>
      <c r="AB914" s="262">
        <v>0</v>
      </c>
      <c r="AC914" s="262">
        <v>0</v>
      </c>
      <c r="AD914" s="262">
        <v>1</v>
      </c>
      <c r="AE914" s="430">
        <f t="shared" si="419"/>
        <v>1</v>
      </c>
      <c r="AF914" s="262">
        <v>0</v>
      </c>
      <c r="AG914" s="262">
        <v>0</v>
      </c>
      <c r="AH914" s="262">
        <v>0</v>
      </c>
      <c r="AI914" s="262">
        <v>0</v>
      </c>
      <c r="AJ914" s="430">
        <f t="shared" si="416"/>
        <v>0</v>
      </c>
      <c r="AK914" s="81">
        <v>0</v>
      </c>
      <c r="AL914" s="81">
        <v>0</v>
      </c>
      <c r="AM914" s="81">
        <v>0</v>
      </c>
      <c r="AN914" s="81">
        <v>2</v>
      </c>
      <c r="AO914" s="257">
        <f t="shared" si="417"/>
        <v>2</v>
      </c>
      <c r="AP914" s="81">
        <v>0</v>
      </c>
      <c r="AQ914" s="81">
        <v>0</v>
      </c>
      <c r="AR914" s="81">
        <v>0</v>
      </c>
      <c r="AS914" s="81">
        <v>0</v>
      </c>
      <c r="AT914" s="257">
        <f t="shared" si="456"/>
        <v>0</v>
      </c>
      <c r="AU914" s="81">
        <v>0</v>
      </c>
      <c r="AV914" s="81">
        <v>0</v>
      </c>
      <c r="AW914" s="81">
        <v>0</v>
      </c>
      <c r="AX914" s="81">
        <v>2</v>
      </c>
      <c r="AY914" s="257">
        <f t="shared" si="457"/>
        <v>2</v>
      </c>
    </row>
    <row r="915" spans="1:51" s="194" customFormat="1" ht="27" customHeight="1" thickBot="1" x14ac:dyDescent="0.3">
      <c r="B915" s="931"/>
      <c r="C915" s="1068"/>
      <c r="D915" s="923"/>
      <c r="E915" s="723" t="s">
        <v>621</v>
      </c>
      <c r="F915" s="695">
        <f t="shared" si="467"/>
        <v>20</v>
      </c>
      <c r="G915" s="693">
        <v>0</v>
      </c>
      <c r="H915" s="80">
        <v>0</v>
      </c>
      <c r="I915" s="80">
        <v>0</v>
      </c>
      <c r="J915" s="80">
        <v>0</v>
      </c>
      <c r="K915" s="66">
        <f t="shared" si="452"/>
        <v>0</v>
      </c>
      <c r="L915" s="118">
        <v>5</v>
      </c>
      <c r="M915" s="118">
        <v>0</v>
      </c>
      <c r="N915" s="118">
        <v>0</v>
      </c>
      <c r="O915" s="118">
        <v>0</v>
      </c>
      <c r="P915" s="257">
        <f t="shared" si="443"/>
        <v>5</v>
      </c>
      <c r="Q915" s="118"/>
      <c r="R915" s="118">
        <v>0</v>
      </c>
      <c r="S915" s="118">
        <v>1</v>
      </c>
      <c r="T915" s="118">
        <v>0</v>
      </c>
      <c r="U915" s="257">
        <f t="shared" si="445"/>
        <v>1</v>
      </c>
      <c r="V915" s="118">
        <v>0</v>
      </c>
      <c r="W915" s="118">
        <v>1</v>
      </c>
      <c r="X915" s="118">
        <v>0</v>
      </c>
      <c r="Y915" s="419">
        <v>3</v>
      </c>
      <c r="Z915" s="430">
        <f t="shared" si="418"/>
        <v>4</v>
      </c>
      <c r="AA915" s="118">
        <v>0</v>
      </c>
      <c r="AB915" s="118">
        <v>0</v>
      </c>
      <c r="AC915" s="118">
        <v>0</v>
      </c>
      <c r="AD915" s="118">
        <v>5</v>
      </c>
      <c r="AE915" s="430">
        <f t="shared" si="419"/>
        <v>5</v>
      </c>
      <c r="AF915" s="262">
        <v>0</v>
      </c>
      <c r="AG915" s="262">
        <v>0</v>
      </c>
      <c r="AH915" s="262">
        <v>0</v>
      </c>
      <c r="AI915" s="262">
        <v>5</v>
      </c>
      <c r="AJ915" s="430">
        <f t="shared" si="416"/>
        <v>5</v>
      </c>
      <c r="AK915" s="120"/>
      <c r="AL915" s="120"/>
      <c r="AM915" s="120"/>
      <c r="AN915" s="120"/>
      <c r="AO915" s="257">
        <f t="shared" si="417"/>
        <v>0</v>
      </c>
      <c r="AP915" s="120"/>
      <c r="AQ915" s="120"/>
      <c r="AR915" s="120"/>
      <c r="AS915" s="120"/>
      <c r="AT915" s="257">
        <f t="shared" si="456"/>
        <v>0</v>
      </c>
      <c r="AU915" s="120"/>
      <c r="AV915" s="120"/>
      <c r="AW915" s="120"/>
      <c r="AX915" s="120"/>
      <c r="AY915" s="257">
        <f t="shared" si="457"/>
        <v>0</v>
      </c>
    </row>
    <row r="916" spans="1:51" s="194" customFormat="1" ht="27" customHeight="1" thickBot="1" x14ac:dyDescent="0.3">
      <c r="B916" s="931"/>
      <c r="C916" s="1068"/>
      <c r="D916" s="924"/>
      <c r="E916" s="706" t="s">
        <v>620</v>
      </c>
      <c r="F916" s="695">
        <f t="shared" si="467"/>
        <v>0</v>
      </c>
      <c r="G916" s="693">
        <v>0</v>
      </c>
      <c r="H916" s="80">
        <v>0</v>
      </c>
      <c r="I916" s="80">
        <v>0</v>
      </c>
      <c r="J916" s="80">
        <v>0</v>
      </c>
      <c r="K916" s="66">
        <f t="shared" si="452"/>
        <v>0</v>
      </c>
      <c r="L916" s="119">
        <v>0</v>
      </c>
      <c r="M916" s="119">
        <v>0</v>
      </c>
      <c r="N916" s="119">
        <v>0</v>
      </c>
      <c r="O916" s="119">
        <v>0</v>
      </c>
      <c r="P916" s="257">
        <f t="shared" si="443"/>
        <v>0</v>
      </c>
      <c r="Q916" s="119">
        <v>0</v>
      </c>
      <c r="R916" s="119">
        <v>0</v>
      </c>
      <c r="S916" s="119">
        <v>0</v>
      </c>
      <c r="T916" s="119">
        <v>0</v>
      </c>
      <c r="U916" s="257">
        <f t="shared" si="445"/>
        <v>0</v>
      </c>
      <c r="V916" s="119">
        <v>0</v>
      </c>
      <c r="W916" s="119">
        <v>0</v>
      </c>
      <c r="X916" s="119">
        <v>0</v>
      </c>
      <c r="Y916" s="401">
        <v>0</v>
      </c>
      <c r="Z916" s="430">
        <f t="shared" si="418"/>
        <v>0</v>
      </c>
      <c r="AA916" s="119">
        <v>0</v>
      </c>
      <c r="AB916" s="119">
        <v>0</v>
      </c>
      <c r="AC916" s="119">
        <v>0</v>
      </c>
      <c r="AD916" s="119">
        <v>0</v>
      </c>
      <c r="AE916" s="430">
        <f t="shared" si="419"/>
        <v>0</v>
      </c>
      <c r="AF916" s="262">
        <v>0</v>
      </c>
      <c r="AG916" s="262">
        <v>0</v>
      </c>
      <c r="AH916" s="262">
        <v>0</v>
      </c>
      <c r="AI916" s="262">
        <v>0</v>
      </c>
      <c r="AJ916" s="430">
        <f t="shared" si="416"/>
        <v>0</v>
      </c>
      <c r="AK916" s="120"/>
      <c r="AL916" s="120"/>
      <c r="AM916" s="120"/>
      <c r="AN916" s="120"/>
      <c r="AO916" s="257">
        <f t="shared" si="417"/>
        <v>0</v>
      </c>
      <c r="AP916" s="120"/>
      <c r="AQ916" s="120"/>
      <c r="AR916" s="120"/>
      <c r="AS916" s="120"/>
      <c r="AT916" s="257">
        <f t="shared" si="456"/>
        <v>0</v>
      </c>
      <c r="AU916" s="120"/>
      <c r="AV916" s="120"/>
      <c r="AW916" s="120"/>
      <c r="AX916" s="120"/>
      <c r="AY916" s="257">
        <f t="shared" si="457"/>
        <v>0</v>
      </c>
    </row>
    <row r="917" spans="1:51" s="63" customFormat="1" ht="21" customHeight="1" x14ac:dyDescent="0.25">
      <c r="A917" s="64"/>
      <c r="B917" s="931">
        <v>2</v>
      </c>
      <c r="C917" s="1068"/>
      <c r="D917" s="915" t="s">
        <v>592</v>
      </c>
      <c r="E917" s="199" t="s">
        <v>116</v>
      </c>
      <c r="F917" s="695">
        <f t="shared" si="467"/>
        <v>0</v>
      </c>
      <c r="G917" s="693">
        <v>0</v>
      </c>
      <c r="H917" s="80">
        <v>0</v>
      </c>
      <c r="I917" s="80">
        <v>0</v>
      </c>
      <c r="J917" s="80">
        <v>0</v>
      </c>
      <c r="K917" s="66">
        <f t="shared" si="452"/>
        <v>0</v>
      </c>
      <c r="L917" s="90">
        <v>0</v>
      </c>
      <c r="M917" s="90">
        <v>0</v>
      </c>
      <c r="N917" s="90">
        <v>0</v>
      </c>
      <c r="O917" s="90">
        <v>0</v>
      </c>
      <c r="P917" s="257">
        <f t="shared" si="443"/>
        <v>0</v>
      </c>
      <c r="Q917" s="90">
        <v>0</v>
      </c>
      <c r="R917" s="90">
        <v>0</v>
      </c>
      <c r="S917" s="90">
        <v>0</v>
      </c>
      <c r="T917" s="90">
        <v>0</v>
      </c>
      <c r="U917" s="257">
        <f t="shared" si="445"/>
        <v>0</v>
      </c>
      <c r="V917" s="90">
        <v>0</v>
      </c>
      <c r="W917" s="90">
        <v>0</v>
      </c>
      <c r="X917" s="90">
        <v>0</v>
      </c>
      <c r="Y917" s="414">
        <v>0</v>
      </c>
      <c r="Z917" s="430">
        <f t="shared" si="418"/>
        <v>0</v>
      </c>
      <c r="AA917" s="90">
        <v>0</v>
      </c>
      <c r="AB917" s="90">
        <v>0</v>
      </c>
      <c r="AC917" s="90">
        <v>0</v>
      </c>
      <c r="AD917" s="90">
        <v>0</v>
      </c>
      <c r="AE917" s="430">
        <f t="shared" si="419"/>
        <v>0</v>
      </c>
      <c r="AF917" s="262">
        <v>0</v>
      </c>
      <c r="AG917" s="262">
        <v>0</v>
      </c>
      <c r="AH917" s="262">
        <v>0</v>
      </c>
      <c r="AI917" s="262">
        <v>0</v>
      </c>
      <c r="AJ917" s="430">
        <f t="shared" si="416"/>
        <v>0</v>
      </c>
      <c r="AK917" s="91">
        <v>0</v>
      </c>
      <c r="AL917" s="91">
        <v>0</v>
      </c>
      <c r="AM917" s="91">
        <v>0</v>
      </c>
      <c r="AN917" s="91">
        <v>0</v>
      </c>
      <c r="AO917" s="257">
        <f t="shared" si="417"/>
        <v>0</v>
      </c>
      <c r="AP917" s="91">
        <v>0</v>
      </c>
      <c r="AQ917" s="91">
        <v>0</v>
      </c>
      <c r="AR917" s="91">
        <v>0</v>
      </c>
      <c r="AS917" s="91">
        <v>0</v>
      </c>
      <c r="AT917" s="257">
        <f t="shared" si="456"/>
        <v>0</v>
      </c>
      <c r="AU917" s="91">
        <v>0</v>
      </c>
      <c r="AV917" s="91">
        <v>0</v>
      </c>
      <c r="AW917" s="91">
        <v>0</v>
      </c>
      <c r="AX917" s="91">
        <v>0</v>
      </c>
      <c r="AY917" s="257">
        <f t="shared" si="457"/>
        <v>0</v>
      </c>
    </row>
    <row r="918" spans="1:51" s="63" customFormat="1" ht="21" x14ac:dyDescent="0.25">
      <c r="A918" s="64"/>
      <c r="B918" s="1071"/>
      <c r="C918" s="1068"/>
      <c r="D918" s="923"/>
      <c r="E918" s="200" t="s">
        <v>203</v>
      </c>
      <c r="F918" s="695">
        <f t="shared" si="467"/>
        <v>0</v>
      </c>
      <c r="G918" s="693">
        <v>0</v>
      </c>
      <c r="H918" s="80">
        <v>0</v>
      </c>
      <c r="I918" s="80">
        <v>0</v>
      </c>
      <c r="J918" s="80">
        <v>0</v>
      </c>
      <c r="K918" s="66">
        <f t="shared" si="452"/>
        <v>0</v>
      </c>
      <c r="L918" s="90">
        <v>0</v>
      </c>
      <c r="M918" s="90">
        <v>0</v>
      </c>
      <c r="N918" s="90">
        <v>0</v>
      </c>
      <c r="O918" s="90">
        <v>0</v>
      </c>
      <c r="P918" s="257">
        <f t="shared" si="443"/>
        <v>0</v>
      </c>
      <c r="Q918" s="91">
        <v>0</v>
      </c>
      <c r="R918" s="91">
        <v>0</v>
      </c>
      <c r="S918" s="91">
        <v>0</v>
      </c>
      <c r="T918" s="91">
        <v>0</v>
      </c>
      <c r="U918" s="257">
        <f t="shared" si="445"/>
        <v>0</v>
      </c>
      <c r="V918" s="90">
        <v>0</v>
      </c>
      <c r="W918" s="90">
        <v>0</v>
      </c>
      <c r="X918" s="90">
        <v>0</v>
      </c>
      <c r="Y918" s="414">
        <v>0</v>
      </c>
      <c r="Z918" s="430">
        <f t="shared" si="418"/>
        <v>0</v>
      </c>
      <c r="AA918" s="90">
        <v>0</v>
      </c>
      <c r="AB918" s="90">
        <v>0</v>
      </c>
      <c r="AC918" s="90">
        <v>0</v>
      </c>
      <c r="AD918" s="90">
        <v>0</v>
      </c>
      <c r="AE918" s="430">
        <f t="shared" si="419"/>
        <v>0</v>
      </c>
      <c r="AF918" s="262">
        <v>0</v>
      </c>
      <c r="AG918" s="262">
        <v>0</v>
      </c>
      <c r="AH918" s="262">
        <v>0</v>
      </c>
      <c r="AI918" s="262">
        <v>0</v>
      </c>
      <c r="AJ918" s="430">
        <f t="shared" si="416"/>
        <v>0</v>
      </c>
      <c r="AK918" s="91">
        <v>0</v>
      </c>
      <c r="AL918" s="91">
        <v>0</v>
      </c>
      <c r="AM918" s="91">
        <v>0</v>
      </c>
      <c r="AN918" s="91">
        <v>0</v>
      </c>
      <c r="AO918" s="257">
        <f t="shared" si="417"/>
        <v>0</v>
      </c>
      <c r="AP918" s="91">
        <v>0</v>
      </c>
      <c r="AQ918" s="91">
        <v>0</v>
      </c>
      <c r="AR918" s="91">
        <v>0</v>
      </c>
      <c r="AS918" s="91">
        <v>0</v>
      </c>
      <c r="AT918" s="257">
        <f t="shared" si="456"/>
        <v>0</v>
      </c>
      <c r="AU918" s="91">
        <v>0</v>
      </c>
      <c r="AV918" s="91">
        <v>0</v>
      </c>
      <c r="AW918" s="91">
        <v>0</v>
      </c>
      <c r="AX918" s="91">
        <v>0</v>
      </c>
      <c r="AY918" s="257">
        <f t="shared" si="457"/>
        <v>0</v>
      </c>
    </row>
    <row r="919" spans="1:51" s="63" customFormat="1" ht="21.75" thickBot="1" x14ac:dyDescent="0.3">
      <c r="A919" s="64"/>
      <c r="B919" s="1071"/>
      <c r="C919" s="1068"/>
      <c r="D919" s="923"/>
      <c r="E919" s="200" t="s">
        <v>112</v>
      </c>
      <c r="F919" s="695">
        <f t="shared" si="467"/>
        <v>0</v>
      </c>
      <c r="G919" s="693">
        <v>0</v>
      </c>
      <c r="H919" s="80">
        <v>0</v>
      </c>
      <c r="I919" s="80">
        <v>0</v>
      </c>
      <c r="J919" s="80">
        <v>0</v>
      </c>
      <c r="K919" s="66">
        <f t="shared" si="452"/>
        <v>0</v>
      </c>
      <c r="L919" s="90">
        <v>0</v>
      </c>
      <c r="M919" s="90">
        <v>0</v>
      </c>
      <c r="N919" s="90">
        <v>0</v>
      </c>
      <c r="O919" s="90">
        <v>0</v>
      </c>
      <c r="P919" s="257">
        <f t="shared" si="443"/>
        <v>0</v>
      </c>
      <c r="Q919" s="93">
        <v>0</v>
      </c>
      <c r="R919" s="93">
        <v>0</v>
      </c>
      <c r="S919" s="93">
        <v>0</v>
      </c>
      <c r="T919" s="93">
        <v>0</v>
      </c>
      <c r="U919" s="257">
        <f t="shared" si="445"/>
        <v>0</v>
      </c>
      <c r="V919" s="90">
        <v>0</v>
      </c>
      <c r="W919" s="90">
        <v>0</v>
      </c>
      <c r="X919" s="90">
        <v>0</v>
      </c>
      <c r="Y919" s="414">
        <v>0</v>
      </c>
      <c r="Z919" s="430">
        <f t="shared" si="418"/>
        <v>0</v>
      </c>
      <c r="AA919" s="90">
        <v>0</v>
      </c>
      <c r="AB919" s="90">
        <v>0</v>
      </c>
      <c r="AC919" s="90">
        <v>0</v>
      </c>
      <c r="AD919" s="90">
        <v>0</v>
      </c>
      <c r="AE919" s="430">
        <f t="shared" si="419"/>
        <v>0</v>
      </c>
      <c r="AF919" s="262">
        <v>0</v>
      </c>
      <c r="AG919" s="262">
        <v>0</v>
      </c>
      <c r="AH919" s="262">
        <v>0</v>
      </c>
      <c r="AI919" s="262">
        <v>0</v>
      </c>
      <c r="AJ919" s="430">
        <f t="shared" si="416"/>
        <v>0</v>
      </c>
      <c r="AK919" s="91">
        <v>0</v>
      </c>
      <c r="AL919" s="91">
        <v>0</v>
      </c>
      <c r="AM919" s="91">
        <v>0</v>
      </c>
      <c r="AN919" s="91">
        <v>0</v>
      </c>
      <c r="AO919" s="257">
        <f t="shared" si="417"/>
        <v>0</v>
      </c>
      <c r="AP919" s="91">
        <v>0</v>
      </c>
      <c r="AQ919" s="91">
        <v>0</v>
      </c>
      <c r="AR919" s="91">
        <v>0</v>
      </c>
      <c r="AS919" s="91">
        <v>0</v>
      </c>
      <c r="AT919" s="257">
        <f t="shared" si="456"/>
        <v>0</v>
      </c>
      <c r="AU919" s="91">
        <v>0</v>
      </c>
      <c r="AV919" s="91">
        <v>0</v>
      </c>
      <c r="AW919" s="91">
        <v>0</v>
      </c>
      <c r="AX919" s="91">
        <v>0</v>
      </c>
      <c r="AY919" s="257">
        <f t="shared" si="457"/>
        <v>0</v>
      </c>
    </row>
    <row r="920" spans="1:51" s="63" customFormat="1" ht="21.75" thickBot="1" x14ac:dyDescent="0.3">
      <c r="A920" s="64"/>
      <c r="B920" s="1071"/>
      <c r="C920" s="1068"/>
      <c r="D920" s="923"/>
      <c r="E920" s="723" t="s">
        <v>621</v>
      </c>
      <c r="F920" s="695">
        <f t="shared" si="467"/>
        <v>0</v>
      </c>
      <c r="G920" s="693">
        <v>0</v>
      </c>
      <c r="H920" s="80">
        <v>0</v>
      </c>
      <c r="I920" s="80">
        <v>0</v>
      </c>
      <c r="J920" s="80">
        <v>0</v>
      </c>
      <c r="K920" s="66">
        <f t="shared" si="452"/>
        <v>0</v>
      </c>
      <c r="L920" s="90">
        <v>0</v>
      </c>
      <c r="M920" s="90">
        <v>0</v>
      </c>
      <c r="N920" s="90">
        <v>0</v>
      </c>
      <c r="O920" s="90">
        <v>0</v>
      </c>
      <c r="P920" s="257">
        <f t="shared" si="443"/>
        <v>0</v>
      </c>
      <c r="Q920" s="119">
        <v>0</v>
      </c>
      <c r="R920" s="119">
        <v>0</v>
      </c>
      <c r="S920" s="119">
        <v>0</v>
      </c>
      <c r="T920" s="119">
        <v>0</v>
      </c>
      <c r="U920" s="257">
        <f t="shared" si="445"/>
        <v>0</v>
      </c>
      <c r="V920" s="90">
        <v>0</v>
      </c>
      <c r="W920" s="90">
        <v>0</v>
      </c>
      <c r="X920" s="90">
        <v>0</v>
      </c>
      <c r="Y920" s="414">
        <v>0</v>
      </c>
      <c r="Z920" s="430">
        <f t="shared" si="418"/>
        <v>0</v>
      </c>
      <c r="AA920" s="90">
        <v>0</v>
      </c>
      <c r="AB920" s="90">
        <v>0</v>
      </c>
      <c r="AC920" s="90">
        <v>0</v>
      </c>
      <c r="AD920" s="90">
        <v>0</v>
      </c>
      <c r="AE920" s="430">
        <f t="shared" si="419"/>
        <v>0</v>
      </c>
      <c r="AF920" s="262">
        <v>0</v>
      </c>
      <c r="AG920" s="262">
        <v>0</v>
      </c>
      <c r="AH920" s="262">
        <v>0</v>
      </c>
      <c r="AI920" s="262">
        <v>0</v>
      </c>
      <c r="AJ920" s="430">
        <f t="shared" si="416"/>
        <v>0</v>
      </c>
      <c r="AK920" s="120"/>
      <c r="AL920" s="120"/>
      <c r="AM920" s="120"/>
      <c r="AN920" s="120"/>
      <c r="AO920" s="257">
        <f t="shared" si="417"/>
        <v>0</v>
      </c>
      <c r="AP920" s="120"/>
      <c r="AQ920" s="120"/>
      <c r="AR920" s="120"/>
      <c r="AS920" s="120"/>
      <c r="AT920" s="257">
        <f t="shared" si="456"/>
        <v>0</v>
      </c>
      <c r="AU920" s="120"/>
      <c r="AV920" s="120"/>
      <c r="AW920" s="120"/>
      <c r="AX920" s="120"/>
      <c r="AY920" s="257">
        <f t="shared" si="457"/>
        <v>0</v>
      </c>
    </row>
    <row r="921" spans="1:51" s="63" customFormat="1" ht="21.75" thickBot="1" x14ac:dyDescent="0.3">
      <c r="A921" s="64"/>
      <c r="B921" s="1071"/>
      <c r="C921" s="1068"/>
      <c r="D921" s="924"/>
      <c r="E921" s="706" t="s">
        <v>620</v>
      </c>
      <c r="F921" s="695">
        <f t="shared" si="467"/>
        <v>0</v>
      </c>
      <c r="G921" s="693">
        <v>0</v>
      </c>
      <c r="H921" s="80">
        <v>0</v>
      </c>
      <c r="I921" s="80">
        <v>0</v>
      </c>
      <c r="J921" s="80">
        <v>0</v>
      </c>
      <c r="K921" s="66">
        <f t="shared" si="452"/>
        <v>0</v>
      </c>
      <c r="L921" s="90">
        <v>0</v>
      </c>
      <c r="M921" s="90">
        <v>0</v>
      </c>
      <c r="N921" s="90">
        <v>0</v>
      </c>
      <c r="O921" s="90">
        <v>0</v>
      </c>
      <c r="P921" s="257">
        <f t="shared" si="443"/>
        <v>0</v>
      </c>
      <c r="Q921" s="119">
        <v>0</v>
      </c>
      <c r="R921" s="119">
        <v>0</v>
      </c>
      <c r="S921" s="119">
        <v>0</v>
      </c>
      <c r="T921" s="119">
        <v>0</v>
      </c>
      <c r="U921" s="257">
        <f t="shared" si="445"/>
        <v>0</v>
      </c>
      <c r="V921" s="90">
        <v>0</v>
      </c>
      <c r="W921" s="90">
        <v>0</v>
      </c>
      <c r="X921" s="90">
        <v>0</v>
      </c>
      <c r="Y921" s="414">
        <v>0</v>
      </c>
      <c r="Z921" s="430">
        <f t="shared" si="418"/>
        <v>0</v>
      </c>
      <c r="AA921" s="90">
        <v>0</v>
      </c>
      <c r="AB921" s="90">
        <v>0</v>
      </c>
      <c r="AC921" s="90">
        <v>0</v>
      </c>
      <c r="AD921" s="90">
        <v>0</v>
      </c>
      <c r="AE921" s="430">
        <f t="shared" si="419"/>
        <v>0</v>
      </c>
      <c r="AF921" s="262">
        <v>0</v>
      </c>
      <c r="AG921" s="262">
        <v>0</v>
      </c>
      <c r="AH921" s="262">
        <v>0</v>
      </c>
      <c r="AI921" s="262">
        <v>0</v>
      </c>
      <c r="AJ921" s="430">
        <f t="shared" si="416"/>
        <v>0</v>
      </c>
      <c r="AK921" s="120"/>
      <c r="AL921" s="120"/>
      <c r="AM921" s="120"/>
      <c r="AN921" s="120"/>
      <c r="AO921" s="257">
        <f t="shared" si="417"/>
        <v>0</v>
      </c>
      <c r="AP921" s="120"/>
      <c r="AQ921" s="120"/>
      <c r="AR921" s="120"/>
      <c r="AS921" s="120"/>
      <c r="AT921" s="257">
        <f t="shared" si="456"/>
        <v>0</v>
      </c>
      <c r="AU921" s="120"/>
      <c r="AV921" s="120"/>
      <c r="AW921" s="120"/>
      <c r="AX921" s="120"/>
      <c r="AY921" s="257">
        <f t="shared" si="457"/>
        <v>0</v>
      </c>
    </row>
    <row r="922" spans="1:51" s="64" customFormat="1" ht="21" customHeight="1" x14ac:dyDescent="0.25">
      <c r="B922" s="931">
        <v>3</v>
      </c>
      <c r="C922" s="1068"/>
      <c r="D922" s="915" t="s">
        <v>318</v>
      </c>
      <c r="E922" s="199" t="s">
        <v>116</v>
      </c>
      <c r="F922" s="695">
        <f t="shared" si="467"/>
        <v>0</v>
      </c>
      <c r="G922" s="693">
        <v>0</v>
      </c>
      <c r="H922" s="80">
        <v>0</v>
      </c>
      <c r="I922" s="80">
        <v>0</v>
      </c>
      <c r="J922" s="80">
        <v>0</v>
      </c>
      <c r="K922" s="66">
        <f t="shared" si="452"/>
        <v>0</v>
      </c>
      <c r="L922" s="90">
        <v>0</v>
      </c>
      <c r="M922" s="90">
        <v>0</v>
      </c>
      <c r="N922" s="90">
        <v>0</v>
      </c>
      <c r="O922" s="90">
        <v>0</v>
      </c>
      <c r="P922" s="257">
        <f t="shared" si="443"/>
        <v>0</v>
      </c>
      <c r="Q922" s="90">
        <v>0</v>
      </c>
      <c r="R922" s="90">
        <v>0</v>
      </c>
      <c r="S922" s="90">
        <v>0</v>
      </c>
      <c r="T922" s="90">
        <v>0</v>
      </c>
      <c r="U922" s="257">
        <f t="shared" si="445"/>
        <v>0</v>
      </c>
      <c r="V922" s="90">
        <v>0</v>
      </c>
      <c r="W922" s="90">
        <v>0</v>
      </c>
      <c r="X922" s="90">
        <v>0</v>
      </c>
      <c r="Y922" s="414">
        <v>0</v>
      </c>
      <c r="Z922" s="430">
        <f t="shared" si="418"/>
        <v>0</v>
      </c>
      <c r="AA922" s="90">
        <v>0</v>
      </c>
      <c r="AB922" s="90">
        <v>0</v>
      </c>
      <c r="AC922" s="90">
        <v>0</v>
      </c>
      <c r="AD922" s="90">
        <v>0</v>
      </c>
      <c r="AE922" s="430">
        <f t="shared" si="419"/>
        <v>0</v>
      </c>
      <c r="AF922" s="262">
        <v>0</v>
      </c>
      <c r="AG922" s="262">
        <v>0</v>
      </c>
      <c r="AH922" s="262">
        <v>0</v>
      </c>
      <c r="AI922" s="262">
        <v>0</v>
      </c>
      <c r="AJ922" s="430">
        <f t="shared" si="416"/>
        <v>0</v>
      </c>
      <c r="AK922" s="91">
        <v>0</v>
      </c>
      <c r="AL922" s="91">
        <v>0</v>
      </c>
      <c r="AM922" s="91">
        <v>0</v>
      </c>
      <c r="AN922" s="91">
        <v>0</v>
      </c>
      <c r="AO922" s="257">
        <f t="shared" si="417"/>
        <v>0</v>
      </c>
      <c r="AP922" s="91">
        <v>0</v>
      </c>
      <c r="AQ922" s="91">
        <v>0</v>
      </c>
      <c r="AR922" s="91">
        <v>0</v>
      </c>
      <c r="AS922" s="91">
        <v>0</v>
      </c>
      <c r="AT922" s="257">
        <f t="shared" si="456"/>
        <v>0</v>
      </c>
      <c r="AU922" s="91">
        <v>0</v>
      </c>
      <c r="AV922" s="91">
        <v>0</v>
      </c>
      <c r="AW922" s="91">
        <v>0</v>
      </c>
      <c r="AX922" s="91">
        <v>0</v>
      </c>
      <c r="AY922" s="257">
        <f t="shared" si="457"/>
        <v>0</v>
      </c>
    </row>
    <row r="923" spans="1:51" s="64" customFormat="1" ht="22.15" customHeight="1" x14ac:dyDescent="0.25">
      <c r="B923" s="931"/>
      <c r="C923" s="1068"/>
      <c r="D923" s="923"/>
      <c r="E923" s="200" t="s">
        <v>203</v>
      </c>
      <c r="F923" s="695">
        <f t="shared" si="467"/>
        <v>0</v>
      </c>
      <c r="G923" s="693">
        <v>0</v>
      </c>
      <c r="H923" s="80">
        <v>0</v>
      </c>
      <c r="I923" s="80">
        <v>0</v>
      </c>
      <c r="J923" s="80">
        <v>0</v>
      </c>
      <c r="K923" s="66">
        <f t="shared" si="452"/>
        <v>0</v>
      </c>
      <c r="L923" s="90">
        <v>0</v>
      </c>
      <c r="M923" s="90">
        <v>0</v>
      </c>
      <c r="N923" s="90">
        <v>0</v>
      </c>
      <c r="O923" s="90">
        <v>0</v>
      </c>
      <c r="P923" s="257">
        <f t="shared" si="443"/>
        <v>0</v>
      </c>
      <c r="Q923" s="90">
        <v>0</v>
      </c>
      <c r="R923" s="90">
        <v>0</v>
      </c>
      <c r="S923" s="90">
        <v>0</v>
      </c>
      <c r="T923" s="90">
        <v>0</v>
      </c>
      <c r="U923" s="257">
        <f t="shared" si="445"/>
        <v>0</v>
      </c>
      <c r="V923" s="90">
        <v>0</v>
      </c>
      <c r="W923" s="90">
        <v>0</v>
      </c>
      <c r="X923" s="90">
        <v>0</v>
      </c>
      <c r="Y923" s="414">
        <v>0</v>
      </c>
      <c r="Z923" s="430">
        <f t="shared" si="418"/>
        <v>0</v>
      </c>
      <c r="AA923" s="90">
        <v>0</v>
      </c>
      <c r="AB923" s="90">
        <v>0</v>
      </c>
      <c r="AC923" s="90">
        <v>0</v>
      </c>
      <c r="AD923" s="90">
        <v>0</v>
      </c>
      <c r="AE923" s="430">
        <f t="shared" si="419"/>
        <v>0</v>
      </c>
      <c r="AF923" s="262">
        <v>0</v>
      </c>
      <c r="AG923" s="262">
        <v>0</v>
      </c>
      <c r="AH923" s="262">
        <v>0</v>
      </c>
      <c r="AI923" s="262">
        <v>0</v>
      </c>
      <c r="AJ923" s="430">
        <f t="shared" si="416"/>
        <v>0</v>
      </c>
      <c r="AK923" s="91">
        <v>0</v>
      </c>
      <c r="AL923" s="91">
        <v>0</v>
      </c>
      <c r="AM923" s="91">
        <v>0</v>
      </c>
      <c r="AN923" s="91">
        <v>0</v>
      </c>
      <c r="AO923" s="257">
        <f t="shared" si="417"/>
        <v>0</v>
      </c>
      <c r="AP923" s="91">
        <v>0</v>
      </c>
      <c r="AQ923" s="91">
        <v>0</v>
      </c>
      <c r="AR923" s="91">
        <v>0</v>
      </c>
      <c r="AS923" s="91">
        <v>0</v>
      </c>
      <c r="AT923" s="257">
        <f t="shared" si="456"/>
        <v>0</v>
      </c>
      <c r="AU923" s="91">
        <v>0</v>
      </c>
      <c r="AV923" s="91">
        <v>0</v>
      </c>
      <c r="AW923" s="91">
        <v>0</v>
      </c>
      <c r="AX923" s="91">
        <v>0</v>
      </c>
      <c r="AY923" s="257">
        <f t="shared" si="457"/>
        <v>0</v>
      </c>
    </row>
    <row r="924" spans="1:51" s="64" customFormat="1" ht="22.15" customHeight="1" thickBot="1" x14ac:dyDescent="0.3">
      <c r="B924" s="931"/>
      <c r="C924" s="1068"/>
      <c r="D924" s="923"/>
      <c r="E924" s="200" t="s">
        <v>112</v>
      </c>
      <c r="F924" s="695">
        <f t="shared" si="467"/>
        <v>0</v>
      </c>
      <c r="G924" s="693">
        <v>0</v>
      </c>
      <c r="H924" s="80">
        <v>0</v>
      </c>
      <c r="I924" s="80">
        <v>0</v>
      </c>
      <c r="J924" s="80">
        <v>0</v>
      </c>
      <c r="K924" s="66">
        <f t="shared" si="452"/>
        <v>0</v>
      </c>
      <c r="L924" s="90">
        <v>0</v>
      </c>
      <c r="M924" s="90">
        <v>0</v>
      </c>
      <c r="N924" s="90">
        <v>0</v>
      </c>
      <c r="O924" s="90">
        <v>0</v>
      </c>
      <c r="P924" s="257">
        <f t="shared" si="443"/>
        <v>0</v>
      </c>
      <c r="Q924" s="119">
        <v>0</v>
      </c>
      <c r="R924" s="90">
        <v>0</v>
      </c>
      <c r="S924" s="90">
        <v>0</v>
      </c>
      <c r="T924" s="90">
        <v>0</v>
      </c>
      <c r="U924" s="257">
        <f t="shared" si="445"/>
        <v>0</v>
      </c>
      <c r="V924" s="90">
        <v>0</v>
      </c>
      <c r="W924" s="90">
        <v>0</v>
      </c>
      <c r="X924" s="90">
        <v>0</v>
      </c>
      <c r="Y924" s="414">
        <v>0</v>
      </c>
      <c r="Z924" s="430">
        <f t="shared" si="418"/>
        <v>0</v>
      </c>
      <c r="AA924" s="90">
        <v>0</v>
      </c>
      <c r="AB924" s="90">
        <v>0</v>
      </c>
      <c r="AC924" s="90">
        <v>0</v>
      </c>
      <c r="AD924" s="90">
        <v>0</v>
      </c>
      <c r="AE924" s="430">
        <f t="shared" si="419"/>
        <v>0</v>
      </c>
      <c r="AF924" s="262">
        <v>0</v>
      </c>
      <c r="AG924" s="262">
        <v>0</v>
      </c>
      <c r="AH924" s="262">
        <v>0</v>
      </c>
      <c r="AI924" s="262">
        <v>0</v>
      </c>
      <c r="AJ924" s="430">
        <f t="shared" si="416"/>
        <v>0</v>
      </c>
      <c r="AK924" s="91">
        <v>0</v>
      </c>
      <c r="AL924" s="91">
        <v>0</v>
      </c>
      <c r="AM924" s="91">
        <v>0</v>
      </c>
      <c r="AN924" s="91">
        <v>0</v>
      </c>
      <c r="AO924" s="257">
        <f t="shared" si="417"/>
        <v>0</v>
      </c>
      <c r="AP924" s="91">
        <v>0</v>
      </c>
      <c r="AQ924" s="91">
        <v>0</v>
      </c>
      <c r="AR924" s="91">
        <v>0</v>
      </c>
      <c r="AS924" s="91">
        <v>0</v>
      </c>
      <c r="AT924" s="257">
        <f t="shared" si="456"/>
        <v>0</v>
      </c>
      <c r="AU924" s="91">
        <v>0</v>
      </c>
      <c r="AV924" s="91">
        <v>0</v>
      </c>
      <c r="AW924" s="91">
        <v>0</v>
      </c>
      <c r="AX924" s="91">
        <v>0</v>
      </c>
      <c r="AY924" s="257">
        <f t="shared" si="457"/>
        <v>0</v>
      </c>
    </row>
    <row r="925" spans="1:51" s="64" customFormat="1" ht="22.15" customHeight="1" thickBot="1" x14ac:dyDescent="0.3">
      <c r="B925" s="931"/>
      <c r="C925" s="1068"/>
      <c r="D925" s="923"/>
      <c r="E925" s="723" t="s">
        <v>621</v>
      </c>
      <c r="F925" s="695">
        <f t="shared" si="467"/>
        <v>0</v>
      </c>
      <c r="G925" s="693">
        <v>0</v>
      </c>
      <c r="H925" s="80">
        <v>0</v>
      </c>
      <c r="I925" s="80">
        <v>0</v>
      </c>
      <c r="J925" s="80">
        <v>0</v>
      </c>
      <c r="K925" s="66">
        <f t="shared" si="452"/>
        <v>0</v>
      </c>
      <c r="L925" s="90">
        <v>0</v>
      </c>
      <c r="M925" s="90">
        <v>0</v>
      </c>
      <c r="N925" s="90">
        <v>0</v>
      </c>
      <c r="O925" s="90">
        <v>0</v>
      </c>
      <c r="P925" s="257">
        <f t="shared" si="443"/>
        <v>0</v>
      </c>
      <c r="Q925" s="119">
        <v>0</v>
      </c>
      <c r="R925" s="90">
        <v>0</v>
      </c>
      <c r="S925" s="90">
        <v>0</v>
      </c>
      <c r="T925" s="90">
        <v>0</v>
      </c>
      <c r="U925" s="257">
        <f t="shared" si="445"/>
        <v>0</v>
      </c>
      <c r="V925" s="90">
        <v>0</v>
      </c>
      <c r="W925" s="90">
        <v>0</v>
      </c>
      <c r="X925" s="90">
        <v>0</v>
      </c>
      <c r="Y925" s="414">
        <v>0</v>
      </c>
      <c r="Z925" s="430">
        <f t="shared" si="418"/>
        <v>0</v>
      </c>
      <c r="AA925" s="90">
        <v>0</v>
      </c>
      <c r="AB925" s="90">
        <v>0</v>
      </c>
      <c r="AC925" s="90">
        <v>0</v>
      </c>
      <c r="AD925" s="90">
        <v>0</v>
      </c>
      <c r="AE925" s="430">
        <f t="shared" si="419"/>
        <v>0</v>
      </c>
      <c r="AF925" s="262">
        <v>0</v>
      </c>
      <c r="AG925" s="262">
        <v>0</v>
      </c>
      <c r="AH925" s="262">
        <v>0</v>
      </c>
      <c r="AI925" s="262">
        <v>0</v>
      </c>
      <c r="AJ925" s="430">
        <f t="shared" si="416"/>
        <v>0</v>
      </c>
      <c r="AK925" s="120"/>
      <c r="AL925" s="120"/>
      <c r="AM925" s="120"/>
      <c r="AN925" s="120"/>
      <c r="AO925" s="257">
        <f t="shared" si="417"/>
        <v>0</v>
      </c>
      <c r="AP925" s="120"/>
      <c r="AQ925" s="120"/>
      <c r="AR925" s="120"/>
      <c r="AS925" s="120"/>
      <c r="AT925" s="257">
        <f t="shared" si="456"/>
        <v>0</v>
      </c>
      <c r="AU925" s="120"/>
      <c r="AV925" s="120"/>
      <c r="AW925" s="120"/>
      <c r="AX925" s="120"/>
      <c r="AY925" s="257">
        <f t="shared" si="457"/>
        <v>0</v>
      </c>
    </row>
    <row r="926" spans="1:51" s="64" customFormat="1" ht="21.75" thickBot="1" x14ac:dyDescent="0.3">
      <c r="B926" s="931"/>
      <c r="C926" s="1068"/>
      <c r="D926" s="924"/>
      <c r="E926" s="706" t="s">
        <v>620</v>
      </c>
      <c r="F926" s="695">
        <f t="shared" si="467"/>
        <v>0</v>
      </c>
      <c r="G926" s="693">
        <v>0</v>
      </c>
      <c r="H926" s="80">
        <v>0</v>
      </c>
      <c r="I926" s="80">
        <v>0</v>
      </c>
      <c r="J926" s="80">
        <v>0</v>
      </c>
      <c r="K926" s="66">
        <f t="shared" si="452"/>
        <v>0</v>
      </c>
      <c r="L926" s="90">
        <v>0</v>
      </c>
      <c r="M926" s="90">
        <v>0</v>
      </c>
      <c r="N926" s="90">
        <v>0</v>
      </c>
      <c r="O926" s="90">
        <v>0</v>
      </c>
      <c r="P926" s="257">
        <f t="shared" si="443"/>
        <v>0</v>
      </c>
      <c r="Q926" s="119">
        <v>0</v>
      </c>
      <c r="R926" s="90">
        <v>0</v>
      </c>
      <c r="S926" s="90">
        <v>0</v>
      </c>
      <c r="T926" s="90">
        <v>0</v>
      </c>
      <c r="U926" s="257">
        <f t="shared" si="445"/>
        <v>0</v>
      </c>
      <c r="V926" s="90">
        <v>0</v>
      </c>
      <c r="W926" s="90">
        <v>0</v>
      </c>
      <c r="X926" s="90">
        <v>0</v>
      </c>
      <c r="Y926" s="414">
        <v>0</v>
      </c>
      <c r="Z926" s="430">
        <f t="shared" si="418"/>
        <v>0</v>
      </c>
      <c r="AA926" s="90">
        <v>0</v>
      </c>
      <c r="AB926" s="90">
        <v>0</v>
      </c>
      <c r="AC926" s="90">
        <v>0</v>
      </c>
      <c r="AD926" s="90">
        <v>0</v>
      </c>
      <c r="AE926" s="430">
        <f t="shared" si="419"/>
        <v>0</v>
      </c>
      <c r="AF926" s="262">
        <v>0</v>
      </c>
      <c r="AG926" s="262">
        <v>0</v>
      </c>
      <c r="AH926" s="262">
        <v>0</v>
      </c>
      <c r="AI926" s="262">
        <v>0</v>
      </c>
      <c r="AJ926" s="430">
        <f t="shared" si="416"/>
        <v>0</v>
      </c>
      <c r="AK926" s="120"/>
      <c r="AL926" s="120"/>
      <c r="AM926" s="120"/>
      <c r="AN926" s="120"/>
      <c r="AO926" s="257">
        <f t="shared" si="417"/>
        <v>0</v>
      </c>
      <c r="AP926" s="120"/>
      <c r="AQ926" s="120"/>
      <c r="AR926" s="120"/>
      <c r="AS926" s="120"/>
      <c r="AT926" s="257">
        <f t="shared" si="456"/>
        <v>0</v>
      </c>
      <c r="AU926" s="120"/>
      <c r="AV926" s="120"/>
      <c r="AW926" s="120"/>
      <c r="AX926" s="120"/>
      <c r="AY926" s="257">
        <f t="shared" si="457"/>
        <v>0</v>
      </c>
    </row>
    <row r="927" spans="1:51" s="64" customFormat="1" ht="16.899999999999999" customHeight="1" x14ac:dyDescent="0.25">
      <c r="B927" s="931">
        <v>4</v>
      </c>
      <c r="C927" s="1068"/>
      <c r="D927" s="915" t="s">
        <v>478</v>
      </c>
      <c r="E927" s="199" t="s">
        <v>116</v>
      </c>
      <c r="F927" s="695">
        <f t="shared" si="467"/>
        <v>0</v>
      </c>
      <c r="G927" s="693">
        <v>0</v>
      </c>
      <c r="H927" s="80">
        <v>0</v>
      </c>
      <c r="I927" s="80">
        <v>0</v>
      </c>
      <c r="J927" s="80">
        <v>0</v>
      </c>
      <c r="K927" s="66">
        <f t="shared" si="452"/>
        <v>0</v>
      </c>
      <c r="L927" s="90">
        <v>0</v>
      </c>
      <c r="M927" s="90">
        <v>0</v>
      </c>
      <c r="N927" s="90">
        <v>0</v>
      </c>
      <c r="O927" s="90">
        <v>0</v>
      </c>
      <c r="P927" s="257">
        <f t="shared" si="443"/>
        <v>0</v>
      </c>
      <c r="Q927" s="90">
        <v>0</v>
      </c>
      <c r="R927" s="90">
        <v>0</v>
      </c>
      <c r="S927" s="90">
        <v>0</v>
      </c>
      <c r="T927" s="90">
        <v>0</v>
      </c>
      <c r="U927" s="257">
        <f t="shared" si="445"/>
        <v>0</v>
      </c>
      <c r="V927" s="90">
        <v>0</v>
      </c>
      <c r="W927" s="90">
        <v>0</v>
      </c>
      <c r="X927" s="90">
        <v>0</v>
      </c>
      <c r="Y927" s="414">
        <v>0</v>
      </c>
      <c r="Z927" s="430">
        <f t="shared" si="418"/>
        <v>0</v>
      </c>
      <c r="AA927" s="90">
        <v>0</v>
      </c>
      <c r="AB927" s="90">
        <v>0</v>
      </c>
      <c r="AC927" s="90">
        <v>0</v>
      </c>
      <c r="AD927" s="90">
        <v>0</v>
      </c>
      <c r="AE927" s="430">
        <f t="shared" si="419"/>
        <v>0</v>
      </c>
      <c r="AF927" s="262">
        <v>0</v>
      </c>
      <c r="AG927" s="262">
        <v>0</v>
      </c>
      <c r="AH927" s="262">
        <v>0</v>
      </c>
      <c r="AI927" s="262">
        <v>0</v>
      </c>
      <c r="AJ927" s="430">
        <f t="shared" si="416"/>
        <v>0</v>
      </c>
      <c r="AK927" s="91">
        <v>0</v>
      </c>
      <c r="AL927" s="91">
        <v>0</v>
      </c>
      <c r="AM927" s="91">
        <v>0</v>
      </c>
      <c r="AN927" s="91">
        <v>0</v>
      </c>
      <c r="AO927" s="257">
        <f t="shared" si="417"/>
        <v>0</v>
      </c>
      <c r="AP927" s="91">
        <v>0</v>
      </c>
      <c r="AQ927" s="91">
        <v>0</v>
      </c>
      <c r="AR927" s="91">
        <v>0</v>
      </c>
      <c r="AS927" s="91">
        <v>0</v>
      </c>
      <c r="AT927" s="257">
        <f t="shared" si="456"/>
        <v>0</v>
      </c>
      <c r="AU927" s="91">
        <v>0</v>
      </c>
      <c r="AV927" s="91">
        <v>0</v>
      </c>
      <c r="AW927" s="91">
        <v>0</v>
      </c>
      <c r="AX927" s="91">
        <v>0</v>
      </c>
      <c r="AY927" s="257">
        <f t="shared" si="457"/>
        <v>0</v>
      </c>
    </row>
    <row r="928" spans="1:51" s="64" customFormat="1" ht="16.149999999999999" customHeight="1" x14ac:dyDescent="0.25">
      <c r="B928" s="931"/>
      <c r="C928" s="1068"/>
      <c r="D928" s="923"/>
      <c r="E928" s="200" t="s">
        <v>203</v>
      </c>
      <c r="F928" s="695">
        <f t="shared" si="467"/>
        <v>0</v>
      </c>
      <c r="G928" s="693">
        <v>0</v>
      </c>
      <c r="H928" s="80">
        <v>0</v>
      </c>
      <c r="I928" s="80">
        <v>0</v>
      </c>
      <c r="J928" s="80">
        <v>0</v>
      </c>
      <c r="K928" s="66">
        <f t="shared" si="452"/>
        <v>0</v>
      </c>
      <c r="L928" s="90">
        <v>0</v>
      </c>
      <c r="M928" s="90">
        <v>0</v>
      </c>
      <c r="N928" s="90">
        <v>0</v>
      </c>
      <c r="O928" s="90">
        <v>0</v>
      </c>
      <c r="P928" s="257">
        <f t="shared" si="443"/>
        <v>0</v>
      </c>
      <c r="Q928" s="90">
        <v>0</v>
      </c>
      <c r="R928" s="90">
        <v>0</v>
      </c>
      <c r="S928" s="90">
        <v>0</v>
      </c>
      <c r="T928" s="90">
        <v>0</v>
      </c>
      <c r="U928" s="257">
        <f t="shared" si="445"/>
        <v>0</v>
      </c>
      <c r="V928" s="90">
        <v>0</v>
      </c>
      <c r="W928" s="90">
        <v>0</v>
      </c>
      <c r="X928" s="90">
        <v>0</v>
      </c>
      <c r="Y928" s="414">
        <v>0</v>
      </c>
      <c r="Z928" s="430">
        <f t="shared" si="418"/>
        <v>0</v>
      </c>
      <c r="AA928" s="90">
        <v>0</v>
      </c>
      <c r="AB928" s="90">
        <v>0</v>
      </c>
      <c r="AC928" s="90">
        <v>0</v>
      </c>
      <c r="AD928" s="90">
        <v>0</v>
      </c>
      <c r="AE928" s="430">
        <f t="shared" si="419"/>
        <v>0</v>
      </c>
      <c r="AF928" s="262">
        <v>0</v>
      </c>
      <c r="AG928" s="262">
        <v>0</v>
      </c>
      <c r="AH928" s="262">
        <v>0</v>
      </c>
      <c r="AI928" s="262">
        <v>0</v>
      </c>
      <c r="AJ928" s="430">
        <f t="shared" si="416"/>
        <v>0</v>
      </c>
      <c r="AK928" s="91">
        <v>0</v>
      </c>
      <c r="AL928" s="91">
        <v>0</v>
      </c>
      <c r="AM928" s="91">
        <v>0</v>
      </c>
      <c r="AN928" s="91">
        <v>0</v>
      </c>
      <c r="AO928" s="257">
        <f t="shared" si="417"/>
        <v>0</v>
      </c>
      <c r="AP928" s="91">
        <v>0</v>
      </c>
      <c r="AQ928" s="91">
        <v>0</v>
      </c>
      <c r="AR928" s="91">
        <v>0</v>
      </c>
      <c r="AS928" s="91">
        <v>0</v>
      </c>
      <c r="AT928" s="257">
        <f t="shared" si="456"/>
        <v>0</v>
      </c>
      <c r="AU928" s="91">
        <v>0</v>
      </c>
      <c r="AV928" s="91">
        <v>0</v>
      </c>
      <c r="AW928" s="91">
        <v>0</v>
      </c>
      <c r="AX928" s="91">
        <v>0</v>
      </c>
      <c r="AY928" s="257">
        <f t="shared" si="457"/>
        <v>0</v>
      </c>
    </row>
    <row r="929" spans="2:51" s="64" customFormat="1" ht="16.149999999999999" customHeight="1" thickBot="1" x14ac:dyDescent="0.3">
      <c r="B929" s="931"/>
      <c r="C929" s="1068"/>
      <c r="D929" s="923"/>
      <c r="E929" s="200" t="s">
        <v>112</v>
      </c>
      <c r="F929" s="695">
        <f t="shared" si="467"/>
        <v>0</v>
      </c>
      <c r="G929" s="693">
        <v>0</v>
      </c>
      <c r="H929" s="80">
        <v>0</v>
      </c>
      <c r="I929" s="80">
        <v>0</v>
      </c>
      <c r="J929" s="80">
        <v>0</v>
      </c>
      <c r="K929" s="66">
        <f t="shared" si="452"/>
        <v>0</v>
      </c>
      <c r="L929" s="90">
        <v>0</v>
      </c>
      <c r="M929" s="90">
        <v>0</v>
      </c>
      <c r="N929" s="90">
        <v>0</v>
      </c>
      <c r="O929" s="90">
        <v>0</v>
      </c>
      <c r="P929" s="257">
        <f t="shared" si="443"/>
        <v>0</v>
      </c>
      <c r="Q929" s="119">
        <v>0</v>
      </c>
      <c r="R929" s="90">
        <v>0</v>
      </c>
      <c r="S929" s="90">
        <v>0</v>
      </c>
      <c r="T929" s="90">
        <v>0</v>
      </c>
      <c r="U929" s="257">
        <f t="shared" si="445"/>
        <v>0</v>
      </c>
      <c r="V929" s="90">
        <v>0</v>
      </c>
      <c r="W929" s="90">
        <v>0</v>
      </c>
      <c r="X929" s="90">
        <v>0</v>
      </c>
      <c r="Y929" s="414">
        <v>0</v>
      </c>
      <c r="Z929" s="430">
        <f t="shared" si="418"/>
        <v>0</v>
      </c>
      <c r="AA929" s="90">
        <v>0</v>
      </c>
      <c r="AB929" s="90">
        <v>0</v>
      </c>
      <c r="AC929" s="90">
        <v>0</v>
      </c>
      <c r="AD929" s="90">
        <v>0</v>
      </c>
      <c r="AE929" s="430">
        <f t="shared" si="419"/>
        <v>0</v>
      </c>
      <c r="AF929" s="262">
        <v>0</v>
      </c>
      <c r="AG929" s="262">
        <v>0</v>
      </c>
      <c r="AH929" s="262">
        <v>0</v>
      </c>
      <c r="AI929" s="262">
        <v>0</v>
      </c>
      <c r="AJ929" s="430">
        <f t="shared" si="416"/>
        <v>0</v>
      </c>
      <c r="AK929" s="91">
        <v>0</v>
      </c>
      <c r="AL929" s="91">
        <v>0</v>
      </c>
      <c r="AM929" s="91">
        <v>0</v>
      </c>
      <c r="AN929" s="91">
        <v>0</v>
      </c>
      <c r="AO929" s="257">
        <f t="shared" si="417"/>
        <v>0</v>
      </c>
      <c r="AP929" s="91">
        <v>0</v>
      </c>
      <c r="AQ929" s="91">
        <v>0</v>
      </c>
      <c r="AR929" s="91">
        <v>0</v>
      </c>
      <c r="AS929" s="91">
        <v>0</v>
      </c>
      <c r="AT929" s="257">
        <f t="shared" si="456"/>
        <v>0</v>
      </c>
      <c r="AU929" s="91">
        <v>0</v>
      </c>
      <c r="AV929" s="91">
        <v>0</v>
      </c>
      <c r="AW929" s="91">
        <v>0</v>
      </c>
      <c r="AX929" s="91">
        <v>0</v>
      </c>
      <c r="AY929" s="257">
        <f t="shared" si="457"/>
        <v>0</v>
      </c>
    </row>
    <row r="930" spans="2:51" s="64" customFormat="1" ht="16.149999999999999" customHeight="1" thickBot="1" x14ac:dyDescent="0.3">
      <c r="B930" s="931"/>
      <c r="C930" s="1068"/>
      <c r="D930" s="923"/>
      <c r="E930" s="723" t="s">
        <v>621</v>
      </c>
      <c r="F930" s="695">
        <f t="shared" si="467"/>
        <v>0</v>
      </c>
      <c r="G930" s="693">
        <v>0</v>
      </c>
      <c r="H930" s="80">
        <v>0</v>
      </c>
      <c r="I930" s="80">
        <v>0</v>
      </c>
      <c r="J930" s="80">
        <v>0</v>
      </c>
      <c r="K930" s="66">
        <f t="shared" si="452"/>
        <v>0</v>
      </c>
      <c r="L930" s="90">
        <v>0</v>
      </c>
      <c r="M930" s="90">
        <v>0</v>
      </c>
      <c r="N930" s="90">
        <v>0</v>
      </c>
      <c r="O930" s="90">
        <v>0</v>
      </c>
      <c r="P930" s="257">
        <f t="shared" si="443"/>
        <v>0</v>
      </c>
      <c r="Q930" s="119">
        <v>0</v>
      </c>
      <c r="R930" s="90">
        <v>0</v>
      </c>
      <c r="S930" s="90">
        <v>0</v>
      </c>
      <c r="T930" s="90">
        <v>0</v>
      </c>
      <c r="U930" s="257">
        <f t="shared" si="445"/>
        <v>0</v>
      </c>
      <c r="V930" s="90">
        <v>0</v>
      </c>
      <c r="W930" s="90">
        <v>0</v>
      </c>
      <c r="X930" s="90">
        <v>0</v>
      </c>
      <c r="Y930" s="414">
        <v>0</v>
      </c>
      <c r="Z930" s="430">
        <f t="shared" si="418"/>
        <v>0</v>
      </c>
      <c r="AA930" s="90">
        <v>0</v>
      </c>
      <c r="AB930" s="90">
        <v>0</v>
      </c>
      <c r="AC930" s="90">
        <v>0</v>
      </c>
      <c r="AD930" s="90">
        <v>0</v>
      </c>
      <c r="AE930" s="430">
        <f t="shared" si="419"/>
        <v>0</v>
      </c>
      <c r="AF930" s="262">
        <v>0</v>
      </c>
      <c r="AG930" s="262">
        <v>0</v>
      </c>
      <c r="AH930" s="262">
        <v>0</v>
      </c>
      <c r="AI930" s="262">
        <v>0</v>
      </c>
      <c r="AJ930" s="430">
        <f t="shared" si="416"/>
        <v>0</v>
      </c>
      <c r="AK930" s="120"/>
      <c r="AL930" s="120"/>
      <c r="AM930" s="120"/>
      <c r="AN930" s="120"/>
      <c r="AO930" s="257">
        <f t="shared" si="417"/>
        <v>0</v>
      </c>
      <c r="AP930" s="120"/>
      <c r="AQ930" s="120"/>
      <c r="AR930" s="120"/>
      <c r="AS930" s="120"/>
      <c r="AT930" s="257">
        <f t="shared" si="456"/>
        <v>0</v>
      </c>
      <c r="AU930" s="120"/>
      <c r="AV930" s="120"/>
      <c r="AW930" s="120"/>
      <c r="AX930" s="120"/>
      <c r="AY930" s="257">
        <f t="shared" si="457"/>
        <v>0</v>
      </c>
    </row>
    <row r="931" spans="2:51" s="64" customFormat="1" ht="21.75" thickBot="1" x14ac:dyDescent="0.3">
      <c r="B931" s="931"/>
      <c r="C931" s="1068"/>
      <c r="D931" s="924"/>
      <c r="E931" s="706" t="s">
        <v>620</v>
      </c>
      <c r="F931" s="695">
        <f t="shared" si="467"/>
        <v>0</v>
      </c>
      <c r="G931" s="693">
        <v>0</v>
      </c>
      <c r="H931" s="80">
        <v>0</v>
      </c>
      <c r="I931" s="80">
        <v>0</v>
      </c>
      <c r="J931" s="80">
        <v>0</v>
      </c>
      <c r="K931" s="66">
        <f t="shared" si="452"/>
        <v>0</v>
      </c>
      <c r="L931" s="90">
        <v>0</v>
      </c>
      <c r="M931" s="90">
        <v>0</v>
      </c>
      <c r="N931" s="90">
        <v>0</v>
      </c>
      <c r="O931" s="90">
        <v>0</v>
      </c>
      <c r="P931" s="257">
        <f t="shared" si="443"/>
        <v>0</v>
      </c>
      <c r="Q931" s="119">
        <v>0</v>
      </c>
      <c r="R931" s="90">
        <v>0</v>
      </c>
      <c r="S931" s="90">
        <v>0</v>
      </c>
      <c r="T931" s="90">
        <v>0</v>
      </c>
      <c r="U931" s="257">
        <f t="shared" si="445"/>
        <v>0</v>
      </c>
      <c r="V931" s="90">
        <v>0</v>
      </c>
      <c r="W931" s="90">
        <v>0</v>
      </c>
      <c r="X931" s="90">
        <v>0</v>
      </c>
      <c r="Y931" s="414">
        <v>0</v>
      </c>
      <c r="Z931" s="430">
        <f t="shared" si="418"/>
        <v>0</v>
      </c>
      <c r="AA931" s="90">
        <v>0</v>
      </c>
      <c r="AB931" s="90">
        <v>0</v>
      </c>
      <c r="AC931" s="90">
        <v>0</v>
      </c>
      <c r="AD931" s="90">
        <v>0</v>
      </c>
      <c r="AE931" s="430">
        <f t="shared" si="419"/>
        <v>0</v>
      </c>
      <c r="AF931" s="262">
        <v>0</v>
      </c>
      <c r="AG931" s="262">
        <v>0</v>
      </c>
      <c r="AH931" s="262">
        <v>0</v>
      </c>
      <c r="AI931" s="262">
        <v>0</v>
      </c>
      <c r="AJ931" s="430">
        <f t="shared" si="416"/>
        <v>0</v>
      </c>
      <c r="AK931" s="120"/>
      <c r="AL931" s="120"/>
      <c r="AM931" s="120"/>
      <c r="AN931" s="120"/>
      <c r="AO931" s="257">
        <f t="shared" si="417"/>
        <v>0</v>
      </c>
      <c r="AP931" s="120"/>
      <c r="AQ931" s="120"/>
      <c r="AR931" s="120"/>
      <c r="AS931" s="120"/>
      <c r="AT931" s="257">
        <f t="shared" si="456"/>
        <v>0</v>
      </c>
      <c r="AU931" s="120"/>
      <c r="AV931" s="120"/>
      <c r="AW931" s="120"/>
      <c r="AX931" s="120"/>
      <c r="AY931" s="257">
        <f t="shared" si="457"/>
        <v>0</v>
      </c>
    </row>
    <row r="932" spans="2:51" s="64" customFormat="1" ht="49.15" customHeight="1" x14ac:dyDescent="0.25">
      <c r="B932" s="931">
        <v>5</v>
      </c>
      <c r="C932" s="1068"/>
      <c r="D932" s="915" t="s">
        <v>594</v>
      </c>
      <c r="E932" s="710" t="s">
        <v>116</v>
      </c>
      <c r="F932" s="695">
        <f t="shared" si="467"/>
        <v>0</v>
      </c>
      <c r="G932" s="693">
        <v>0</v>
      </c>
      <c r="H932" s="80">
        <v>0</v>
      </c>
      <c r="I932" s="80">
        <v>0</v>
      </c>
      <c r="J932" s="80">
        <v>0</v>
      </c>
      <c r="K932" s="66">
        <f t="shared" si="452"/>
        <v>0</v>
      </c>
      <c r="L932" s="90">
        <v>0</v>
      </c>
      <c r="M932" s="90">
        <v>0</v>
      </c>
      <c r="N932" s="90">
        <v>0</v>
      </c>
      <c r="O932" s="90">
        <v>0</v>
      </c>
      <c r="P932" s="257">
        <f t="shared" si="443"/>
        <v>0</v>
      </c>
      <c r="Q932" s="90">
        <v>0</v>
      </c>
      <c r="R932" s="90">
        <v>0</v>
      </c>
      <c r="S932" s="90">
        <v>0</v>
      </c>
      <c r="T932" s="90">
        <v>0</v>
      </c>
      <c r="U932" s="257">
        <f t="shared" si="445"/>
        <v>0</v>
      </c>
      <c r="V932" s="90">
        <v>0</v>
      </c>
      <c r="W932" s="90">
        <v>0</v>
      </c>
      <c r="X932" s="90">
        <v>0</v>
      </c>
      <c r="Y932" s="414">
        <v>0</v>
      </c>
      <c r="Z932" s="430">
        <f t="shared" si="418"/>
        <v>0</v>
      </c>
      <c r="AA932" s="90">
        <v>0</v>
      </c>
      <c r="AB932" s="90">
        <v>0</v>
      </c>
      <c r="AC932" s="90">
        <v>0</v>
      </c>
      <c r="AD932" s="90">
        <v>0</v>
      </c>
      <c r="AE932" s="430">
        <f t="shared" si="419"/>
        <v>0</v>
      </c>
      <c r="AF932" s="262">
        <v>0</v>
      </c>
      <c r="AG932" s="262">
        <v>0</v>
      </c>
      <c r="AH932" s="262">
        <v>0</v>
      </c>
      <c r="AI932" s="262">
        <v>0</v>
      </c>
      <c r="AJ932" s="430">
        <f t="shared" si="416"/>
        <v>0</v>
      </c>
      <c r="AK932" s="120"/>
      <c r="AL932" s="120"/>
      <c r="AM932" s="120"/>
      <c r="AN932" s="120"/>
      <c r="AO932" s="257">
        <f t="shared" si="417"/>
        <v>0</v>
      </c>
      <c r="AP932" s="120"/>
      <c r="AQ932" s="120"/>
      <c r="AR932" s="120"/>
      <c r="AS932" s="120"/>
      <c r="AT932" s="257">
        <f t="shared" si="456"/>
        <v>0</v>
      </c>
      <c r="AU932" s="120"/>
      <c r="AV932" s="120"/>
      <c r="AW932" s="120"/>
      <c r="AX932" s="120"/>
      <c r="AY932" s="257">
        <f t="shared" si="457"/>
        <v>0</v>
      </c>
    </row>
    <row r="933" spans="2:51" s="64" customFormat="1" ht="46.15" customHeight="1" x14ac:dyDescent="0.25">
      <c r="B933" s="931"/>
      <c r="C933" s="1068"/>
      <c r="D933" s="923"/>
      <c r="E933" s="707" t="s">
        <v>203</v>
      </c>
      <c r="F933" s="695">
        <f t="shared" si="467"/>
        <v>0</v>
      </c>
      <c r="G933" s="693">
        <v>0</v>
      </c>
      <c r="H933" s="80">
        <v>0</v>
      </c>
      <c r="I933" s="80">
        <v>0</v>
      </c>
      <c r="J933" s="80">
        <v>0</v>
      </c>
      <c r="K933" s="66">
        <f t="shared" si="452"/>
        <v>0</v>
      </c>
      <c r="L933" s="90">
        <v>0</v>
      </c>
      <c r="M933" s="90">
        <v>0</v>
      </c>
      <c r="N933" s="90">
        <v>0</v>
      </c>
      <c r="O933" s="90">
        <v>0</v>
      </c>
      <c r="P933" s="257">
        <f t="shared" si="443"/>
        <v>0</v>
      </c>
      <c r="Q933" s="90">
        <v>0</v>
      </c>
      <c r="R933" s="90">
        <v>0</v>
      </c>
      <c r="S933" s="90">
        <v>0</v>
      </c>
      <c r="T933" s="90">
        <v>0</v>
      </c>
      <c r="U933" s="257">
        <f t="shared" si="445"/>
        <v>0</v>
      </c>
      <c r="V933" s="90">
        <v>0</v>
      </c>
      <c r="W933" s="90">
        <v>0</v>
      </c>
      <c r="X933" s="90">
        <v>0</v>
      </c>
      <c r="Y933" s="414">
        <v>0</v>
      </c>
      <c r="Z933" s="430">
        <f t="shared" si="418"/>
        <v>0</v>
      </c>
      <c r="AA933" s="90">
        <v>0</v>
      </c>
      <c r="AB933" s="90">
        <v>0</v>
      </c>
      <c r="AC933" s="90">
        <v>0</v>
      </c>
      <c r="AD933" s="90">
        <v>0</v>
      </c>
      <c r="AE933" s="430">
        <f t="shared" si="419"/>
        <v>0</v>
      </c>
      <c r="AF933" s="262">
        <v>0</v>
      </c>
      <c r="AG933" s="262">
        <v>0</v>
      </c>
      <c r="AH933" s="262">
        <v>0</v>
      </c>
      <c r="AI933" s="262">
        <v>0</v>
      </c>
      <c r="AJ933" s="430">
        <f t="shared" si="416"/>
        <v>0</v>
      </c>
      <c r="AK933" s="120"/>
      <c r="AL933" s="120"/>
      <c r="AM933" s="120"/>
      <c r="AN933" s="120"/>
      <c r="AO933" s="257">
        <f t="shared" si="417"/>
        <v>0</v>
      </c>
      <c r="AP933" s="120"/>
      <c r="AQ933" s="120"/>
      <c r="AR933" s="120"/>
      <c r="AS933" s="120"/>
      <c r="AT933" s="257">
        <f t="shared" si="456"/>
        <v>0</v>
      </c>
      <c r="AU933" s="120"/>
      <c r="AV933" s="120"/>
      <c r="AW933" s="120"/>
      <c r="AX933" s="120"/>
      <c r="AY933" s="257">
        <f t="shared" si="457"/>
        <v>0</v>
      </c>
    </row>
    <row r="934" spans="2:51" s="64" customFormat="1" ht="46.15" customHeight="1" thickBot="1" x14ac:dyDescent="0.3">
      <c r="B934" s="931"/>
      <c r="C934" s="1068"/>
      <c r="D934" s="923"/>
      <c r="E934" s="200" t="s">
        <v>112</v>
      </c>
      <c r="F934" s="695">
        <f t="shared" si="467"/>
        <v>0</v>
      </c>
      <c r="G934" s="693">
        <v>0</v>
      </c>
      <c r="H934" s="80">
        <v>0</v>
      </c>
      <c r="I934" s="80">
        <v>0</v>
      </c>
      <c r="J934" s="80">
        <v>0</v>
      </c>
      <c r="K934" s="66">
        <f t="shared" si="452"/>
        <v>0</v>
      </c>
      <c r="L934" s="90">
        <v>0</v>
      </c>
      <c r="M934" s="90">
        <v>0</v>
      </c>
      <c r="N934" s="90">
        <v>0</v>
      </c>
      <c r="O934" s="90">
        <v>0</v>
      </c>
      <c r="P934" s="257">
        <f t="shared" si="443"/>
        <v>0</v>
      </c>
      <c r="Q934" s="119">
        <v>0</v>
      </c>
      <c r="R934" s="90">
        <v>0</v>
      </c>
      <c r="S934" s="90">
        <v>0</v>
      </c>
      <c r="T934" s="90">
        <v>0</v>
      </c>
      <c r="U934" s="257">
        <f t="shared" si="445"/>
        <v>0</v>
      </c>
      <c r="V934" s="90">
        <v>0</v>
      </c>
      <c r="W934" s="90">
        <v>0</v>
      </c>
      <c r="X934" s="90">
        <v>0</v>
      </c>
      <c r="Y934" s="414">
        <v>0</v>
      </c>
      <c r="Z934" s="430">
        <f t="shared" si="418"/>
        <v>0</v>
      </c>
      <c r="AA934" s="90">
        <v>0</v>
      </c>
      <c r="AB934" s="90">
        <v>0</v>
      </c>
      <c r="AC934" s="90">
        <v>0</v>
      </c>
      <c r="AD934" s="90">
        <v>0</v>
      </c>
      <c r="AE934" s="430">
        <f t="shared" si="419"/>
        <v>0</v>
      </c>
      <c r="AF934" s="262">
        <v>0</v>
      </c>
      <c r="AG934" s="262">
        <v>0</v>
      </c>
      <c r="AH934" s="262">
        <v>0</v>
      </c>
      <c r="AI934" s="262">
        <v>0</v>
      </c>
      <c r="AJ934" s="430">
        <f t="shared" si="416"/>
        <v>0</v>
      </c>
      <c r="AK934" s="91">
        <v>0</v>
      </c>
      <c r="AL934" s="91">
        <v>0</v>
      </c>
      <c r="AM934" s="91">
        <v>0</v>
      </c>
      <c r="AN934" s="91">
        <v>0</v>
      </c>
      <c r="AO934" s="257">
        <f t="shared" si="417"/>
        <v>0</v>
      </c>
      <c r="AP934" s="91">
        <v>0</v>
      </c>
      <c r="AQ934" s="91">
        <v>0</v>
      </c>
      <c r="AR934" s="91">
        <v>0</v>
      </c>
      <c r="AS934" s="91">
        <v>0</v>
      </c>
      <c r="AT934" s="257">
        <f t="shared" si="456"/>
        <v>0</v>
      </c>
      <c r="AU934" s="91">
        <v>0</v>
      </c>
      <c r="AV934" s="91">
        <v>0</v>
      </c>
      <c r="AW934" s="91">
        <v>0</v>
      </c>
      <c r="AX934" s="91">
        <v>0</v>
      </c>
      <c r="AY934" s="257">
        <f t="shared" si="457"/>
        <v>0</v>
      </c>
    </row>
    <row r="935" spans="2:51" s="64" customFormat="1" ht="46.15" customHeight="1" thickBot="1" x14ac:dyDescent="0.3">
      <c r="B935" s="931"/>
      <c r="C935" s="1068"/>
      <c r="D935" s="923"/>
      <c r="E935" s="619" t="s">
        <v>621</v>
      </c>
      <c r="F935" s="695">
        <f t="shared" si="467"/>
        <v>0</v>
      </c>
      <c r="G935" s="693">
        <v>0</v>
      </c>
      <c r="H935" s="80">
        <v>0</v>
      </c>
      <c r="I935" s="80">
        <v>0</v>
      </c>
      <c r="J935" s="80">
        <v>0</v>
      </c>
      <c r="K935" s="66">
        <f t="shared" si="452"/>
        <v>0</v>
      </c>
      <c r="L935" s="90">
        <v>0</v>
      </c>
      <c r="M935" s="90">
        <v>0</v>
      </c>
      <c r="N935" s="90">
        <v>0</v>
      </c>
      <c r="O935" s="90">
        <v>0</v>
      </c>
      <c r="P935" s="257">
        <f t="shared" si="443"/>
        <v>0</v>
      </c>
      <c r="Q935" s="119">
        <v>0</v>
      </c>
      <c r="R935" s="90">
        <v>0</v>
      </c>
      <c r="S935" s="90">
        <v>0</v>
      </c>
      <c r="T935" s="90">
        <v>0</v>
      </c>
      <c r="U935" s="257">
        <f t="shared" si="445"/>
        <v>0</v>
      </c>
      <c r="V935" s="90">
        <v>0</v>
      </c>
      <c r="W935" s="90">
        <v>0</v>
      </c>
      <c r="X935" s="90">
        <v>0</v>
      </c>
      <c r="Y935" s="414">
        <v>0</v>
      </c>
      <c r="Z935" s="430">
        <f t="shared" si="418"/>
        <v>0</v>
      </c>
      <c r="AA935" s="90">
        <v>0</v>
      </c>
      <c r="AB935" s="90">
        <v>0</v>
      </c>
      <c r="AC935" s="90">
        <v>0</v>
      </c>
      <c r="AD935" s="90">
        <v>0</v>
      </c>
      <c r="AE935" s="430">
        <f t="shared" si="419"/>
        <v>0</v>
      </c>
      <c r="AF935" s="262">
        <v>0</v>
      </c>
      <c r="AG935" s="262">
        <v>0</v>
      </c>
      <c r="AH935" s="262">
        <v>0</v>
      </c>
      <c r="AI935" s="262">
        <v>0</v>
      </c>
      <c r="AJ935" s="430">
        <f t="shared" si="416"/>
        <v>0</v>
      </c>
      <c r="AK935" s="91">
        <v>0</v>
      </c>
      <c r="AL935" s="91">
        <v>0</v>
      </c>
      <c r="AM935" s="91">
        <v>0</v>
      </c>
      <c r="AN935" s="91">
        <v>0</v>
      </c>
      <c r="AO935" s="257">
        <f t="shared" si="417"/>
        <v>0</v>
      </c>
      <c r="AP935" s="91">
        <v>0</v>
      </c>
      <c r="AQ935" s="91">
        <v>0</v>
      </c>
      <c r="AR935" s="91">
        <v>0</v>
      </c>
      <c r="AS935" s="91">
        <v>0</v>
      </c>
      <c r="AT935" s="257">
        <f t="shared" si="456"/>
        <v>0</v>
      </c>
      <c r="AU935" s="91">
        <v>0</v>
      </c>
      <c r="AV935" s="91">
        <v>0</v>
      </c>
      <c r="AW935" s="91">
        <v>0</v>
      </c>
      <c r="AX935" s="91">
        <v>0</v>
      </c>
      <c r="AY935" s="257">
        <f t="shared" si="457"/>
        <v>0</v>
      </c>
    </row>
    <row r="936" spans="2:51" s="64" customFormat="1" ht="64.900000000000006" customHeight="1" thickBot="1" x14ac:dyDescent="0.3">
      <c r="B936" s="931"/>
      <c r="C936" s="1068"/>
      <c r="D936" s="924"/>
      <c r="E936" s="706" t="s">
        <v>620</v>
      </c>
      <c r="F936" s="695">
        <f t="shared" si="467"/>
        <v>0</v>
      </c>
      <c r="G936" s="693">
        <v>0</v>
      </c>
      <c r="H936" s="80">
        <v>0</v>
      </c>
      <c r="I936" s="80">
        <v>0</v>
      </c>
      <c r="J936" s="80">
        <v>0</v>
      </c>
      <c r="K936" s="66">
        <f t="shared" si="452"/>
        <v>0</v>
      </c>
      <c r="L936" s="90">
        <v>0</v>
      </c>
      <c r="M936" s="90">
        <v>0</v>
      </c>
      <c r="N936" s="90">
        <v>0</v>
      </c>
      <c r="O936" s="90">
        <v>0</v>
      </c>
      <c r="P936" s="257">
        <f t="shared" si="443"/>
        <v>0</v>
      </c>
      <c r="Q936" s="119">
        <v>0</v>
      </c>
      <c r="R936" s="90">
        <v>0</v>
      </c>
      <c r="S936" s="90">
        <v>0</v>
      </c>
      <c r="T936" s="90">
        <v>0</v>
      </c>
      <c r="U936" s="257">
        <f t="shared" si="445"/>
        <v>0</v>
      </c>
      <c r="V936" s="90">
        <v>0</v>
      </c>
      <c r="W936" s="90">
        <v>0</v>
      </c>
      <c r="X936" s="90">
        <v>0</v>
      </c>
      <c r="Y936" s="414">
        <v>0</v>
      </c>
      <c r="Z936" s="430">
        <f t="shared" si="418"/>
        <v>0</v>
      </c>
      <c r="AA936" s="90">
        <v>0</v>
      </c>
      <c r="AB936" s="90">
        <v>0</v>
      </c>
      <c r="AC936" s="90">
        <v>0</v>
      </c>
      <c r="AD936" s="90">
        <v>0</v>
      </c>
      <c r="AE936" s="430">
        <f t="shared" si="419"/>
        <v>0</v>
      </c>
      <c r="AF936" s="262">
        <v>0</v>
      </c>
      <c r="AG936" s="262">
        <v>0</v>
      </c>
      <c r="AH936" s="262">
        <v>0</v>
      </c>
      <c r="AI936" s="262">
        <v>0</v>
      </c>
      <c r="AJ936" s="430">
        <f t="shared" si="416"/>
        <v>0</v>
      </c>
      <c r="AK936" s="120"/>
      <c r="AL936" s="120"/>
      <c r="AM936" s="120"/>
      <c r="AN936" s="120"/>
      <c r="AO936" s="257">
        <f t="shared" si="417"/>
        <v>0</v>
      </c>
      <c r="AP936" s="120"/>
      <c r="AQ936" s="120"/>
      <c r="AR936" s="120"/>
      <c r="AS936" s="120"/>
      <c r="AT936" s="257">
        <f t="shared" si="456"/>
        <v>0</v>
      </c>
      <c r="AU936" s="120"/>
      <c r="AV936" s="120"/>
      <c r="AW936" s="120"/>
      <c r="AX936" s="120"/>
      <c r="AY936" s="257">
        <f t="shared" si="457"/>
        <v>0</v>
      </c>
    </row>
    <row r="937" spans="2:51" s="64" customFormat="1" ht="21" customHeight="1" x14ac:dyDescent="0.25">
      <c r="B937" s="931">
        <v>6</v>
      </c>
      <c r="C937" s="1068"/>
      <c r="D937" s="915" t="s">
        <v>479</v>
      </c>
      <c r="E937" s="199" t="s">
        <v>116</v>
      </c>
      <c r="F937" s="695">
        <f t="shared" si="467"/>
        <v>0</v>
      </c>
      <c r="G937" s="693">
        <v>0</v>
      </c>
      <c r="H937" s="80">
        <v>0</v>
      </c>
      <c r="I937" s="80">
        <v>0</v>
      </c>
      <c r="J937" s="80">
        <v>0</v>
      </c>
      <c r="K937" s="66">
        <f t="shared" si="452"/>
        <v>0</v>
      </c>
      <c r="L937" s="90">
        <v>0</v>
      </c>
      <c r="M937" s="90">
        <v>0</v>
      </c>
      <c r="N937" s="90">
        <v>0</v>
      </c>
      <c r="O937" s="90">
        <v>0</v>
      </c>
      <c r="P937" s="257">
        <f t="shared" si="443"/>
        <v>0</v>
      </c>
      <c r="Q937" s="90">
        <v>0</v>
      </c>
      <c r="R937" s="90">
        <v>0</v>
      </c>
      <c r="S937" s="90">
        <v>0</v>
      </c>
      <c r="T937" s="90">
        <v>0</v>
      </c>
      <c r="U937" s="257">
        <f t="shared" si="445"/>
        <v>0</v>
      </c>
      <c r="V937" s="90">
        <v>0</v>
      </c>
      <c r="W937" s="90">
        <v>0</v>
      </c>
      <c r="X937" s="90">
        <v>0</v>
      </c>
      <c r="Y937" s="414">
        <v>0</v>
      </c>
      <c r="Z937" s="430">
        <f t="shared" si="418"/>
        <v>0</v>
      </c>
      <c r="AA937" s="90">
        <v>0</v>
      </c>
      <c r="AB937" s="90">
        <v>0</v>
      </c>
      <c r="AC937" s="90">
        <v>0</v>
      </c>
      <c r="AD937" s="90">
        <v>0</v>
      </c>
      <c r="AE937" s="430">
        <f t="shared" si="419"/>
        <v>0</v>
      </c>
      <c r="AF937" s="262">
        <v>0</v>
      </c>
      <c r="AG937" s="262">
        <v>0</v>
      </c>
      <c r="AH937" s="262">
        <v>0</v>
      </c>
      <c r="AI937" s="262">
        <v>0</v>
      </c>
      <c r="AJ937" s="430">
        <f t="shared" si="416"/>
        <v>0</v>
      </c>
      <c r="AK937" s="91">
        <v>0</v>
      </c>
      <c r="AL937" s="91">
        <v>0</v>
      </c>
      <c r="AM937" s="91">
        <v>0</v>
      </c>
      <c r="AN937" s="91">
        <v>0</v>
      </c>
      <c r="AO937" s="257">
        <f t="shared" si="417"/>
        <v>0</v>
      </c>
      <c r="AP937" s="91">
        <v>0</v>
      </c>
      <c r="AQ937" s="91">
        <v>0</v>
      </c>
      <c r="AR937" s="91">
        <v>0</v>
      </c>
      <c r="AS937" s="91">
        <v>0</v>
      </c>
      <c r="AT937" s="257">
        <f t="shared" si="456"/>
        <v>0</v>
      </c>
      <c r="AU937" s="91">
        <v>0</v>
      </c>
      <c r="AV937" s="91">
        <v>0</v>
      </c>
      <c r="AW937" s="91">
        <v>0</v>
      </c>
      <c r="AX937" s="91">
        <v>0</v>
      </c>
      <c r="AY937" s="257">
        <f t="shared" si="457"/>
        <v>0</v>
      </c>
    </row>
    <row r="938" spans="2:51" s="64" customFormat="1" ht="21" x14ac:dyDescent="0.25">
      <c r="B938" s="931"/>
      <c r="C938" s="1068"/>
      <c r="D938" s="923"/>
      <c r="E938" s="200" t="s">
        <v>203</v>
      </c>
      <c r="F938" s="695">
        <f t="shared" si="467"/>
        <v>0</v>
      </c>
      <c r="G938" s="693">
        <v>0</v>
      </c>
      <c r="H938" s="80">
        <v>0</v>
      </c>
      <c r="I938" s="80">
        <v>0</v>
      </c>
      <c r="J938" s="80">
        <v>0</v>
      </c>
      <c r="K938" s="66">
        <f t="shared" si="452"/>
        <v>0</v>
      </c>
      <c r="L938" s="90">
        <v>0</v>
      </c>
      <c r="M938" s="90">
        <v>0</v>
      </c>
      <c r="N938" s="90">
        <v>0</v>
      </c>
      <c r="O938" s="90">
        <v>0</v>
      </c>
      <c r="P938" s="257">
        <f t="shared" si="443"/>
        <v>0</v>
      </c>
      <c r="Q938" s="90">
        <v>0</v>
      </c>
      <c r="R938" s="90">
        <v>0</v>
      </c>
      <c r="S938" s="90">
        <v>0</v>
      </c>
      <c r="T938" s="90">
        <v>0</v>
      </c>
      <c r="U938" s="257">
        <f t="shared" si="445"/>
        <v>0</v>
      </c>
      <c r="V938" s="90">
        <v>0</v>
      </c>
      <c r="W938" s="90">
        <v>0</v>
      </c>
      <c r="X938" s="90">
        <v>0</v>
      </c>
      <c r="Y938" s="414">
        <v>0</v>
      </c>
      <c r="Z938" s="430">
        <f t="shared" si="418"/>
        <v>0</v>
      </c>
      <c r="AA938" s="90">
        <v>0</v>
      </c>
      <c r="AB938" s="90">
        <v>0</v>
      </c>
      <c r="AC938" s="90">
        <v>0</v>
      </c>
      <c r="AD938" s="90">
        <v>0</v>
      </c>
      <c r="AE938" s="430">
        <f t="shared" si="419"/>
        <v>0</v>
      </c>
      <c r="AF938" s="262">
        <v>0</v>
      </c>
      <c r="AG938" s="262">
        <v>0</v>
      </c>
      <c r="AH938" s="262">
        <v>0</v>
      </c>
      <c r="AI938" s="262">
        <v>0</v>
      </c>
      <c r="AJ938" s="430">
        <f t="shared" si="416"/>
        <v>0</v>
      </c>
      <c r="AK938" s="91">
        <v>0</v>
      </c>
      <c r="AL938" s="91">
        <v>0</v>
      </c>
      <c r="AM938" s="91">
        <v>0</v>
      </c>
      <c r="AN938" s="91">
        <v>0</v>
      </c>
      <c r="AO938" s="257">
        <f t="shared" si="417"/>
        <v>0</v>
      </c>
      <c r="AP938" s="91">
        <v>0</v>
      </c>
      <c r="AQ938" s="91">
        <v>0</v>
      </c>
      <c r="AR938" s="91">
        <v>0</v>
      </c>
      <c r="AS938" s="91">
        <v>0</v>
      </c>
      <c r="AT938" s="257">
        <f t="shared" si="456"/>
        <v>0</v>
      </c>
      <c r="AU938" s="91">
        <v>0</v>
      </c>
      <c r="AV938" s="91">
        <v>0</v>
      </c>
      <c r="AW938" s="91">
        <v>0</v>
      </c>
      <c r="AX938" s="91">
        <v>0</v>
      </c>
      <c r="AY938" s="257">
        <f t="shared" si="457"/>
        <v>0</v>
      </c>
    </row>
    <row r="939" spans="2:51" s="64" customFormat="1" ht="21.75" thickBot="1" x14ac:dyDescent="0.3">
      <c r="B939" s="931"/>
      <c r="C939" s="1068"/>
      <c r="D939" s="923"/>
      <c r="E939" s="200" t="s">
        <v>112</v>
      </c>
      <c r="F939" s="695">
        <f t="shared" si="467"/>
        <v>0</v>
      </c>
      <c r="G939" s="693">
        <v>0</v>
      </c>
      <c r="H939" s="80">
        <v>0</v>
      </c>
      <c r="I939" s="80">
        <v>0</v>
      </c>
      <c r="J939" s="80">
        <v>0</v>
      </c>
      <c r="K939" s="66">
        <f t="shared" si="452"/>
        <v>0</v>
      </c>
      <c r="L939" s="90">
        <v>0</v>
      </c>
      <c r="M939" s="90">
        <v>0</v>
      </c>
      <c r="N939" s="90">
        <v>0</v>
      </c>
      <c r="O939" s="90">
        <v>0</v>
      </c>
      <c r="P939" s="257">
        <f t="shared" si="443"/>
        <v>0</v>
      </c>
      <c r="Q939" s="119">
        <v>0</v>
      </c>
      <c r="R939" s="90">
        <v>0</v>
      </c>
      <c r="S939" s="90">
        <v>0</v>
      </c>
      <c r="T939" s="90">
        <v>0</v>
      </c>
      <c r="U939" s="257">
        <f t="shared" si="445"/>
        <v>0</v>
      </c>
      <c r="V939" s="90">
        <v>0</v>
      </c>
      <c r="W939" s="90">
        <v>0</v>
      </c>
      <c r="X939" s="90">
        <v>0</v>
      </c>
      <c r="Y939" s="414">
        <v>0</v>
      </c>
      <c r="Z939" s="430">
        <f t="shared" si="418"/>
        <v>0</v>
      </c>
      <c r="AA939" s="90">
        <v>0</v>
      </c>
      <c r="AB939" s="90">
        <v>0</v>
      </c>
      <c r="AC939" s="90">
        <v>0</v>
      </c>
      <c r="AD939" s="90">
        <v>0</v>
      </c>
      <c r="AE939" s="430">
        <f t="shared" si="419"/>
        <v>0</v>
      </c>
      <c r="AF939" s="262">
        <v>0</v>
      </c>
      <c r="AG939" s="262">
        <v>0</v>
      </c>
      <c r="AH939" s="262">
        <v>0</v>
      </c>
      <c r="AI939" s="262">
        <v>0</v>
      </c>
      <c r="AJ939" s="430">
        <f t="shared" si="416"/>
        <v>0</v>
      </c>
      <c r="AK939" s="91">
        <v>0</v>
      </c>
      <c r="AL939" s="91">
        <v>0</v>
      </c>
      <c r="AM939" s="91">
        <v>0</v>
      </c>
      <c r="AN939" s="91">
        <v>0</v>
      </c>
      <c r="AO939" s="257">
        <f t="shared" si="417"/>
        <v>0</v>
      </c>
      <c r="AP939" s="91">
        <v>0</v>
      </c>
      <c r="AQ939" s="91">
        <v>0</v>
      </c>
      <c r="AR939" s="91">
        <v>0</v>
      </c>
      <c r="AS939" s="91">
        <v>0</v>
      </c>
      <c r="AT939" s="257">
        <f t="shared" si="456"/>
        <v>0</v>
      </c>
      <c r="AU939" s="91">
        <v>0</v>
      </c>
      <c r="AV939" s="91">
        <v>0</v>
      </c>
      <c r="AW939" s="91">
        <v>0</v>
      </c>
      <c r="AX939" s="91">
        <v>0</v>
      </c>
      <c r="AY939" s="257">
        <f t="shared" si="457"/>
        <v>0</v>
      </c>
    </row>
    <row r="940" spans="2:51" s="64" customFormat="1" ht="21.75" thickBot="1" x14ac:dyDescent="0.3">
      <c r="B940" s="931"/>
      <c r="C940" s="1068"/>
      <c r="D940" s="923"/>
      <c r="E940" s="723" t="s">
        <v>621</v>
      </c>
      <c r="F940" s="695">
        <f t="shared" si="467"/>
        <v>0</v>
      </c>
      <c r="G940" s="693">
        <v>0</v>
      </c>
      <c r="H940" s="80">
        <v>0</v>
      </c>
      <c r="I940" s="80">
        <v>0</v>
      </c>
      <c r="J940" s="80">
        <v>0</v>
      </c>
      <c r="K940" s="66">
        <f t="shared" si="452"/>
        <v>0</v>
      </c>
      <c r="L940" s="90">
        <v>0</v>
      </c>
      <c r="M940" s="90">
        <v>0</v>
      </c>
      <c r="N940" s="90">
        <v>0</v>
      </c>
      <c r="O940" s="90">
        <v>0</v>
      </c>
      <c r="P940" s="257">
        <f t="shared" si="443"/>
        <v>0</v>
      </c>
      <c r="Q940" s="119">
        <v>0</v>
      </c>
      <c r="R940" s="90">
        <v>0</v>
      </c>
      <c r="S940" s="90">
        <v>0</v>
      </c>
      <c r="T940" s="90">
        <v>0</v>
      </c>
      <c r="U940" s="257">
        <f t="shared" si="445"/>
        <v>0</v>
      </c>
      <c r="V940" s="90">
        <v>0</v>
      </c>
      <c r="W940" s="90">
        <v>0</v>
      </c>
      <c r="X940" s="90">
        <v>0</v>
      </c>
      <c r="Y940" s="414">
        <v>0</v>
      </c>
      <c r="Z940" s="430">
        <f t="shared" si="418"/>
        <v>0</v>
      </c>
      <c r="AA940" s="90">
        <v>0</v>
      </c>
      <c r="AB940" s="90">
        <v>0</v>
      </c>
      <c r="AC940" s="90">
        <v>0</v>
      </c>
      <c r="AD940" s="90">
        <v>0</v>
      </c>
      <c r="AE940" s="430">
        <f t="shared" si="419"/>
        <v>0</v>
      </c>
      <c r="AF940" s="262">
        <v>0</v>
      </c>
      <c r="AG940" s="262">
        <v>0</v>
      </c>
      <c r="AH940" s="262">
        <v>0</v>
      </c>
      <c r="AI940" s="262">
        <v>0</v>
      </c>
      <c r="AJ940" s="430">
        <f t="shared" si="416"/>
        <v>0</v>
      </c>
      <c r="AK940" s="120"/>
      <c r="AL940" s="120"/>
      <c r="AM940" s="120"/>
      <c r="AN940" s="120"/>
      <c r="AO940" s="257">
        <f t="shared" si="417"/>
        <v>0</v>
      </c>
      <c r="AP940" s="120"/>
      <c r="AQ940" s="120"/>
      <c r="AR940" s="120"/>
      <c r="AS940" s="120"/>
      <c r="AT940" s="257">
        <f t="shared" si="456"/>
        <v>0</v>
      </c>
      <c r="AU940" s="120"/>
      <c r="AV940" s="120"/>
      <c r="AW940" s="120"/>
      <c r="AX940" s="120"/>
      <c r="AY940" s="257">
        <f t="shared" si="457"/>
        <v>0</v>
      </c>
    </row>
    <row r="941" spans="2:51" s="64" customFormat="1" ht="21.75" thickBot="1" x14ac:dyDescent="0.3">
      <c r="B941" s="931"/>
      <c r="C941" s="1068"/>
      <c r="D941" s="924"/>
      <c r="E941" s="706" t="s">
        <v>620</v>
      </c>
      <c r="F941" s="695">
        <f t="shared" si="467"/>
        <v>0</v>
      </c>
      <c r="G941" s="693">
        <v>0</v>
      </c>
      <c r="H941" s="80">
        <v>0</v>
      </c>
      <c r="I941" s="80">
        <v>0</v>
      </c>
      <c r="J941" s="80">
        <v>0</v>
      </c>
      <c r="K941" s="66">
        <f t="shared" si="452"/>
        <v>0</v>
      </c>
      <c r="L941" s="90">
        <v>0</v>
      </c>
      <c r="M941" s="90">
        <v>0</v>
      </c>
      <c r="N941" s="90">
        <v>0</v>
      </c>
      <c r="O941" s="90">
        <v>0</v>
      </c>
      <c r="P941" s="257">
        <f t="shared" si="443"/>
        <v>0</v>
      </c>
      <c r="Q941" s="119">
        <v>0</v>
      </c>
      <c r="R941" s="90">
        <v>0</v>
      </c>
      <c r="S941" s="90">
        <v>0</v>
      </c>
      <c r="T941" s="90">
        <v>0</v>
      </c>
      <c r="U941" s="257">
        <f t="shared" si="445"/>
        <v>0</v>
      </c>
      <c r="V941" s="90">
        <v>0</v>
      </c>
      <c r="W941" s="90">
        <v>0</v>
      </c>
      <c r="X941" s="90">
        <v>0</v>
      </c>
      <c r="Y941" s="414">
        <v>0</v>
      </c>
      <c r="Z941" s="430">
        <f t="shared" si="418"/>
        <v>0</v>
      </c>
      <c r="AA941" s="90">
        <v>0</v>
      </c>
      <c r="AB941" s="90">
        <v>0</v>
      </c>
      <c r="AC941" s="90">
        <v>0</v>
      </c>
      <c r="AD941" s="90">
        <v>0</v>
      </c>
      <c r="AE941" s="430">
        <f t="shared" si="419"/>
        <v>0</v>
      </c>
      <c r="AF941" s="262">
        <v>0</v>
      </c>
      <c r="AG941" s="262">
        <v>0</v>
      </c>
      <c r="AH941" s="262">
        <v>0</v>
      </c>
      <c r="AI941" s="262">
        <v>0</v>
      </c>
      <c r="AJ941" s="430">
        <f t="shared" ref="AJ941:AJ1010" si="477">AF941+AG941+AH941+AI941</f>
        <v>0</v>
      </c>
      <c r="AK941" s="120"/>
      <c r="AL941" s="120"/>
      <c r="AM941" s="120"/>
      <c r="AN941" s="120"/>
      <c r="AO941" s="257">
        <f t="shared" ref="AO941:AO1010" si="478">AK941+AL941+AM941+AN941</f>
        <v>0</v>
      </c>
      <c r="AP941" s="120"/>
      <c r="AQ941" s="120"/>
      <c r="AR941" s="120"/>
      <c r="AS941" s="120"/>
      <c r="AT941" s="257">
        <f t="shared" si="456"/>
        <v>0</v>
      </c>
      <c r="AU941" s="120"/>
      <c r="AV941" s="120"/>
      <c r="AW941" s="120"/>
      <c r="AX941" s="120"/>
      <c r="AY941" s="257">
        <f t="shared" si="457"/>
        <v>0</v>
      </c>
    </row>
    <row r="942" spans="2:51" s="64" customFormat="1" ht="33" customHeight="1" x14ac:dyDescent="0.25">
      <c r="B942" s="931">
        <v>7</v>
      </c>
      <c r="C942" s="1068"/>
      <c r="D942" s="915" t="s">
        <v>593</v>
      </c>
      <c r="E942" s="199" t="s">
        <v>116</v>
      </c>
      <c r="F942" s="695">
        <f t="shared" si="467"/>
        <v>0</v>
      </c>
      <c r="G942" s="693">
        <v>0</v>
      </c>
      <c r="H942" s="80">
        <v>0</v>
      </c>
      <c r="I942" s="80">
        <v>0</v>
      </c>
      <c r="J942" s="80">
        <v>0</v>
      </c>
      <c r="K942" s="66">
        <f t="shared" si="452"/>
        <v>0</v>
      </c>
      <c r="L942" s="90">
        <v>0</v>
      </c>
      <c r="M942" s="90">
        <v>0</v>
      </c>
      <c r="N942" s="90">
        <v>0</v>
      </c>
      <c r="O942" s="90">
        <v>0</v>
      </c>
      <c r="P942" s="257">
        <f t="shared" si="443"/>
        <v>0</v>
      </c>
      <c r="Q942" s="90">
        <v>0</v>
      </c>
      <c r="R942" s="90">
        <v>0</v>
      </c>
      <c r="S942" s="90">
        <v>0</v>
      </c>
      <c r="T942" s="90">
        <v>0</v>
      </c>
      <c r="U942" s="257">
        <f t="shared" si="445"/>
        <v>0</v>
      </c>
      <c r="V942" s="90">
        <v>0</v>
      </c>
      <c r="W942" s="90">
        <v>0</v>
      </c>
      <c r="X942" s="90">
        <v>0</v>
      </c>
      <c r="Y942" s="414">
        <v>0</v>
      </c>
      <c r="Z942" s="430">
        <f t="shared" si="418"/>
        <v>0</v>
      </c>
      <c r="AA942" s="90">
        <v>0</v>
      </c>
      <c r="AB942" s="90">
        <v>0</v>
      </c>
      <c r="AC942" s="90">
        <v>0</v>
      </c>
      <c r="AD942" s="90">
        <v>0</v>
      </c>
      <c r="AE942" s="430">
        <f t="shared" si="419"/>
        <v>0</v>
      </c>
      <c r="AF942" s="262">
        <v>0</v>
      </c>
      <c r="AG942" s="262">
        <v>0</v>
      </c>
      <c r="AH942" s="262">
        <v>0</v>
      </c>
      <c r="AI942" s="262">
        <v>0</v>
      </c>
      <c r="AJ942" s="430">
        <f t="shared" si="477"/>
        <v>0</v>
      </c>
      <c r="AK942" s="91">
        <v>0</v>
      </c>
      <c r="AL942" s="91">
        <v>0</v>
      </c>
      <c r="AM942" s="91">
        <v>0</v>
      </c>
      <c r="AN942" s="91">
        <v>0</v>
      </c>
      <c r="AO942" s="257">
        <f t="shared" si="478"/>
        <v>0</v>
      </c>
      <c r="AP942" s="91">
        <v>0</v>
      </c>
      <c r="AQ942" s="91">
        <v>0</v>
      </c>
      <c r="AR942" s="91">
        <v>0</v>
      </c>
      <c r="AS942" s="91">
        <v>0</v>
      </c>
      <c r="AT942" s="257">
        <f t="shared" si="456"/>
        <v>0</v>
      </c>
      <c r="AU942" s="91">
        <v>0</v>
      </c>
      <c r="AV942" s="91">
        <v>0</v>
      </c>
      <c r="AW942" s="91">
        <v>0</v>
      </c>
      <c r="AX942" s="91">
        <v>0</v>
      </c>
      <c r="AY942" s="257">
        <f t="shared" si="457"/>
        <v>0</v>
      </c>
    </row>
    <row r="943" spans="2:51" s="64" customFormat="1" ht="27.6" customHeight="1" x14ac:dyDescent="0.25">
      <c r="B943" s="931"/>
      <c r="C943" s="1068"/>
      <c r="D943" s="923"/>
      <c r="E943" s="200" t="s">
        <v>203</v>
      </c>
      <c r="F943" s="695">
        <f t="shared" si="467"/>
        <v>0</v>
      </c>
      <c r="G943" s="693">
        <v>0</v>
      </c>
      <c r="H943" s="80">
        <v>0</v>
      </c>
      <c r="I943" s="80">
        <v>0</v>
      </c>
      <c r="J943" s="80">
        <v>0</v>
      </c>
      <c r="K943" s="66">
        <f t="shared" si="452"/>
        <v>0</v>
      </c>
      <c r="L943" s="90">
        <v>0</v>
      </c>
      <c r="M943" s="90">
        <v>0</v>
      </c>
      <c r="N943" s="90">
        <v>0</v>
      </c>
      <c r="O943" s="90">
        <v>0</v>
      </c>
      <c r="P943" s="257">
        <f t="shared" si="443"/>
        <v>0</v>
      </c>
      <c r="Q943" s="90">
        <v>0</v>
      </c>
      <c r="R943" s="90">
        <v>0</v>
      </c>
      <c r="S943" s="90">
        <v>0</v>
      </c>
      <c r="T943" s="90">
        <v>0</v>
      </c>
      <c r="U943" s="257">
        <f t="shared" si="445"/>
        <v>0</v>
      </c>
      <c r="V943" s="90">
        <v>0</v>
      </c>
      <c r="W943" s="90">
        <v>0</v>
      </c>
      <c r="X943" s="90">
        <v>0</v>
      </c>
      <c r="Y943" s="414">
        <v>0</v>
      </c>
      <c r="Z943" s="430">
        <f t="shared" ref="Z943:Z1012" si="479">V943+W943+X943+Y943</f>
        <v>0</v>
      </c>
      <c r="AA943" s="90">
        <v>0</v>
      </c>
      <c r="AB943" s="90">
        <v>0</v>
      </c>
      <c r="AC943" s="90">
        <v>0</v>
      </c>
      <c r="AD943" s="90">
        <v>0</v>
      </c>
      <c r="AE943" s="430">
        <f t="shared" ref="AE943:AE1012" si="480">AA943+AB943+AC943+AD943</f>
        <v>0</v>
      </c>
      <c r="AF943" s="262">
        <v>0</v>
      </c>
      <c r="AG943" s="262">
        <v>0</v>
      </c>
      <c r="AH943" s="262">
        <v>0</v>
      </c>
      <c r="AI943" s="262">
        <v>0</v>
      </c>
      <c r="AJ943" s="430">
        <f t="shared" si="477"/>
        <v>0</v>
      </c>
      <c r="AK943" s="91">
        <v>0</v>
      </c>
      <c r="AL943" s="91">
        <v>0</v>
      </c>
      <c r="AM943" s="91">
        <v>0</v>
      </c>
      <c r="AN943" s="91">
        <v>0</v>
      </c>
      <c r="AO943" s="257">
        <f t="shared" si="478"/>
        <v>0</v>
      </c>
      <c r="AP943" s="91">
        <v>0</v>
      </c>
      <c r="AQ943" s="91">
        <v>0</v>
      </c>
      <c r="AR943" s="91">
        <v>0</v>
      </c>
      <c r="AS943" s="91">
        <v>0</v>
      </c>
      <c r="AT943" s="257">
        <f t="shared" si="456"/>
        <v>0</v>
      </c>
      <c r="AU943" s="91">
        <v>0</v>
      </c>
      <c r="AV943" s="91">
        <v>0</v>
      </c>
      <c r="AW943" s="91">
        <v>0</v>
      </c>
      <c r="AX943" s="91">
        <v>0</v>
      </c>
      <c r="AY943" s="257">
        <f t="shared" si="457"/>
        <v>0</v>
      </c>
    </row>
    <row r="944" spans="2:51" s="64" customFormat="1" ht="27.6" customHeight="1" thickBot="1" x14ac:dyDescent="0.3">
      <c r="B944" s="931"/>
      <c r="C944" s="1068"/>
      <c r="D944" s="923"/>
      <c r="E944" s="200" t="s">
        <v>112</v>
      </c>
      <c r="F944" s="695">
        <f t="shared" si="467"/>
        <v>0</v>
      </c>
      <c r="G944" s="693">
        <v>0</v>
      </c>
      <c r="H944" s="80">
        <v>0</v>
      </c>
      <c r="I944" s="80">
        <v>0</v>
      </c>
      <c r="J944" s="80">
        <v>0</v>
      </c>
      <c r="K944" s="66">
        <f t="shared" si="452"/>
        <v>0</v>
      </c>
      <c r="L944" s="90">
        <v>0</v>
      </c>
      <c r="M944" s="90">
        <v>0</v>
      </c>
      <c r="N944" s="90">
        <v>0</v>
      </c>
      <c r="O944" s="90">
        <v>0</v>
      </c>
      <c r="P944" s="257">
        <f t="shared" si="443"/>
        <v>0</v>
      </c>
      <c r="Q944" s="119">
        <v>0</v>
      </c>
      <c r="R944" s="90">
        <v>0</v>
      </c>
      <c r="S944" s="90">
        <v>0</v>
      </c>
      <c r="T944" s="90">
        <v>0</v>
      </c>
      <c r="U944" s="257">
        <f t="shared" si="445"/>
        <v>0</v>
      </c>
      <c r="V944" s="90">
        <v>0</v>
      </c>
      <c r="W944" s="90">
        <v>0</v>
      </c>
      <c r="X944" s="90">
        <v>0</v>
      </c>
      <c r="Y944" s="414">
        <v>0</v>
      </c>
      <c r="Z944" s="430">
        <f t="shared" si="479"/>
        <v>0</v>
      </c>
      <c r="AA944" s="90">
        <v>0</v>
      </c>
      <c r="AB944" s="90">
        <v>0</v>
      </c>
      <c r="AC944" s="90">
        <v>0</v>
      </c>
      <c r="AD944" s="90">
        <v>0</v>
      </c>
      <c r="AE944" s="430">
        <f t="shared" si="480"/>
        <v>0</v>
      </c>
      <c r="AF944" s="262">
        <v>0</v>
      </c>
      <c r="AG944" s="262">
        <v>0</v>
      </c>
      <c r="AH944" s="262">
        <v>0</v>
      </c>
      <c r="AI944" s="262">
        <v>0</v>
      </c>
      <c r="AJ944" s="430">
        <f t="shared" si="477"/>
        <v>0</v>
      </c>
      <c r="AK944" s="91">
        <v>0</v>
      </c>
      <c r="AL944" s="91">
        <v>0</v>
      </c>
      <c r="AM944" s="91">
        <v>0</v>
      </c>
      <c r="AN944" s="91">
        <v>0</v>
      </c>
      <c r="AO944" s="257">
        <f t="shared" si="478"/>
        <v>0</v>
      </c>
      <c r="AP944" s="91">
        <v>0</v>
      </c>
      <c r="AQ944" s="91">
        <v>0</v>
      </c>
      <c r="AR944" s="91">
        <v>0</v>
      </c>
      <c r="AS944" s="91">
        <v>0</v>
      </c>
      <c r="AT944" s="257">
        <f t="shared" si="456"/>
        <v>0</v>
      </c>
      <c r="AU944" s="91">
        <v>0</v>
      </c>
      <c r="AV944" s="91">
        <v>0</v>
      </c>
      <c r="AW944" s="91">
        <v>0</v>
      </c>
      <c r="AX944" s="91">
        <v>0</v>
      </c>
      <c r="AY944" s="257">
        <f t="shared" si="457"/>
        <v>0</v>
      </c>
    </row>
    <row r="945" spans="2:51" s="64" customFormat="1" ht="27.6" customHeight="1" thickBot="1" x14ac:dyDescent="0.3">
      <c r="B945" s="931"/>
      <c r="C945" s="1068"/>
      <c r="D945" s="923"/>
      <c r="E945" s="723" t="s">
        <v>621</v>
      </c>
      <c r="F945" s="695">
        <f t="shared" si="467"/>
        <v>0</v>
      </c>
      <c r="G945" s="693">
        <v>0</v>
      </c>
      <c r="H945" s="80">
        <v>0</v>
      </c>
      <c r="I945" s="80">
        <v>0</v>
      </c>
      <c r="J945" s="80">
        <v>0</v>
      </c>
      <c r="K945" s="66">
        <f t="shared" si="452"/>
        <v>0</v>
      </c>
      <c r="L945" s="90">
        <v>0</v>
      </c>
      <c r="M945" s="90">
        <v>0</v>
      </c>
      <c r="N945" s="90">
        <v>0</v>
      </c>
      <c r="O945" s="90">
        <v>0</v>
      </c>
      <c r="P945" s="257">
        <f t="shared" si="443"/>
        <v>0</v>
      </c>
      <c r="Q945" s="119">
        <v>0</v>
      </c>
      <c r="R945" s="90">
        <v>0</v>
      </c>
      <c r="S945" s="90">
        <v>0</v>
      </c>
      <c r="T945" s="90">
        <v>0</v>
      </c>
      <c r="U945" s="257">
        <f t="shared" si="445"/>
        <v>0</v>
      </c>
      <c r="V945" s="90">
        <v>0</v>
      </c>
      <c r="W945" s="90">
        <v>0</v>
      </c>
      <c r="X945" s="90">
        <v>0</v>
      </c>
      <c r="Y945" s="414">
        <v>0</v>
      </c>
      <c r="Z945" s="430">
        <f t="shared" si="479"/>
        <v>0</v>
      </c>
      <c r="AA945" s="90">
        <v>0</v>
      </c>
      <c r="AB945" s="90">
        <v>0</v>
      </c>
      <c r="AC945" s="90">
        <v>0</v>
      </c>
      <c r="AD945" s="90">
        <v>0</v>
      </c>
      <c r="AE945" s="430">
        <f t="shared" si="480"/>
        <v>0</v>
      </c>
      <c r="AF945" s="262">
        <v>0</v>
      </c>
      <c r="AG945" s="262">
        <v>0</v>
      </c>
      <c r="AH945" s="262">
        <v>0</v>
      </c>
      <c r="AI945" s="262">
        <v>0</v>
      </c>
      <c r="AJ945" s="430">
        <f t="shared" si="477"/>
        <v>0</v>
      </c>
      <c r="AK945" s="120"/>
      <c r="AL945" s="120"/>
      <c r="AM945" s="120"/>
      <c r="AN945" s="120"/>
      <c r="AO945" s="257">
        <f t="shared" si="478"/>
        <v>0</v>
      </c>
      <c r="AP945" s="120"/>
      <c r="AQ945" s="120"/>
      <c r="AR945" s="120"/>
      <c r="AS945" s="120"/>
      <c r="AT945" s="257">
        <f t="shared" si="456"/>
        <v>0</v>
      </c>
      <c r="AU945" s="120"/>
      <c r="AV945" s="120"/>
      <c r="AW945" s="120"/>
      <c r="AX945" s="120"/>
      <c r="AY945" s="257">
        <f t="shared" si="457"/>
        <v>0</v>
      </c>
    </row>
    <row r="946" spans="2:51" s="64" customFormat="1" ht="28.9" customHeight="1" thickBot="1" x14ac:dyDescent="0.3">
      <c r="B946" s="931"/>
      <c r="C946" s="1068"/>
      <c r="D946" s="924"/>
      <c r="E946" s="706" t="s">
        <v>620</v>
      </c>
      <c r="F946" s="695">
        <f t="shared" si="467"/>
        <v>0</v>
      </c>
      <c r="G946" s="693">
        <v>0</v>
      </c>
      <c r="H946" s="80">
        <v>0</v>
      </c>
      <c r="I946" s="80">
        <v>0</v>
      </c>
      <c r="J946" s="80">
        <v>0</v>
      </c>
      <c r="K946" s="66">
        <f t="shared" si="452"/>
        <v>0</v>
      </c>
      <c r="L946" s="90">
        <v>0</v>
      </c>
      <c r="M946" s="90">
        <v>0</v>
      </c>
      <c r="N946" s="90">
        <v>0</v>
      </c>
      <c r="O946" s="90">
        <v>0</v>
      </c>
      <c r="P946" s="257">
        <f t="shared" si="443"/>
        <v>0</v>
      </c>
      <c r="Q946" s="119">
        <v>0</v>
      </c>
      <c r="R946" s="90">
        <v>0</v>
      </c>
      <c r="S946" s="90">
        <v>0</v>
      </c>
      <c r="T946" s="90">
        <v>0</v>
      </c>
      <c r="U946" s="257">
        <f t="shared" si="445"/>
        <v>0</v>
      </c>
      <c r="V946" s="90">
        <v>0</v>
      </c>
      <c r="W946" s="90">
        <v>0</v>
      </c>
      <c r="X946" s="90">
        <v>0</v>
      </c>
      <c r="Y946" s="414">
        <v>0</v>
      </c>
      <c r="Z946" s="430">
        <f t="shared" si="479"/>
        <v>0</v>
      </c>
      <c r="AA946" s="90">
        <v>0</v>
      </c>
      <c r="AB946" s="90">
        <v>0</v>
      </c>
      <c r="AC946" s="90">
        <v>0</v>
      </c>
      <c r="AD946" s="90">
        <v>0</v>
      </c>
      <c r="AE946" s="430">
        <f t="shared" si="480"/>
        <v>0</v>
      </c>
      <c r="AF946" s="262">
        <v>0</v>
      </c>
      <c r="AG946" s="262">
        <v>0</v>
      </c>
      <c r="AH946" s="262">
        <v>0</v>
      </c>
      <c r="AI946" s="262">
        <v>0</v>
      </c>
      <c r="AJ946" s="430">
        <f t="shared" si="477"/>
        <v>0</v>
      </c>
      <c r="AK946" s="120"/>
      <c r="AL946" s="120"/>
      <c r="AM946" s="120"/>
      <c r="AN946" s="120"/>
      <c r="AO946" s="257">
        <f t="shared" si="478"/>
        <v>0</v>
      </c>
      <c r="AP946" s="120"/>
      <c r="AQ946" s="120"/>
      <c r="AR946" s="120"/>
      <c r="AS946" s="120"/>
      <c r="AT946" s="257">
        <f t="shared" si="456"/>
        <v>0</v>
      </c>
      <c r="AU946" s="120"/>
      <c r="AV946" s="120"/>
      <c r="AW946" s="120"/>
      <c r="AX946" s="120"/>
      <c r="AY946" s="257">
        <f t="shared" si="457"/>
        <v>0</v>
      </c>
    </row>
    <row r="947" spans="2:51" s="64" customFormat="1" ht="18" customHeight="1" thickBot="1" x14ac:dyDescent="0.3">
      <c r="B947" s="931">
        <v>8</v>
      </c>
      <c r="C947" s="1068"/>
      <c r="D947" s="915" t="s">
        <v>826</v>
      </c>
      <c r="E947" s="227" t="s">
        <v>116</v>
      </c>
      <c r="F947" s="695">
        <f t="shared" si="467"/>
        <v>0</v>
      </c>
      <c r="G947" s="643"/>
      <c r="H947" s="116"/>
      <c r="I947" s="116"/>
      <c r="J947" s="116"/>
      <c r="K947" s="66">
        <f t="shared" si="452"/>
        <v>0</v>
      </c>
      <c r="L947" s="220"/>
      <c r="M947" s="220"/>
      <c r="N947" s="220"/>
      <c r="O947" s="220"/>
      <c r="P947" s="257">
        <f t="shared" si="443"/>
        <v>0</v>
      </c>
      <c r="Q947" s="220"/>
      <c r="R947" s="220"/>
      <c r="S947" s="220"/>
      <c r="T947" s="220"/>
      <c r="U947" s="257">
        <f t="shared" si="445"/>
        <v>0</v>
      </c>
      <c r="V947" s="220"/>
      <c r="W947" s="220"/>
      <c r="X947" s="220"/>
      <c r="Y947" s="358"/>
      <c r="Z947" s="430">
        <f t="shared" si="479"/>
        <v>0</v>
      </c>
      <c r="AA947" s="220"/>
      <c r="AB947" s="220"/>
      <c r="AC947" s="220"/>
      <c r="AD947" s="220"/>
      <c r="AE947" s="430">
        <f t="shared" si="480"/>
        <v>0</v>
      </c>
      <c r="AF947" s="220"/>
      <c r="AG947" s="220"/>
      <c r="AH947" s="220"/>
      <c r="AI947" s="220"/>
      <c r="AJ947" s="430">
        <f t="shared" si="477"/>
        <v>0</v>
      </c>
      <c r="AK947" s="120"/>
      <c r="AL947" s="120"/>
      <c r="AM947" s="120"/>
      <c r="AN947" s="120"/>
      <c r="AO947" s="257">
        <f t="shared" si="478"/>
        <v>0</v>
      </c>
      <c r="AP947" s="120"/>
      <c r="AQ947" s="120"/>
      <c r="AR947" s="120"/>
      <c r="AS947" s="120"/>
      <c r="AT947" s="257">
        <f t="shared" si="456"/>
        <v>0</v>
      </c>
      <c r="AU947" s="120"/>
      <c r="AV947" s="120"/>
      <c r="AW947" s="120"/>
      <c r="AX947" s="120"/>
      <c r="AY947" s="257">
        <f t="shared" si="457"/>
        <v>0</v>
      </c>
    </row>
    <row r="948" spans="2:51" s="64" customFormat="1" ht="18" customHeight="1" thickBot="1" x14ac:dyDescent="0.3">
      <c r="B948" s="931"/>
      <c r="C948" s="1068"/>
      <c r="D948" s="799"/>
      <c r="E948" s="229" t="s">
        <v>203</v>
      </c>
      <c r="F948" s="695">
        <f t="shared" si="467"/>
        <v>0</v>
      </c>
      <c r="G948" s="643"/>
      <c r="H948" s="116"/>
      <c r="I948" s="116"/>
      <c r="J948" s="116"/>
      <c r="K948" s="66">
        <f t="shared" si="452"/>
        <v>0</v>
      </c>
      <c r="L948" s="220"/>
      <c r="M948" s="220"/>
      <c r="N948" s="220"/>
      <c r="O948" s="220"/>
      <c r="P948" s="257">
        <f t="shared" si="443"/>
        <v>0</v>
      </c>
      <c r="Q948" s="220"/>
      <c r="R948" s="220"/>
      <c r="S948" s="220"/>
      <c r="T948" s="220"/>
      <c r="U948" s="257">
        <f t="shared" si="445"/>
        <v>0</v>
      </c>
      <c r="V948" s="220"/>
      <c r="W948" s="220"/>
      <c r="X948" s="220"/>
      <c r="Y948" s="358"/>
      <c r="Z948" s="430">
        <f t="shared" si="479"/>
        <v>0</v>
      </c>
      <c r="AA948" s="220"/>
      <c r="AB948" s="220"/>
      <c r="AC948" s="220"/>
      <c r="AD948" s="220"/>
      <c r="AE948" s="430">
        <f t="shared" si="480"/>
        <v>0</v>
      </c>
      <c r="AF948" s="220"/>
      <c r="AG948" s="220"/>
      <c r="AH948" s="220"/>
      <c r="AI948" s="220"/>
      <c r="AJ948" s="430">
        <f t="shared" si="477"/>
        <v>0</v>
      </c>
      <c r="AK948" s="120"/>
      <c r="AL948" s="120"/>
      <c r="AM948" s="120"/>
      <c r="AN948" s="120"/>
      <c r="AO948" s="257">
        <f t="shared" si="478"/>
        <v>0</v>
      </c>
      <c r="AP948" s="120"/>
      <c r="AQ948" s="120"/>
      <c r="AR948" s="120"/>
      <c r="AS948" s="120"/>
      <c r="AT948" s="257">
        <f t="shared" si="456"/>
        <v>0</v>
      </c>
      <c r="AU948" s="120"/>
      <c r="AV948" s="120"/>
      <c r="AW948" s="120"/>
      <c r="AX948" s="120"/>
      <c r="AY948" s="257">
        <f t="shared" si="457"/>
        <v>0</v>
      </c>
    </row>
    <row r="949" spans="2:51" s="64" customFormat="1" ht="18" customHeight="1" thickBot="1" x14ac:dyDescent="0.3">
      <c r="B949" s="931"/>
      <c r="C949" s="1068"/>
      <c r="D949" s="799"/>
      <c r="E949" s="585" t="s">
        <v>112</v>
      </c>
      <c r="F949" s="695">
        <f t="shared" si="467"/>
        <v>0</v>
      </c>
      <c r="G949" s="682">
        <v>0</v>
      </c>
      <c r="H949" s="119">
        <v>0</v>
      </c>
      <c r="I949" s="119">
        <v>0</v>
      </c>
      <c r="J949" s="119">
        <v>0</v>
      </c>
      <c r="K949" s="66">
        <f t="shared" si="452"/>
        <v>0</v>
      </c>
      <c r="L949" s="119">
        <v>0</v>
      </c>
      <c r="M949" s="119">
        <v>0</v>
      </c>
      <c r="N949" s="119">
        <v>0</v>
      </c>
      <c r="O949" s="119">
        <v>0</v>
      </c>
      <c r="P949" s="257">
        <f t="shared" si="443"/>
        <v>0</v>
      </c>
      <c r="Q949" s="119">
        <v>0</v>
      </c>
      <c r="R949" s="119">
        <v>0</v>
      </c>
      <c r="S949" s="119">
        <v>0</v>
      </c>
      <c r="T949" s="119">
        <v>0</v>
      </c>
      <c r="U949" s="257">
        <f t="shared" si="445"/>
        <v>0</v>
      </c>
      <c r="V949" s="119">
        <v>0</v>
      </c>
      <c r="W949" s="119">
        <v>0</v>
      </c>
      <c r="X949" s="119">
        <v>0</v>
      </c>
      <c r="Y949" s="401">
        <v>0</v>
      </c>
      <c r="Z949" s="430">
        <f t="shared" si="479"/>
        <v>0</v>
      </c>
      <c r="AA949" s="119">
        <v>0</v>
      </c>
      <c r="AB949" s="119">
        <v>0</v>
      </c>
      <c r="AC949" s="119">
        <v>0</v>
      </c>
      <c r="AD949" s="119">
        <v>0</v>
      </c>
      <c r="AE949" s="430">
        <f t="shared" si="480"/>
        <v>0</v>
      </c>
      <c r="AF949" s="119">
        <v>0</v>
      </c>
      <c r="AG949" s="119">
        <v>0</v>
      </c>
      <c r="AH949" s="119">
        <v>0</v>
      </c>
      <c r="AI949" s="119">
        <v>0</v>
      </c>
      <c r="AJ949" s="430">
        <f t="shared" si="477"/>
        <v>0</v>
      </c>
      <c r="AK949" s="84">
        <v>0</v>
      </c>
      <c r="AL949" s="84">
        <v>0</v>
      </c>
      <c r="AM949" s="84">
        <v>0</v>
      </c>
      <c r="AN949" s="84">
        <v>0</v>
      </c>
      <c r="AO949" s="257">
        <f t="shared" si="478"/>
        <v>0</v>
      </c>
      <c r="AP949" s="83">
        <v>0</v>
      </c>
      <c r="AQ949" s="83">
        <v>0</v>
      </c>
      <c r="AR949" s="83">
        <v>0</v>
      </c>
      <c r="AS949" s="83">
        <v>0</v>
      </c>
      <c r="AT949" s="257">
        <f t="shared" si="456"/>
        <v>0</v>
      </c>
      <c r="AU949" s="84">
        <v>0</v>
      </c>
      <c r="AV949" s="84">
        <v>0</v>
      </c>
      <c r="AW949" s="84">
        <v>0</v>
      </c>
      <c r="AX949" s="84">
        <v>0</v>
      </c>
      <c r="AY949" s="257">
        <f t="shared" si="457"/>
        <v>0</v>
      </c>
    </row>
    <row r="950" spans="2:51" s="64" customFormat="1" ht="18" customHeight="1" thickBot="1" x14ac:dyDescent="0.3">
      <c r="B950" s="931"/>
      <c r="C950" s="1068"/>
      <c r="D950" s="799"/>
      <c r="E950" s="619" t="s">
        <v>621</v>
      </c>
      <c r="F950" s="695">
        <f t="shared" si="467"/>
        <v>0</v>
      </c>
      <c r="G950" s="682">
        <v>0</v>
      </c>
      <c r="H950" s="119">
        <v>0</v>
      </c>
      <c r="I950" s="119">
        <v>0</v>
      </c>
      <c r="J950" s="119">
        <v>0</v>
      </c>
      <c r="K950" s="66">
        <f t="shared" si="452"/>
        <v>0</v>
      </c>
      <c r="L950" s="119">
        <v>0</v>
      </c>
      <c r="M950" s="119">
        <v>0</v>
      </c>
      <c r="N950" s="119">
        <v>0</v>
      </c>
      <c r="O950" s="119">
        <v>0</v>
      </c>
      <c r="P950" s="257">
        <f t="shared" si="443"/>
        <v>0</v>
      </c>
      <c r="Q950" s="119">
        <v>0</v>
      </c>
      <c r="R950" s="119">
        <v>0</v>
      </c>
      <c r="S950" s="119">
        <v>0</v>
      </c>
      <c r="T950" s="119">
        <v>0</v>
      </c>
      <c r="U950" s="257">
        <f t="shared" si="445"/>
        <v>0</v>
      </c>
      <c r="V950" s="119">
        <v>0</v>
      </c>
      <c r="W950" s="119">
        <v>0</v>
      </c>
      <c r="X950" s="119">
        <v>0</v>
      </c>
      <c r="Y950" s="401">
        <v>0</v>
      </c>
      <c r="Z950" s="430">
        <f t="shared" si="479"/>
        <v>0</v>
      </c>
      <c r="AA950" s="119">
        <v>0</v>
      </c>
      <c r="AB950" s="119">
        <v>0</v>
      </c>
      <c r="AC950" s="119">
        <v>0</v>
      </c>
      <c r="AD950" s="119">
        <v>0</v>
      </c>
      <c r="AE950" s="430">
        <f t="shared" si="480"/>
        <v>0</v>
      </c>
      <c r="AF950" s="119">
        <v>0</v>
      </c>
      <c r="AG950" s="119">
        <v>0</v>
      </c>
      <c r="AH950" s="119">
        <v>0</v>
      </c>
      <c r="AI950" s="119">
        <v>0</v>
      </c>
      <c r="AJ950" s="430">
        <f t="shared" si="477"/>
        <v>0</v>
      </c>
      <c r="AK950" s="84">
        <v>0</v>
      </c>
      <c r="AL950" s="84">
        <v>0</v>
      </c>
      <c r="AM950" s="84">
        <v>0</v>
      </c>
      <c r="AN950" s="84">
        <v>0</v>
      </c>
      <c r="AO950" s="257">
        <f t="shared" si="478"/>
        <v>0</v>
      </c>
      <c r="AP950" s="83">
        <v>0</v>
      </c>
      <c r="AQ950" s="83">
        <v>0</v>
      </c>
      <c r="AR950" s="83">
        <v>0</v>
      </c>
      <c r="AS950" s="83">
        <v>0</v>
      </c>
      <c r="AT950" s="257">
        <f t="shared" si="456"/>
        <v>0</v>
      </c>
      <c r="AU950" s="84">
        <v>0</v>
      </c>
      <c r="AV950" s="84">
        <v>0</v>
      </c>
      <c r="AW950" s="84">
        <v>0</v>
      </c>
      <c r="AX950" s="84">
        <v>0</v>
      </c>
      <c r="AY950" s="257">
        <f t="shared" si="457"/>
        <v>0</v>
      </c>
    </row>
    <row r="951" spans="2:51" s="64" customFormat="1" ht="18" customHeight="1" thickBot="1" x14ac:dyDescent="0.3">
      <c r="B951" s="931"/>
      <c r="C951" s="1068"/>
      <c r="D951" s="916" t="s">
        <v>827</v>
      </c>
      <c r="E951" s="199" t="s">
        <v>116</v>
      </c>
      <c r="F951" s="695">
        <f t="shared" si="467"/>
        <v>0</v>
      </c>
      <c r="G951" s="682"/>
      <c r="H951" s="119"/>
      <c r="I951" s="119"/>
      <c r="J951" s="119"/>
      <c r="K951" s="66"/>
      <c r="L951" s="119"/>
      <c r="M951" s="119"/>
      <c r="N951" s="119"/>
      <c r="O951" s="119"/>
      <c r="P951" s="257"/>
      <c r="Q951" s="119"/>
      <c r="R951" s="119"/>
      <c r="S951" s="119"/>
      <c r="T951" s="119"/>
      <c r="U951" s="257"/>
      <c r="V951" s="119"/>
      <c r="W951" s="119"/>
      <c r="X951" s="119"/>
      <c r="Y951" s="401"/>
      <c r="Z951" s="430"/>
      <c r="AA951" s="119"/>
      <c r="AB951" s="119"/>
      <c r="AC951" s="119"/>
      <c r="AD951" s="119"/>
      <c r="AE951" s="430"/>
      <c r="AF951" s="119"/>
      <c r="AG951" s="119"/>
      <c r="AH951" s="119"/>
      <c r="AI951" s="119"/>
      <c r="AJ951" s="430"/>
      <c r="AK951" s="84">
        <v>0</v>
      </c>
      <c r="AL951" s="84">
        <v>0</v>
      </c>
      <c r="AM951" s="84">
        <v>0</v>
      </c>
      <c r="AN951" s="84">
        <v>0</v>
      </c>
      <c r="AO951" s="257"/>
      <c r="AP951" s="83">
        <v>0</v>
      </c>
      <c r="AQ951" s="83">
        <v>0</v>
      </c>
      <c r="AR951" s="83">
        <v>0</v>
      </c>
      <c r="AS951" s="83">
        <v>0</v>
      </c>
      <c r="AT951" s="257">
        <f t="shared" si="456"/>
        <v>0</v>
      </c>
      <c r="AU951" s="84">
        <v>0</v>
      </c>
      <c r="AV951" s="84">
        <v>0</v>
      </c>
      <c r="AW951" s="84">
        <v>0</v>
      </c>
      <c r="AX951" s="84">
        <v>0</v>
      </c>
      <c r="AY951" s="257">
        <f t="shared" si="457"/>
        <v>0</v>
      </c>
    </row>
    <row r="952" spans="2:51" s="64" customFormat="1" ht="18" customHeight="1" thickBot="1" x14ac:dyDescent="0.3">
      <c r="B952" s="931"/>
      <c r="C952" s="1068"/>
      <c r="D952" s="917"/>
      <c r="E952" s="200" t="s">
        <v>203</v>
      </c>
      <c r="F952" s="695">
        <f t="shared" si="467"/>
        <v>0</v>
      </c>
      <c r="G952" s="682"/>
      <c r="H952" s="119"/>
      <c r="I952" s="119"/>
      <c r="J952" s="119"/>
      <c r="K952" s="66"/>
      <c r="L952" s="119"/>
      <c r="M952" s="119"/>
      <c r="N952" s="119"/>
      <c r="O952" s="119"/>
      <c r="P952" s="257"/>
      <c r="Q952" s="119"/>
      <c r="R952" s="119"/>
      <c r="S952" s="119"/>
      <c r="T952" s="119"/>
      <c r="U952" s="257"/>
      <c r="V952" s="119"/>
      <c r="W952" s="119"/>
      <c r="X952" s="119"/>
      <c r="Y952" s="401"/>
      <c r="Z952" s="430"/>
      <c r="AA952" s="119"/>
      <c r="AB952" s="119"/>
      <c r="AC952" s="119"/>
      <c r="AD952" s="119"/>
      <c r="AE952" s="430"/>
      <c r="AF952" s="119"/>
      <c r="AG952" s="119"/>
      <c r="AH952" s="119"/>
      <c r="AI952" s="119"/>
      <c r="AJ952" s="430"/>
      <c r="AK952" s="84">
        <v>0</v>
      </c>
      <c r="AL952" s="84">
        <v>0</v>
      </c>
      <c r="AM952" s="84">
        <v>0</v>
      </c>
      <c r="AN952" s="84">
        <v>0</v>
      </c>
      <c r="AO952" s="257"/>
      <c r="AP952" s="83">
        <v>0</v>
      </c>
      <c r="AQ952" s="83">
        <v>0</v>
      </c>
      <c r="AR952" s="83">
        <v>0</v>
      </c>
      <c r="AS952" s="83">
        <v>0</v>
      </c>
      <c r="AT952" s="257">
        <f t="shared" si="456"/>
        <v>0</v>
      </c>
      <c r="AU952" s="84">
        <v>0</v>
      </c>
      <c r="AV952" s="84">
        <v>0</v>
      </c>
      <c r="AW952" s="84">
        <v>0</v>
      </c>
      <c r="AX952" s="84">
        <v>0</v>
      </c>
      <c r="AY952" s="257">
        <f t="shared" si="457"/>
        <v>0</v>
      </c>
    </row>
    <row r="953" spans="2:51" s="64" customFormat="1" ht="18" customHeight="1" thickBot="1" x14ac:dyDescent="0.3">
      <c r="B953" s="931"/>
      <c r="C953" s="1068"/>
      <c r="D953" s="918"/>
      <c r="E953" s="200" t="s">
        <v>112</v>
      </c>
      <c r="F953" s="695">
        <f t="shared" si="467"/>
        <v>0</v>
      </c>
      <c r="G953" s="682"/>
      <c r="H953" s="119"/>
      <c r="I953" s="119"/>
      <c r="J953" s="119"/>
      <c r="K953" s="66"/>
      <c r="L953" s="119"/>
      <c r="M953" s="119"/>
      <c r="N953" s="119"/>
      <c r="O953" s="119"/>
      <c r="P953" s="257"/>
      <c r="Q953" s="119"/>
      <c r="R953" s="119"/>
      <c r="S953" s="119"/>
      <c r="T953" s="119"/>
      <c r="U953" s="257"/>
      <c r="V953" s="119"/>
      <c r="W953" s="119"/>
      <c r="X953" s="119"/>
      <c r="Y953" s="401"/>
      <c r="Z953" s="430"/>
      <c r="AA953" s="119"/>
      <c r="AB953" s="119"/>
      <c r="AC953" s="119"/>
      <c r="AD953" s="119"/>
      <c r="AE953" s="430"/>
      <c r="AF953" s="119"/>
      <c r="AG953" s="119"/>
      <c r="AH953" s="119"/>
      <c r="AI953" s="119"/>
      <c r="AJ953" s="430"/>
      <c r="AK953" s="84">
        <v>0</v>
      </c>
      <c r="AL953" s="84">
        <v>0</v>
      </c>
      <c r="AM953" s="84">
        <v>0</v>
      </c>
      <c r="AN953" s="84">
        <v>0</v>
      </c>
      <c r="AO953" s="257"/>
      <c r="AP953" s="83">
        <v>0</v>
      </c>
      <c r="AQ953" s="83">
        <v>0</v>
      </c>
      <c r="AR953" s="83">
        <v>0</v>
      </c>
      <c r="AS953" s="83">
        <v>0</v>
      </c>
      <c r="AT953" s="257">
        <f t="shared" si="456"/>
        <v>0</v>
      </c>
      <c r="AU953" s="84">
        <v>0</v>
      </c>
      <c r="AV953" s="84">
        <v>0</v>
      </c>
      <c r="AW953" s="84">
        <v>0</v>
      </c>
      <c r="AX953" s="84">
        <v>0</v>
      </c>
      <c r="AY953" s="257">
        <f t="shared" si="457"/>
        <v>0</v>
      </c>
    </row>
    <row r="954" spans="2:51" s="64" customFormat="1" ht="18" customHeight="1" thickBot="1" x14ac:dyDescent="0.3">
      <c r="B954" s="931"/>
      <c r="C954" s="1068"/>
      <c r="D954" s="912" t="s">
        <v>828</v>
      </c>
      <c r="E954" s="76" t="s">
        <v>112</v>
      </c>
      <c r="F954" s="695">
        <f t="shared" si="467"/>
        <v>0</v>
      </c>
      <c r="G954" s="682"/>
      <c r="H954" s="119"/>
      <c r="I954" s="119"/>
      <c r="J954" s="119"/>
      <c r="K954" s="66"/>
      <c r="L954" s="119"/>
      <c r="M954" s="119"/>
      <c r="N954" s="119"/>
      <c r="O954" s="119"/>
      <c r="P954" s="257"/>
      <c r="Q954" s="119"/>
      <c r="R954" s="119"/>
      <c r="S954" s="119"/>
      <c r="T954" s="119"/>
      <c r="U954" s="257"/>
      <c r="V954" s="119"/>
      <c r="W954" s="119"/>
      <c r="X954" s="119"/>
      <c r="Y954" s="401"/>
      <c r="Z954" s="430"/>
      <c r="AA954" s="119"/>
      <c r="AB954" s="119"/>
      <c r="AC954" s="119"/>
      <c r="AD954" s="119"/>
      <c r="AE954" s="430"/>
      <c r="AF954" s="119"/>
      <c r="AG954" s="119"/>
      <c r="AH954" s="119"/>
      <c r="AI954" s="119"/>
      <c r="AJ954" s="430"/>
      <c r="AK954" s="84">
        <v>0</v>
      </c>
      <c r="AL954" s="84">
        <v>0</v>
      </c>
      <c r="AM954" s="84">
        <v>0</v>
      </c>
      <c r="AN954" s="84">
        <v>0</v>
      </c>
      <c r="AO954" s="257"/>
      <c r="AP954" s="83">
        <v>0</v>
      </c>
      <c r="AQ954" s="83">
        <v>0</v>
      </c>
      <c r="AR954" s="83">
        <v>0</v>
      </c>
      <c r="AS954" s="83">
        <v>0</v>
      </c>
      <c r="AT954" s="257">
        <f t="shared" si="456"/>
        <v>0</v>
      </c>
      <c r="AU954" s="84">
        <v>0</v>
      </c>
      <c r="AV954" s="84">
        <v>0</v>
      </c>
      <c r="AW954" s="84">
        <v>0</v>
      </c>
      <c r="AX954" s="84">
        <v>0</v>
      </c>
      <c r="AY954" s="257">
        <f t="shared" si="457"/>
        <v>0</v>
      </c>
    </row>
    <row r="955" spans="2:51" s="64" customFormat="1" ht="18" customHeight="1" thickBot="1" x14ac:dyDescent="0.3">
      <c r="B955" s="931"/>
      <c r="C955" s="1068"/>
      <c r="D955" s="912"/>
      <c r="E955" s="718" t="s">
        <v>621</v>
      </c>
      <c r="F955" s="695">
        <f t="shared" si="467"/>
        <v>0</v>
      </c>
      <c r="G955" s="682">
        <v>0</v>
      </c>
      <c r="H955" s="119">
        <v>0</v>
      </c>
      <c r="I955" s="119">
        <v>0</v>
      </c>
      <c r="J955" s="119">
        <v>0</v>
      </c>
      <c r="K955" s="66">
        <f t="shared" si="452"/>
        <v>0</v>
      </c>
      <c r="L955" s="119">
        <v>0</v>
      </c>
      <c r="M955" s="119">
        <v>0</v>
      </c>
      <c r="N955" s="119">
        <v>0</v>
      </c>
      <c r="O955" s="119">
        <v>0</v>
      </c>
      <c r="P955" s="257">
        <f t="shared" si="443"/>
        <v>0</v>
      </c>
      <c r="Q955" s="119">
        <v>0</v>
      </c>
      <c r="R955" s="119">
        <v>0</v>
      </c>
      <c r="S955" s="119">
        <v>0</v>
      </c>
      <c r="T955" s="119">
        <v>0</v>
      </c>
      <c r="U955" s="257">
        <f t="shared" si="445"/>
        <v>0</v>
      </c>
      <c r="V955" s="119">
        <v>0</v>
      </c>
      <c r="W955" s="119">
        <v>0</v>
      </c>
      <c r="X955" s="119">
        <v>0</v>
      </c>
      <c r="Y955" s="401">
        <v>0</v>
      </c>
      <c r="Z955" s="430">
        <f t="shared" si="479"/>
        <v>0</v>
      </c>
      <c r="AA955" s="119">
        <v>0</v>
      </c>
      <c r="AB955" s="119">
        <v>0</v>
      </c>
      <c r="AC955" s="119">
        <v>0</v>
      </c>
      <c r="AD955" s="119">
        <v>0</v>
      </c>
      <c r="AE955" s="430">
        <f t="shared" si="480"/>
        <v>0</v>
      </c>
      <c r="AF955" s="119">
        <v>0</v>
      </c>
      <c r="AG955" s="119">
        <v>0</v>
      </c>
      <c r="AH955" s="119">
        <v>0</v>
      </c>
      <c r="AI955" s="119">
        <v>0</v>
      </c>
      <c r="AJ955" s="430">
        <f t="shared" si="477"/>
        <v>0</v>
      </c>
      <c r="AK955" s="84">
        <v>0</v>
      </c>
      <c r="AL955" s="84">
        <v>0</v>
      </c>
      <c r="AM955" s="84">
        <v>0</v>
      </c>
      <c r="AN955" s="84">
        <v>0</v>
      </c>
      <c r="AO955" s="257">
        <f t="shared" si="478"/>
        <v>0</v>
      </c>
      <c r="AP955" s="83">
        <v>0</v>
      </c>
      <c r="AQ955" s="83">
        <v>0</v>
      </c>
      <c r="AR955" s="83">
        <v>0</v>
      </c>
      <c r="AS955" s="83">
        <v>0</v>
      </c>
      <c r="AT955" s="257">
        <f t="shared" si="456"/>
        <v>0</v>
      </c>
      <c r="AU955" s="84">
        <v>0</v>
      </c>
      <c r="AV955" s="84">
        <v>0</v>
      </c>
      <c r="AW955" s="84">
        <v>0</v>
      </c>
      <c r="AX955" s="84">
        <v>0</v>
      </c>
      <c r="AY955" s="257">
        <f t="shared" si="457"/>
        <v>0</v>
      </c>
    </row>
    <row r="956" spans="2:51" s="64" customFormat="1" ht="28.5" customHeight="1" x14ac:dyDescent="0.25">
      <c r="B956" s="580"/>
      <c r="C956" s="1068"/>
      <c r="D956" s="912" t="s">
        <v>816</v>
      </c>
      <c r="E956" s="76" t="s">
        <v>112</v>
      </c>
      <c r="F956" s="695">
        <f t="shared" si="467"/>
        <v>0</v>
      </c>
      <c r="G956" s="678"/>
      <c r="H956" s="94"/>
      <c r="I956" s="94"/>
      <c r="J956" s="94"/>
      <c r="K956" s="66"/>
      <c r="L956" s="94"/>
      <c r="M956" s="94"/>
      <c r="N956" s="94"/>
      <c r="O956" s="94"/>
      <c r="P956" s="257"/>
      <c r="Q956" s="94"/>
      <c r="R956" s="94"/>
      <c r="S956" s="94"/>
      <c r="T956" s="94"/>
      <c r="U956" s="257"/>
      <c r="V956" s="94"/>
      <c r="W956" s="94"/>
      <c r="X956" s="94"/>
      <c r="Y956" s="420"/>
      <c r="Z956" s="430"/>
      <c r="AA956" s="94"/>
      <c r="AB956" s="94"/>
      <c r="AC956" s="94"/>
      <c r="AD956" s="94"/>
      <c r="AE956" s="430"/>
      <c r="AF956" s="94"/>
      <c r="AG956" s="94"/>
      <c r="AH956" s="94"/>
      <c r="AI956" s="94"/>
      <c r="AJ956" s="430"/>
      <c r="AK956" s="84">
        <v>0</v>
      </c>
      <c r="AL956" s="84">
        <v>0</v>
      </c>
      <c r="AM956" s="84">
        <v>0</v>
      </c>
      <c r="AN956" s="84">
        <v>0</v>
      </c>
      <c r="AO956" s="257"/>
      <c r="AP956" s="83">
        <v>0</v>
      </c>
      <c r="AQ956" s="83">
        <v>0</v>
      </c>
      <c r="AR956" s="83">
        <v>0</v>
      </c>
      <c r="AS956" s="83">
        <v>0</v>
      </c>
      <c r="AT956" s="257">
        <f t="shared" si="456"/>
        <v>0</v>
      </c>
      <c r="AU956" s="84">
        <v>0</v>
      </c>
      <c r="AV956" s="84">
        <v>0</v>
      </c>
      <c r="AW956" s="84">
        <v>0</v>
      </c>
      <c r="AX956" s="84">
        <v>0</v>
      </c>
      <c r="AY956" s="257">
        <f t="shared" si="457"/>
        <v>0</v>
      </c>
    </row>
    <row r="957" spans="2:51" s="64" customFormat="1" ht="30" customHeight="1" thickBot="1" x14ac:dyDescent="0.3">
      <c r="B957" s="580"/>
      <c r="C957" s="1068"/>
      <c r="D957" s="912"/>
      <c r="E957" s="718" t="s">
        <v>621</v>
      </c>
      <c r="F957" s="695">
        <f t="shared" si="467"/>
        <v>0</v>
      </c>
      <c r="G957" s="678"/>
      <c r="H957" s="94"/>
      <c r="I957" s="94"/>
      <c r="J957" s="94"/>
      <c r="K957" s="66"/>
      <c r="L957" s="94"/>
      <c r="M957" s="94"/>
      <c r="N957" s="94"/>
      <c r="O957" s="94"/>
      <c r="P957" s="257"/>
      <c r="Q957" s="94"/>
      <c r="R957" s="94"/>
      <c r="S957" s="94"/>
      <c r="T957" s="94"/>
      <c r="U957" s="257"/>
      <c r="V957" s="94"/>
      <c r="W957" s="94"/>
      <c r="X957" s="94"/>
      <c r="Y957" s="420"/>
      <c r="Z957" s="430"/>
      <c r="AA957" s="94"/>
      <c r="AB957" s="94"/>
      <c r="AC957" s="94"/>
      <c r="AD957" s="94"/>
      <c r="AE957" s="430"/>
      <c r="AF957" s="94"/>
      <c r="AG957" s="94"/>
      <c r="AH957" s="94"/>
      <c r="AI957" s="94"/>
      <c r="AJ957" s="430"/>
      <c r="AK957" s="84">
        <v>0</v>
      </c>
      <c r="AL957" s="84">
        <v>0</v>
      </c>
      <c r="AM957" s="84">
        <v>0</v>
      </c>
      <c r="AN957" s="84">
        <v>0</v>
      </c>
      <c r="AO957" s="257"/>
      <c r="AP957" s="83">
        <v>0</v>
      </c>
      <c r="AQ957" s="83">
        <v>0</v>
      </c>
      <c r="AR957" s="83">
        <v>0</v>
      </c>
      <c r="AS957" s="83">
        <v>0</v>
      </c>
      <c r="AT957" s="257">
        <f t="shared" si="456"/>
        <v>0</v>
      </c>
      <c r="AU957" s="84">
        <v>0</v>
      </c>
      <c r="AV957" s="84">
        <v>0</v>
      </c>
      <c r="AW957" s="84">
        <v>0</v>
      </c>
      <c r="AX957" s="84">
        <v>0</v>
      </c>
      <c r="AY957" s="257">
        <f t="shared" si="457"/>
        <v>0</v>
      </c>
    </row>
    <row r="958" spans="2:51" s="194" customFormat="1" ht="16.5" customHeight="1" x14ac:dyDescent="0.25">
      <c r="B958" s="62"/>
      <c r="C958" s="1068"/>
      <c r="D958" s="937" t="s">
        <v>314</v>
      </c>
      <c r="E958" s="938"/>
      <c r="F958" s="695">
        <f t="shared" si="467"/>
        <v>0</v>
      </c>
      <c r="G958" s="667">
        <f>G912+G917+G922+G927+G932+G937+G947+G942</f>
        <v>0</v>
      </c>
      <c r="H958" s="66">
        <f>H912+H917+H922+H927+H932+H937+H947+H942</f>
        <v>0</v>
      </c>
      <c r="I958" s="66">
        <f>I912+I917+I922+I927+I932+I937+I947+I942</f>
        <v>0</v>
      </c>
      <c r="J958" s="66">
        <f>J912+J917+J922+J927+J932+J937+J947+J942</f>
        <v>0</v>
      </c>
      <c r="K958" s="66">
        <f t="shared" si="452"/>
        <v>0</v>
      </c>
      <c r="L958" s="66">
        <f>L912+L917+L922+L927+L932+L937+L947+L942</f>
        <v>0</v>
      </c>
      <c r="M958" s="66">
        <f>M912+M917+M922+M927+M932+M937+M947+M942</f>
        <v>0</v>
      </c>
      <c r="N958" s="66">
        <f>N912+N917+N922+N927+N932+N937+N947+N942</f>
        <v>0</v>
      </c>
      <c r="O958" s="66">
        <f>O912+O917+O922+O927+O932+O937+O947+O942</f>
        <v>0</v>
      </c>
      <c r="P958" s="257">
        <f t="shared" si="443"/>
        <v>0</v>
      </c>
      <c r="Q958" s="66">
        <f>Q912+Q917+Q922+Q927+Q932+Q937+Q947+Q942</f>
        <v>0</v>
      </c>
      <c r="R958" s="66">
        <f>R912+R917+R922+R927+R932+R937+R947+R942</f>
        <v>0</v>
      </c>
      <c r="S958" s="66">
        <f>S912+S917+S922+S927+S932+S937+S947+S942</f>
        <v>0</v>
      </c>
      <c r="T958" s="66">
        <f>T912+T917+T922+T927+T932+T937+T947+T942</f>
        <v>0</v>
      </c>
      <c r="U958" s="257">
        <f t="shared" si="445"/>
        <v>0</v>
      </c>
      <c r="V958" s="66">
        <f>V912+V917+V922+V927+V932+V937+V947+V942</f>
        <v>0</v>
      </c>
      <c r="W958" s="66">
        <f>W912+W917+W922+W927+W932+W937+W947+W942</f>
        <v>0</v>
      </c>
      <c r="X958" s="66">
        <f>X912+X917+X922+X927+X932+X937+X947+X942</f>
        <v>0</v>
      </c>
      <c r="Y958" s="410">
        <f>Y912+Y917+Y922+Y927+Y932+Y937+Y947+Y942</f>
        <v>0</v>
      </c>
      <c r="Z958" s="430">
        <f t="shared" si="479"/>
        <v>0</v>
      </c>
      <c r="AA958" s="66">
        <f>AA912+AA917+AA922+AA927+AA932+AA937+AA947+AA942</f>
        <v>0</v>
      </c>
      <c r="AB958" s="66">
        <f>AB912+AB917+AB922+AB927+AB932+AB937+AB947+AB942</f>
        <v>0</v>
      </c>
      <c r="AC958" s="66">
        <f>AC912+AC917+AC922+AC927+AC932+AC937+AC947+AC942</f>
        <v>0</v>
      </c>
      <c r="AD958" s="66">
        <f>AD912+AD917+AD922+AD927+AD932+AD937+AD947+AD942</f>
        <v>0</v>
      </c>
      <c r="AE958" s="430">
        <f t="shared" si="480"/>
        <v>0</v>
      </c>
      <c r="AF958" s="66">
        <f>AF912+AF917+AF922+AF927+AF932+AF937+AF947+AF942</f>
        <v>0</v>
      </c>
      <c r="AG958" s="66">
        <f>AG912+AG917+AG922+AG927+AG932+AG937+AG947+AG942</f>
        <v>0</v>
      </c>
      <c r="AH958" s="66">
        <f>AH912+AH917+AH922+AH927+AH932+AH937+AH947+AH942</f>
        <v>0</v>
      </c>
      <c r="AI958" s="66">
        <f>AI912+AI917+AI922+AI927+AI932+AI937+AI947+AI942</f>
        <v>0</v>
      </c>
      <c r="AJ958" s="430">
        <f t="shared" si="477"/>
        <v>0</v>
      </c>
      <c r="AK958" s="65">
        <f t="shared" ref="AK958:AN958" si="481">AK912+AK917+AK922+AK927+AK932+AK937+AK947+AK942</f>
        <v>0</v>
      </c>
      <c r="AL958" s="65">
        <f t="shared" si="481"/>
        <v>0</v>
      </c>
      <c r="AM958" s="65">
        <f t="shared" si="481"/>
        <v>0</v>
      </c>
      <c r="AN958" s="65">
        <f t="shared" si="481"/>
        <v>0</v>
      </c>
      <c r="AO958" s="257">
        <f t="shared" si="478"/>
        <v>0</v>
      </c>
      <c r="AP958" s="65">
        <f t="shared" ref="AP958:AS958" si="482">AP912+AP917+AP922+AP927+AP932+AP937+AP947+AP942</f>
        <v>0</v>
      </c>
      <c r="AQ958" s="65">
        <f t="shared" si="482"/>
        <v>0</v>
      </c>
      <c r="AR958" s="65">
        <f t="shared" si="482"/>
        <v>0</v>
      </c>
      <c r="AS958" s="65">
        <f t="shared" si="482"/>
        <v>0</v>
      </c>
      <c r="AT958" s="257">
        <f t="shared" si="456"/>
        <v>0</v>
      </c>
      <c r="AU958" s="65">
        <f t="shared" ref="AU958:AX958" si="483">AU912+AU917+AU922+AU927+AU932+AU937+AU947+AU942</f>
        <v>0</v>
      </c>
      <c r="AV958" s="65">
        <f t="shared" si="483"/>
        <v>0</v>
      </c>
      <c r="AW958" s="65">
        <f t="shared" si="483"/>
        <v>0</v>
      </c>
      <c r="AX958" s="65">
        <f t="shared" si="483"/>
        <v>0</v>
      </c>
      <c r="AY958" s="257">
        <f t="shared" si="457"/>
        <v>0</v>
      </c>
    </row>
    <row r="959" spans="2:51" s="194" customFormat="1" ht="16.5" customHeight="1" x14ac:dyDescent="0.25">
      <c r="B959" s="20"/>
      <c r="C959" s="1068"/>
      <c r="D959" s="935" t="s">
        <v>316</v>
      </c>
      <c r="E959" s="936"/>
      <c r="F959" s="695">
        <f t="shared" si="467"/>
        <v>0</v>
      </c>
      <c r="G959" s="667">
        <f t="shared" ref="G959:J960" si="484">G913+G918+G923+G928+G933+G938+G948</f>
        <v>0</v>
      </c>
      <c r="H959" s="66">
        <f t="shared" si="484"/>
        <v>0</v>
      </c>
      <c r="I959" s="66">
        <f t="shared" si="484"/>
        <v>0</v>
      </c>
      <c r="J959" s="66">
        <f t="shared" si="484"/>
        <v>0</v>
      </c>
      <c r="K959" s="66">
        <f t="shared" si="452"/>
        <v>0</v>
      </c>
      <c r="L959" s="66">
        <f t="shared" ref="L959:O960" si="485">L913+L918+L923+L928+L933+L938+L948</f>
        <v>0</v>
      </c>
      <c r="M959" s="66">
        <f t="shared" si="485"/>
        <v>0</v>
      </c>
      <c r="N959" s="66">
        <f t="shared" si="485"/>
        <v>0</v>
      </c>
      <c r="O959" s="66">
        <f t="shared" si="485"/>
        <v>0</v>
      </c>
      <c r="P959" s="257">
        <f t="shared" si="443"/>
        <v>0</v>
      </c>
      <c r="Q959" s="66">
        <f t="shared" ref="Q959:T960" si="486">Q913+Q918+Q923+Q928+Q933+Q938+Q948</f>
        <v>0</v>
      </c>
      <c r="R959" s="66">
        <f t="shared" si="486"/>
        <v>0</v>
      </c>
      <c r="S959" s="66">
        <f t="shared" si="486"/>
        <v>0</v>
      </c>
      <c r="T959" s="66">
        <f t="shared" si="486"/>
        <v>0</v>
      </c>
      <c r="U959" s="257">
        <f t="shared" si="445"/>
        <v>0</v>
      </c>
      <c r="V959" s="66">
        <f t="shared" ref="V959:Y960" si="487">V913+V918+V923+V928+V933+V938+V948</f>
        <v>0</v>
      </c>
      <c r="W959" s="66">
        <f t="shared" si="487"/>
        <v>0</v>
      </c>
      <c r="X959" s="66">
        <f t="shared" si="487"/>
        <v>0</v>
      </c>
      <c r="Y959" s="410">
        <f t="shared" si="487"/>
        <v>0</v>
      </c>
      <c r="Z959" s="430">
        <f t="shared" si="479"/>
        <v>0</v>
      </c>
      <c r="AA959" s="66">
        <f t="shared" ref="AA959:AD960" si="488">AA913+AA918+AA923+AA928+AA933+AA938+AA948</f>
        <v>0</v>
      </c>
      <c r="AB959" s="66">
        <f t="shared" si="488"/>
        <v>0</v>
      </c>
      <c r="AC959" s="66">
        <f t="shared" si="488"/>
        <v>0</v>
      </c>
      <c r="AD959" s="66">
        <f t="shared" si="488"/>
        <v>0</v>
      </c>
      <c r="AE959" s="430">
        <f t="shared" si="480"/>
        <v>0</v>
      </c>
      <c r="AF959" s="66">
        <f t="shared" ref="AF959:AI960" si="489">AF913+AF918+AF923+AF928+AF933+AF938+AF948</f>
        <v>0</v>
      </c>
      <c r="AG959" s="66">
        <f t="shared" si="489"/>
        <v>0</v>
      </c>
      <c r="AH959" s="66">
        <f t="shared" si="489"/>
        <v>0</v>
      </c>
      <c r="AI959" s="66">
        <f t="shared" si="489"/>
        <v>0</v>
      </c>
      <c r="AJ959" s="430">
        <f t="shared" si="477"/>
        <v>0</v>
      </c>
      <c r="AK959" s="65">
        <f t="shared" ref="AK959:AN959" si="490">AK913+AK918+AK923+AK928+AK933+AK938+AK948</f>
        <v>0</v>
      </c>
      <c r="AL959" s="65">
        <f t="shared" si="490"/>
        <v>0</v>
      </c>
      <c r="AM959" s="65">
        <f t="shared" si="490"/>
        <v>0</v>
      </c>
      <c r="AN959" s="65">
        <f t="shared" si="490"/>
        <v>0</v>
      </c>
      <c r="AO959" s="257">
        <f t="shared" si="478"/>
        <v>0</v>
      </c>
      <c r="AP959" s="65">
        <f t="shared" ref="AP959:AS959" si="491">AP913+AP918+AP923+AP928+AP933+AP938+AP948</f>
        <v>0</v>
      </c>
      <c r="AQ959" s="65">
        <f t="shared" si="491"/>
        <v>0</v>
      </c>
      <c r="AR959" s="65">
        <f t="shared" si="491"/>
        <v>0</v>
      </c>
      <c r="AS959" s="65">
        <f t="shared" si="491"/>
        <v>0</v>
      </c>
      <c r="AT959" s="257">
        <f t="shared" si="456"/>
        <v>0</v>
      </c>
      <c r="AU959" s="65">
        <f t="shared" ref="AU959:AX959" si="492">AU913+AU918+AU923+AU928+AU933+AU938+AU948</f>
        <v>0</v>
      </c>
      <c r="AV959" s="65">
        <f t="shared" si="492"/>
        <v>0</v>
      </c>
      <c r="AW959" s="65">
        <f t="shared" si="492"/>
        <v>0</v>
      </c>
      <c r="AX959" s="65">
        <f t="shared" si="492"/>
        <v>0</v>
      </c>
      <c r="AY959" s="257">
        <f t="shared" si="457"/>
        <v>0</v>
      </c>
    </row>
    <row r="960" spans="2:51" s="194" customFormat="1" ht="16.5" customHeight="1" thickBot="1" x14ac:dyDescent="0.3">
      <c r="B960" s="20"/>
      <c r="C960" s="1068"/>
      <c r="D960" s="964" t="s">
        <v>315</v>
      </c>
      <c r="E960" s="965"/>
      <c r="F960" s="695">
        <f t="shared" si="467"/>
        <v>6</v>
      </c>
      <c r="G960" s="667">
        <f t="shared" si="484"/>
        <v>0</v>
      </c>
      <c r="H960" s="66">
        <f t="shared" si="484"/>
        <v>0</v>
      </c>
      <c r="I960" s="66">
        <f t="shared" si="484"/>
        <v>0</v>
      </c>
      <c r="J960" s="66">
        <f t="shared" si="484"/>
        <v>0</v>
      </c>
      <c r="K960" s="66">
        <f t="shared" si="452"/>
        <v>0</v>
      </c>
      <c r="L960" s="66">
        <f t="shared" si="485"/>
        <v>0</v>
      </c>
      <c r="M960" s="66">
        <f t="shared" si="485"/>
        <v>0</v>
      </c>
      <c r="N960" s="66">
        <f t="shared" si="485"/>
        <v>0</v>
      </c>
      <c r="O960" s="66">
        <f t="shared" si="485"/>
        <v>0</v>
      </c>
      <c r="P960" s="257">
        <f t="shared" si="443"/>
        <v>0</v>
      </c>
      <c r="Q960" s="66">
        <f t="shared" si="486"/>
        <v>0</v>
      </c>
      <c r="R960" s="66">
        <f t="shared" si="486"/>
        <v>0</v>
      </c>
      <c r="S960" s="66">
        <f t="shared" si="486"/>
        <v>0</v>
      </c>
      <c r="T960" s="66">
        <f t="shared" si="486"/>
        <v>0</v>
      </c>
      <c r="U960" s="257">
        <f t="shared" si="445"/>
        <v>0</v>
      </c>
      <c r="V960" s="66">
        <f t="shared" si="487"/>
        <v>0</v>
      </c>
      <c r="W960" s="66">
        <f t="shared" si="487"/>
        <v>1</v>
      </c>
      <c r="X960" s="66">
        <f t="shared" si="487"/>
        <v>0</v>
      </c>
      <c r="Y960" s="410">
        <f t="shared" si="487"/>
        <v>0</v>
      </c>
      <c r="Z960" s="430">
        <f t="shared" si="479"/>
        <v>1</v>
      </c>
      <c r="AA960" s="66">
        <f t="shared" si="488"/>
        <v>0</v>
      </c>
      <c r="AB960" s="66">
        <f t="shared" si="488"/>
        <v>0</v>
      </c>
      <c r="AC960" s="66">
        <f t="shared" si="488"/>
        <v>0</v>
      </c>
      <c r="AD960" s="66">
        <f t="shared" si="488"/>
        <v>1</v>
      </c>
      <c r="AE960" s="430">
        <f t="shared" si="480"/>
        <v>1</v>
      </c>
      <c r="AF960" s="66">
        <f t="shared" si="489"/>
        <v>0</v>
      </c>
      <c r="AG960" s="66">
        <f t="shared" si="489"/>
        <v>0</v>
      </c>
      <c r="AH960" s="66">
        <f t="shared" si="489"/>
        <v>0</v>
      </c>
      <c r="AI960" s="66">
        <f t="shared" si="489"/>
        <v>0</v>
      </c>
      <c r="AJ960" s="430">
        <f t="shared" si="477"/>
        <v>0</v>
      </c>
      <c r="AK960" s="65">
        <f t="shared" ref="AK960:AN960" si="493">AK914+AK919+AK924+AK929+AK934+AK939+AK956+AK954+AK953+AK949+AK944</f>
        <v>0</v>
      </c>
      <c r="AL960" s="65">
        <f t="shared" si="493"/>
        <v>0</v>
      </c>
      <c r="AM960" s="65">
        <f t="shared" si="493"/>
        <v>0</v>
      </c>
      <c r="AN960" s="65">
        <f t="shared" si="493"/>
        <v>2</v>
      </c>
      <c r="AO960" s="257">
        <f t="shared" si="478"/>
        <v>2</v>
      </c>
      <c r="AP960" s="65">
        <f t="shared" ref="AP960:AS960" si="494">AP914+AP919+AP924+AP929+AP934+AP939+AP956+AP954+AP953+AP949+AP944</f>
        <v>0</v>
      </c>
      <c r="AQ960" s="65">
        <f t="shared" si="494"/>
        <v>0</v>
      </c>
      <c r="AR960" s="65">
        <f t="shared" si="494"/>
        <v>0</v>
      </c>
      <c r="AS960" s="65">
        <f t="shared" si="494"/>
        <v>0</v>
      </c>
      <c r="AT960" s="257">
        <f t="shared" si="456"/>
        <v>0</v>
      </c>
      <c r="AU960" s="65">
        <f t="shared" ref="AU960:AX960" si="495">AU914+AU919+AU924+AU929+AU934+AU939+AU956+AU954+AU953+AU949+AU944</f>
        <v>0</v>
      </c>
      <c r="AV960" s="65">
        <f t="shared" si="495"/>
        <v>0</v>
      </c>
      <c r="AW960" s="65">
        <f t="shared" si="495"/>
        <v>0</v>
      </c>
      <c r="AX960" s="65">
        <f t="shared" si="495"/>
        <v>2</v>
      </c>
      <c r="AY960" s="257">
        <f t="shared" si="457"/>
        <v>2</v>
      </c>
    </row>
    <row r="961" spans="2:51" s="194" customFormat="1" ht="16.5" customHeight="1" thickBot="1" x14ac:dyDescent="0.3">
      <c r="B961" s="180"/>
      <c r="C961" s="1069"/>
      <c r="D961" s="919" t="s">
        <v>486</v>
      </c>
      <c r="E961" s="920"/>
      <c r="F961" s="695">
        <f t="shared" si="467"/>
        <v>20</v>
      </c>
      <c r="G961" s="667">
        <f>G915+G920+G925+G930+G935+G940+G950+G945</f>
        <v>0</v>
      </c>
      <c r="H961" s="66">
        <f>H915+H920+H925+H930+H935+H940+H950+H945</f>
        <v>0</v>
      </c>
      <c r="I961" s="66">
        <f>I915+I920+I925+I930+I935+I940+I950+I945</f>
        <v>0</v>
      </c>
      <c r="J961" s="66">
        <f>J915+J920+J925+J930+J935+J940+J950+J945</f>
        <v>0</v>
      </c>
      <c r="K961" s="66">
        <f t="shared" si="452"/>
        <v>0</v>
      </c>
      <c r="L961" s="66">
        <f>L915+L920+L925+L930+L935+L940+L950+L945</f>
        <v>5</v>
      </c>
      <c r="M961" s="66">
        <f>M915+M920+M925+M930+M935+M940+M950+M945</f>
        <v>0</v>
      </c>
      <c r="N961" s="66">
        <f>N915+N920+N925+N930+N935+N940+N950+N945</f>
        <v>0</v>
      </c>
      <c r="O961" s="66">
        <f>O915+O920+O925+O930+O935+O940+O950+O945</f>
        <v>0</v>
      </c>
      <c r="P961" s="257">
        <f t="shared" si="443"/>
        <v>5</v>
      </c>
      <c r="Q961" s="66">
        <f>Q915+Q920+Q925+Q930+Q935+Q940+Q950+Q945</f>
        <v>0</v>
      </c>
      <c r="R961" s="66">
        <f>R915+R920+R925+R930+R935+R940+R950+R945</f>
        <v>0</v>
      </c>
      <c r="S961" s="66">
        <f>S915+S920+S925+S930+S935+S940+S950+S945</f>
        <v>1</v>
      </c>
      <c r="T961" s="66">
        <f>T915+T920+T925+T930+T935+T940+T950+T945</f>
        <v>0</v>
      </c>
      <c r="U961" s="257">
        <f t="shared" si="445"/>
        <v>1</v>
      </c>
      <c r="V961" s="66">
        <f>V915+V920+V925+V930+V935+V940+V950+V945</f>
        <v>0</v>
      </c>
      <c r="W961" s="66">
        <f>W915+W920+W925+W930+W935+W940+W950+W945</f>
        <v>1</v>
      </c>
      <c r="X961" s="66">
        <f>X915+X920+X925+X930+X935+X940+X950+X945</f>
        <v>0</v>
      </c>
      <c r="Y961" s="410">
        <f>Y915+Y920+Y925+Y930+Y935+Y940+Y950+Y945</f>
        <v>3</v>
      </c>
      <c r="Z961" s="430">
        <f t="shared" si="479"/>
        <v>4</v>
      </c>
      <c r="AA961" s="66">
        <f>AA915+AA920+AA925+AA930+AA935+AA940+AA950+AA945</f>
        <v>0</v>
      </c>
      <c r="AB961" s="66">
        <f>AB915+AB920+AB925+AB930+AB935+AB940+AB950+AB945</f>
        <v>0</v>
      </c>
      <c r="AC961" s="66">
        <f>AC915+AC920+AC925+AC930+AC935+AC940+AC950+AC945</f>
        <v>0</v>
      </c>
      <c r="AD961" s="66">
        <f>AD915+AD920+AD925+AD930+AD935+AD940+AD950+AD945</f>
        <v>5</v>
      </c>
      <c r="AE961" s="430">
        <f t="shared" si="480"/>
        <v>5</v>
      </c>
      <c r="AF961" s="66">
        <f>AF915+AF920+AF925+AF930+AF935+AF940+AF950+AF945</f>
        <v>0</v>
      </c>
      <c r="AG961" s="66">
        <f>AG915+AG920+AG925+AG930+AG935+AG940+AG950+AG945</f>
        <v>0</v>
      </c>
      <c r="AH961" s="66">
        <f>AH915+AH920+AH925+AH930+AH935+AH940+AH950+AH945</f>
        <v>0</v>
      </c>
      <c r="AI961" s="66">
        <f>AI915+AI920+AI925+AI930+AI935+AI940+AI950+AI945</f>
        <v>5</v>
      </c>
      <c r="AJ961" s="430">
        <f t="shared" si="477"/>
        <v>5</v>
      </c>
      <c r="AK961" s="65">
        <f t="shared" ref="AK961:AN961" si="496">AK915+AK920+AK925+AK945+AK935+AK955+AK957+AK950</f>
        <v>0</v>
      </c>
      <c r="AL961" s="65">
        <f t="shared" si="496"/>
        <v>0</v>
      </c>
      <c r="AM961" s="65">
        <f t="shared" si="496"/>
        <v>0</v>
      </c>
      <c r="AN961" s="65">
        <f t="shared" si="496"/>
        <v>0</v>
      </c>
      <c r="AO961" s="257">
        <f t="shared" si="478"/>
        <v>0</v>
      </c>
      <c r="AP961" s="65">
        <f t="shared" ref="AP961:AS961" si="497">AP915+AP920+AP925+AP945+AP935+AP955+AP957+AP950</f>
        <v>0</v>
      </c>
      <c r="AQ961" s="65">
        <f t="shared" si="497"/>
        <v>0</v>
      </c>
      <c r="AR961" s="65">
        <f t="shared" si="497"/>
        <v>0</v>
      </c>
      <c r="AS961" s="65">
        <f t="shared" si="497"/>
        <v>0</v>
      </c>
      <c r="AT961" s="257">
        <f t="shared" si="456"/>
        <v>0</v>
      </c>
      <c r="AU961" s="65">
        <f t="shared" ref="AU961:AX961" si="498">AU915+AU920+AU925+AU945+AU935+AU955+AU957+AU950</f>
        <v>0</v>
      </c>
      <c r="AV961" s="65">
        <f t="shared" si="498"/>
        <v>0</v>
      </c>
      <c r="AW961" s="65">
        <f t="shared" si="498"/>
        <v>0</v>
      </c>
      <c r="AX961" s="65">
        <f t="shared" si="498"/>
        <v>0</v>
      </c>
      <c r="AY961" s="257">
        <f t="shared" si="457"/>
        <v>0</v>
      </c>
    </row>
    <row r="962" spans="2:51" s="194" customFormat="1" ht="16.5" customHeight="1" thickBot="1" x14ac:dyDescent="0.3">
      <c r="B962" s="129"/>
      <c r="C962" s="1070"/>
      <c r="D962" s="919" t="s">
        <v>650</v>
      </c>
      <c r="E962" s="920"/>
      <c r="F962" s="695">
        <f t="shared" si="467"/>
        <v>0</v>
      </c>
      <c r="G962" s="667">
        <f>G916+G921+G926+G931+G936+G941+G955+G946</f>
        <v>0</v>
      </c>
      <c r="H962" s="66">
        <f>H916+H921+H926+H931+H936+H941+H955+H946</f>
        <v>0</v>
      </c>
      <c r="I962" s="66">
        <f>I916+I921+I926+I931+I936+I941+I955+I946</f>
        <v>0</v>
      </c>
      <c r="J962" s="66">
        <f>J916+J921+J926+J931+J936+J941+J955+J946</f>
        <v>0</v>
      </c>
      <c r="K962" s="66">
        <f t="shared" si="452"/>
        <v>0</v>
      </c>
      <c r="L962" s="66">
        <f>L916+L921+L926+L931+L936+L941+L955+L946</f>
        <v>0</v>
      </c>
      <c r="M962" s="66">
        <f>M916+M921+M926+M931+M936+M941+M955+M946</f>
        <v>0</v>
      </c>
      <c r="N962" s="66">
        <f>N916+N921+N926+N931+N936+N941+N955+N946</f>
        <v>0</v>
      </c>
      <c r="O962" s="66">
        <f>O916+O921+O926+O931+O936+O941+O955+O946</f>
        <v>0</v>
      </c>
      <c r="P962" s="257">
        <f t="shared" ref="P962:P1025" si="499">L962+M962+N962+O962</f>
        <v>0</v>
      </c>
      <c r="Q962" s="66">
        <f>Q916+Q921+Q926+Q931+Q936+Q941+Q955+Q946</f>
        <v>0</v>
      </c>
      <c r="R962" s="66">
        <f>R916+R921+R926+R931+R936+R941+R955+R946</f>
        <v>0</v>
      </c>
      <c r="S962" s="66">
        <f>S916+S921+S926+S931+S936+S941+S955+S946</f>
        <v>0</v>
      </c>
      <c r="T962" s="66">
        <f>T916+T921+T926+T931+T936+T941+T955+T946</f>
        <v>0</v>
      </c>
      <c r="U962" s="257">
        <f t="shared" ref="U962:U1025" si="500">Q962+R962+S962+T962</f>
        <v>0</v>
      </c>
      <c r="V962" s="66">
        <f>V916+V921+V926+V931+V936+V941+V955+V946</f>
        <v>0</v>
      </c>
      <c r="W962" s="66">
        <f>W916+W921+W926+W931+W936+W941+W955+W946</f>
        <v>0</v>
      </c>
      <c r="X962" s="66">
        <f>X916+X921+X926+X931+X936+X941+X955+X946</f>
        <v>0</v>
      </c>
      <c r="Y962" s="410">
        <f>Y916+Y921+Y926+Y931+Y936+Y941+Y955+Y946</f>
        <v>0</v>
      </c>
      <c r="Z962" s="430">
        <f t="shared" si="479"/>
        <v>0</v>
      </c>
      <c r="AA962" s="66">
        <f>AA916+AA921+AA926+AA931+AA936+AA941+AA955+AA946</f>
        <v>0</v>
      </c>
      <c r="AB962" s="66">
        <f>AB916+AB921+AB926+AB931+AB936+AB941+AB955+AB946</f>
        <v>0</v>
      </c>
      <c r="AC962" s="66">
        <f>AC916+AC921+AC926+AC931+AC936+AC941+AC955+AC946</f>
        <v>0</v>
      </c>
      <c r="AD962" s="66">
        <f>AD916+AD921+AD926+AD931+AD936+AD941+AD955+AD946</f>
        <v>0</v>
      </c>
      <c r="AE962" s="430">
        <f t="shared" si="480"/>
        <v>0</v>
      </c>
      <c r="AF962" s="66">
        <f>AF916+AF921+AF926+AF931+AF936+AF941+AF955+AF946</f>
        <v>0</v>
      </c>
      <c r="AG962" s="66">
        <f>AG916+AG921+AG926+AG931+AG936+AG941+AG955+AG946</f>
        <v>0</v>
      </c>
      <c r="AH962" s="66">
        <f>AH916+AH921+AH926+AH931+AH936+AH941+AH955+AH946</f>
        <v>0</v>
      </c>
      <c r="AI962" s="66">
        <f>AI916+AI921+AI926+AI931+AI936+AI941+AI955+AI946</f>
        <v>0</v>
      </c>
      <c r="AJ962" s="430">
        <f t="shared" si="477"/>
        <v>0</v>
      </c>
      <c r="AK962" s="65">
        <f t="shared" ref="AK962:AN962" si="501">AK916+AK921+AK926+AK931+AK936+AK941+AK946</f>
        <v>0</v>
      </c>
      <c r="AL962" s="65">
        <f t="shared" si="501"/>
        <v>0</v>
      </c>
      <c r="AM962" s="65">
        <f t="shared" si="501"/>
        <v>0</v>
      </c>
      <c r="AN962" s="65">
        <f t="shared" si="501"/>
        <v>0</v>
      </c>
      <c r="AO962" s="257">
        <f t="shared" si="478"/>
        <v>0</v>
      </c>
      <c r="AP962" s="65">
        <f t="shared" ref="AP962:AS962" si="502">AP916+AP921+AP926+AP931+AP936+AP941+AP946</f>
        <v>0</v>
      </c>
      <c r="AQ962" s="65">
        <f t="shared" si="502"/>
        <v>0</v>
      </c>
      <c r="AR962" s="65">
        <f t="shared" si="502"/>
        <v>0</v>
      </c>
      <c r="AS962" s="65">
        <f t="shared" si="502"/>
        <v>0</v>
      </c>
      <c r="AT962" s="257">
        <f t="shared" si="456"/>
        <v>0</v>
      </c>
      <c r="AU962" s="65">
        <f t="shared" ref="AU962:AX962" si="503">AU916+AU921+AU926+AU931+AU936+AU941+AU946</f>
        <v>0</v>
      </c>
      <c r="AV962" s="65">
        <f t="shared" si="503"/>
        <v>0</v>
      </c>
      <c r="AW962" s="65">
        <f t="shared" si="503"/>
        <v>0</v>
      </c>
      <c r="AX962" s="65">
        <f t="shared" si="503"/>
        <v>0</v>
      </c>
      <c r="AY962" s="257">
        <f t="shared" si="457"/>
        <v>0</v>
      </c>
    </row>
    <row r="963" spans="2:51" s="194" customFormat="1" ht="23.25" customHeight="1" x14ac:dyDescent="0.25">
      <c r="B963" s="1015">
        <v>1</v>
      </c>
      <c r="C963" s="934" t="s">
        <v>389</v>
      </c>
      <c r="D963" s="939" t="s">
        <v>388</v>
      </c>
      <c r="E963" s="634" t="s">
        <v>116</v>
      </c>
      <c r="F963" s="695">
        <f t="shared" si="467"/>
        <v>0</v>
      </c>
      <c r="G963" s="678">
        <v>0</v>
      </c>
      <c r="H963" s="94">
        <v>0</v>
      </c>
      <c r="I963" s="94">
        <v>0</v>
      </c>
      <c r="J963" s="94">
        <v>0</v>
      </c>
      <c r="K963" s="66">
        <f t="shared" ref="K963:K1026" si="504">G963+H963+I963+J963</f>
        <v>0</v>
      </c>
      <c r="L963" s="94">
        <v>0</v>
      </c>
      <c r="M963" s="94">
        <v>0</v>
      </c>
      <c r="N963" s="94">
        <v>0</v>
      </c>
      <c r="O963" s="94">
        <v>0</v>
      </c>
      <c r="P963" s="257">
        <f t="shared" si="499"/>
        <v>0</v>
      </c>
      <c r="Q963" s="94">
        <v>0</v>
      </c>
      <c r="R963" s="94">
        <v>0</v>
      </c>
      <c r="S963" s="94">
        <v>0</v>
      </c>
      <c r="T963" s="94">
        <v>0</v>
      </c>
      <c r="U963" s="257">
        <f t="shared" si="500"/>
        <v>0</v>
      </c>
      <c r="V963" s="94">
        <v>0</v>
      </c>
      <c r="W963" s="94">
        <v>0</v>
      </c>
      <c r="X963" s="94">
        <v>0</v>
      </c>
      <c r="Y963" s="420">
        <v>0</v>
      </c>
      <c r="Z963" s="430">
        <f t="shared" si="479"/>
        <v>0</v>
      </c>
      <c r="AA963" s="94">
        <v>0</v>
      </c>
      <c r="AB963" s="94">
        <v>0</v>
      </c>
      <c r="AC963" s="94">
        <v>0</v>
      </c>
      <c r="AD963" s="94">
        <v>0</v>
      </c>
      <c r="AE963" s="430">
        <f t="shared" si="480"/>
        <v>0</v>
      </c>
      <c r="AF963" s="94">
        <v>0</v>
      </c>
      <c r="AG963" s="94">
        <v>0</v>
      </c>
      <c r="AH963" s="94">
        <v>0</v>
      </c>
      <c r="AI963" s="94">
        <v>0</v>
      </c>
      <c r="AJ963" s="430">
        <f t="shared" si="477"/>
        <v>0</v>
      </c>
      <c r="AK963" s="91">
        <v>0</v>
      </c>
      <c r="AL963" s="91">
        <v>0</v>
      </c>
      <c r="AM963" s="91">
        <v>0</v>
      </c>
      <c r="AN963" s="91">
        <v>0</v>
      </c>
      <c r="AO963" s="257">
        <f t="shared" si="478"/>
        <v>0</v>
      </c>
      <c r="AP963" s="91">
        <v>0</v>
      </c>
      <c r="AQ963" s="91">
        <v>0</v>
      </c>
      <c r="AR963" s="91">
        <v>0</v>
      </c>
      <c r="AS963" s="91">
        <v>0</v>
      </c>
      <c r="AT963" s="257">
        <f t="shared" si="456"/>
        <v>0</v>
      </c>
      <c r="AU963" s="91">
        <v>0</v>
      </c>
      <c r="AV963" s="91">
        <v>0</v>
      </c>
      <c r="AW963" s="91">
        <v>0</v>
      </c>
      <c r="AX963" s="91">
        <v>0</v>
      </c>
      <c r="AY963" s="257">
        <f t="shared" si="457"/>
        <v>0</v>
      </c>
    </row>
    <row r="964" spans="2:51" s="194" customFormat="1" ht="23.25" customHeight="1" x14ac:dyDescent="0.25">
      <c r="B964" s="925"/>
      <c r="C964" s="911"/>
      <c r="D964" s="940"/>
      <c r="E964" s="585" t="s">
        <v>203</v>
      </c>
      <c r="F964" s="695">
        <f t="shared" si="467"/>
        <v>0</v>
      </c>
      <c r="G964" s="683">
        <v>0</v>
      </c>
      <c r="H964" s="91">
        <v>0</v>
      </c>
      <c r="I964" s="91">
        <v>0</v>
      </c>
      <c r="J964" s="91">
        <v>0</v>
      </c>
      <c r="K964" s="66">
        <f t="shared" si="504"/>
        <v>0</v>
      </c>
      <c r="L964" s="91">
        <v>0</v>
      </c>
      <c r="M964" s="91">
        <v>0</v>
      </c>
      <c r="N964" s="91">
        <v>0</v>
      </c>
      <c r="O964" s="91">
        <v>0</v>
      </c>
      <c r="P964" s="257">
        <f t="shared" si="499"/>
        <v>0</v>
      </c>
      <c r="Q964" s="91">
        <v>0</v>
      </c>
      <c r="R964" s="91">
        <v>0</v>
      </c>
      <c r="S964" s="91">
        <v>0</v>
      </c>
      <c r="T964" s="91">
        <v>0</v>
      </c>
      <c r="U964" s="257">
        <f t="shared" si="500"/>
        <v>0</v>
      </c>
      <c r="V964" s="94">
        <v>0</v>
      </c>
      <c r="W964" s="94">
        <v>0</v>
      </c>
      <c r="X964" s="94">
        <v>0</v>
      </c>
      <c r="Y964" s="420">
        <v>0</v>
      </c>
      <c r="Z964" s="430">
        <f t="shared" si="479"/>
        <v>0</v>
      </c>
      <c r="AA964" s="91">
        <v>0</v>
      </c>
      <c r="AB964" s="91">
        <v>0</v>
      </c>
      <c r="AC964" s="91">
        <v>0</v>
      </c>
      <c r="AD964" s="91">
        <v>0</v>
      </c>
      <c r="AE964" s="430">
        <f t="shared" si="480"/>
        <v>0</v>
      </c>
      <c r="AF964" s="91">
        <v>0</v>
      </c>
      <c r="AG964" s="91">
        <v>0</v>
      </c>
      <c r="AH964" s="91">
        <v>0</v>
      </c>
      <c r="AI964" s="91">
        <v>0</v>
      </c>
      <c r="AJ964" s="430">
        <f t="shared" si="477"/>
        <v>0</v>
      </c>
      <c r="AK964" s="91">
        <v>0</v>
      </c>
      <c r="AL964" s="91">
        <v>0</v>
      </c>
      <c r="AM964" s="91">
        <v>0</v>
      </c>
      <c r="AN964" s="91">
        <v>0</v>
      </c>
      <c r="AO964" s="257">
        <f t="shared" si="478"/>
        <v>0</v>
      </c>
      <c r="AP964" s="91">
        <v>0</v>
      </c>
      <c r="AQ964" s="91">
        <v>0</v>
      </c>
      <c r="AR964" s="91">
        <v>0</v>
      </c>
      <c r="AS964" s="91">
        <v>0</v>
      </c>
      <c r="AT964" s="257">
        <f t="shared" si="456"/>
        <v>0</v>
      </c>
      <c r="AU964" s="91">
        <v>0</v>
      </c>
      <c r="AV964" s="91">
        <v>0</v>
      </c>
      <c r="AW964" s="91">
        <v>0</v>
      </c>
      <c r="AX964" s="91">
        <v>0</v>
      </c>
      <c r="AY964" s="257">
        <f t="shared" si="457"/>
        <v>0</v>
      </c>
    </row>
    <row r="965" spans="2:51" s="194" customFormat="1" ht="23.25" customHeight="1" thickBot="1" x14ac:dyDescent="0.3">
      <c r="B965" s="925"/>
      <c r="C965" s="911"/>
      <c r="D965" s="941"/>
      <c r="E965" s="586" t="s">
        <v>112</v>
      </c>
      <c r="F965" s="695">
        <f t="shared" si="467"/>
        <v>0</v>
      </c>
      <c r="G965" s="682">
        <v>0</v>
      </c>
      <c r="H965" s="119">
        <v>0</v>
      </c>
      <c r="I965" s="119">
        <v>0</v>
      </c>
      <c r="J965" s="119">
        <v>0</v>
      </c>
      <c r="K965" s="66">
        <f t="shared" si="504"/>
        <v>0</v>
      </c>
      <c r="L965" s="119">
        <v>0</v>
      </c>
      <c r="M965" s="119">
        <v>0</v>
      </c>
      <c r="N965" s="119">
        <v>0</v>
      </c>
      <c r="O965" s="119">
        <v>0</v>
      </c>
      <c r="P965" s="257">
        <f t="shared" si="499"/>
        <v>0</v>
      </c>
      <c r="Q965" s="119">
        <v>0</v>
      </c>
      <c r="R965" s="119">
        <v>0</v>
      </c>
      <c r="S965" s="119">
        <v>0</v>
      </c>
      <c r="T965" s="119">
        <v>0</v>
      </c>
      <c r="U965" s="257">
        <f t="shared" si="500"/>
        <v>0</v>
      </c>
      <c r="V965" s="94">
        <v>0</v>
      </c>
      <c r="W965" s="94">
        <v>0</v>
      </c>
      <c r="X965" s="94">
        <v>0</v>
      </c>
      <c r="Y965" s="420">
        <v>0</v>
      </c>
      <c r="Z965" s="430">
        <f t="shared" si="479"/>
        <v>0</v>
      </c>
      <c r="AA965" s="119">
        <v>0</v>
      </c>
      <c r="AB965" s="119">
        <v>0</v>
      </c>
      <c r="AC965" s="119">
        <v>0</v>
      </c>
      <c r="AD965" s="119">
        <v>0</v>
      </c>
      <c r="AE965" s="430">
        <f t="shared" si="480"/>
        <v>0</v>
      </c>
      <c r="AF965" s="119">
        <v>0</v>
      </c>
      <c r="AG965" s="119">
        <v>0</v>
      </c>
      <c r="AH965" s="119">
        <v>0</v>
      </c>
      <c r="AI965" s="119">
        <v>0</v>
      </c>
      <c r="AJ965" s="430">
        <f t="shared" si="477"/>
        <v>0</v>
      </c>
      <c r="AK965" s="91">
        <v>0</v>
      </c>
      <c r="AL965" s="91">
        <v>0</v>
      </c>
      <c r="AM965" s="91">
        <v>0</v>
      </c>
      <c r="AN965" s="91">
        <v>0</v>
      </c>
      <c r="AO965" s="257">
        <f t="shared" si="478"/>
        <v>0</v>
      </c>
      <c r="AP965" s="91">
        <v>0</v>
      </c>
      <c r="AQ965" s="91">
        <v>0</v>
      </c>
      <c r="AR965" s="91">
        <v>0</v>
      </c>
      <c r="AS965" s="91">
        <v>0</v>
      </c>
      <c r="AT965" s="257">
        <f t="shared" si="456"/>
        <v>0</v>
      </c>
      <c r="AU965" s="91">
        <v>0</v>
      </c>
      <c r="AV965" s="91">
        <v>0</v>
      </c>
      <c r="AW965" s="91">
        <v>0</v>
      </c>
      <c r="AX965" s="91">
        <v>0</v>
      </c>
      <c r="AY965" s="257">
        <f t="shared" si="457"/>
        <v>0</v>
      </c>
    </row>
    <row r="966" spans="2:51" s="194" customFormat="1" ht="16.5" customHeight="1" x14ac:dyDescent="0.25">
      <c r="B966" s="20"/>
      <c r="C966" s="911"/>
      <c r="D966" s="937" t="s">
        <v>390</v>
      </c>
      <c r="E966" s="938"/>
      <c r="F966" s="695">
        <f t="shared" si="467"/>
        <v>0</v>
      </c>
      <c r="G966" s="667">
        <f t="shared" ref="G966:J968" si="505">G963</f>
        <v>0</v>
      </c>
      <c r="H966" s="66">
        <f t="shared" si="505"/>
        <v>0</v>
      </c>
      <c r="I966" s="66">
        <f t="shared" si="505"/>
        <v>0</v>
      </c>
      <c r="J966" s="66">
        <f t="shared" si="505"/>
        <v>0</v>
      </c>
      <c r="K966" s="66">
        <f t="shared" si="504"/>
        <v>0</v>
      </c>
      <c r="L966" s="66">
        <f t="shared" ref="L966:O968" si="506">L963</f>
        <v>0</v>
      </c>
      <c r="M966" s="66">
        <f t="shared" si="506"/>
        <v>0</v>
      </c>
      <c r="N966" s="66">
        <f t="shared" si="506"/>
        <v>0</v>
      </c>
      <c r="O966" s="66">
        <f t="shared" si="506"/>
        <v>0</v>
      </c>
      <c r="P966" s="257">
        <f t="shared" si="499"/>
        <v>0</v>
      </c>
      <c r="Q966" s="66">
        <f t="shared" ref="Q966:T968" si="507">Q963</f>
        <v>0</v>
      </c>
      <c r="R966" s="66">
        <f t="shared" si="507"/>
        <v>0</v>
      </c>
      <c r="S966" s="66">
        <f t="shared" si="507"/>
        <v>0</v>
      </c>
      <c r="T966" s="66">
        <f t="shared" si="507"/>
        <v>0</v>
      </c>
      <c r="U966" s="257">
        <f t="shared" si="500"/>
        <v>0</v>
      </c>
      <c r="V966" s="66">
        <f t="shared" ref="V966:Y968" si="508">V963</f>
        <v>0</v>
      </c>
      <c r="W966" s="66">
        <f t="shared" si="508"/>
        <v>0</v>
      </c>
      <c r="X966" s="66">
        <f t="shared" si="508"/>
        <v>0</v>
      </c>
      <c r="Y966" s="410">
        <f t="shared" si="508"/>
        <v>0</v>
      </c>
      <c r="Z966" s="430">
        <f t="shared" si="479"/>
        <v>0</v>
      </c>
      <c r="AA966" s="66">
        <f t="shared" ref="AA966:AD968" si="509">AA963</f>
        <v>0</v>
      </c>
      <c r="AB966" s="66">
        <f t="shared" si="509"/>
        <v>0</v>
      </c>
      <c r="AC966" s="66">
        <f t="shared" si="509"/>
        <v>0</v>
      </c>
      <c r="AD966" s="66">
        <f t="shared" si="509"/>
        <v>0</v>
      </c>
      <c r="AE966" s="430">
        <f t="shared" si="480"/>
        <v>0</v>
      </c>
      <c r="AF966" s="66">
        <f t="shared" ref="AF966:AI968" si="510">AF963</f>
        <v>0</v>
      </c>
      <c r="AG966" s="66">
        <f t="shared" si="510"/>
        <v>0</v>
      </c>
      <c r="AH966" s="66">
        <f t="shared" si="510"/>
        <v>0</v>
      </c>
      <c r="AI966" s="66">
        <f t="shared" si="510"/>
        <v>0</v>
      </c>
      <c r="AJ966" s="430">
        <f t="shared" si="477"/>
        <v>0</v>
      </c>
      <c r="AK966" s="65">
        <f t="shared" ref="AK966:AN968" si="511">AK963</f>
        <v>0</v>
      </c>
      <c r="AL966" s="65">
        <f t="shared" si="511"/>
        <v>0</v>
      </c>
      <c r="AM966" s="65">
        <f t="shared" si="511"/>
        <v>0</v>
      </c>
      <c r="AN966" s="65">
        <f t="shared" si="511"/>
        <v>0</v>
      </c>
      <c r="AO966" s="257">
        <f t="shared" si="478"/>
        <v>0</v>
      </c>
      <c r="AP966" s="65">
        <f t="shared" ref="AP966:AS968" si="512">AP963</f>
        <v>0</v>
      </c>
      <c r="AQ966" s="65">
        <f t="shared" si="512"/>
        <v>0</v>
      </c>
      <c r="AR966" s="65">
        <f t="shared" si="512"/>
        <v>0</v>
      </c>
      <c r="AS966" s="65">
        <f t="shared" si="512"/>
        <v>0</v>
      </c>
      <c r="AT966" s="257">
        <f t="shared" si="456"/>
        <v>0</v>
      </c>
      <c r="AU966" s="65">
        <f t="shared" ref="AU966:AX968" si="513">AU963</f>
        <v>0</v>
      </c>
      <c r="AV966" s="65">
        <f t="shared" si="513"/>
        <v>0</v>
      </c>
      <c r="AW966" s="65">
        <f t="shared" si="513"/>
        <v>0</v>
      </c>
      <c r="AX966" s="65">
        <f t="shared" si="513"/>
        <v>0</v>
      </c>
      <c r="AY966" s="257">
        <f t="shared" si="457"/>
        <v>0</v>
      </c>
    </row>
    <row r="967" spans="2:51" s="194" customFormat="1" ht="16.5" customHeight="1" x14ac:dyDescent="0.25">
      <c r="B967" s="20"/>
      <c r="C967" s="911"/>
      <c r="D967" s="935" t="s">
        <v>391</v>
      </c>
      <c r="E967" s="936"/>
      <c r="F967" s="695">
        <f t="shared" si="467"/>
        <v>0</v>
      </c>
      <c r="G967" s="667">
        <f t="shared" si="505"/>
        <v>0</v>
      </c>
      <c r="H967" s="66">
        <f t="shared" si="505"/>
        <v>0</v>
      </c>
      <c r="I967" s="66">
        <f t="shared" si="505"/>
        <v>0</v>
      </c>
      <c r="J967" s="66">
        <f t="shared" si="505"/>
        <v>0</v>
      </c>
      <c r="K967" s="66">
        <f t="shared" si="504"/>
        <v>0</v>
      </c>
      <c r="L967" s="66">
        <f t="shared" si="506"/>
        <v>0</v>
      </c>
      <c r="M967" s="66">
        <f t="shared" si="506"/>
        <v>0</v>
      </c>
      <c r="N967" s="66">
        <f t="shared" si="506"/>
        <v>0</v>
      </c>
      <c r="O967" s="66">
        <f t="shared" si="506"/>
        <v>0</v>
      </c>
      <c r="P967" s="257">
        <f t="shared" si="499"/>
        <v>0</v>
      </c>
      <c r="Q967" s="66">
        <f t="shared" si="507"/>
        <v>0</v>
      </c>
      <c r="R967" s="66">
        <f t="shared" si="507"/>
        <v>0</v>
      </c>
      <c r="S967" s="66">
        <f t="shared" si="507"/>
        <v>0</v>
      </c>
      <c r="T967" s="66">
        <f t="shared" si="507"/>
        <v>0</v>
      </c>
      <c r="U967" s="257">
        <f t="shared" si="500"/>
        <v>0</v>
      </c>
      <c r="V967" s="66">
        <f t="shared" si="508"/>
        <v>0</v>
      </c>
      <c r="W967" s="66">
        <f t="shared" si="508"/>
        <v>0</v>
      </c>
      <c r="X967" s="66">
        <f t="shared" si="508"/>
        <v>0</v>
      </c>
      <c r="Y967" s="410">
        <f t="shared" si="508"/>
        <v>0</v>
      </c>
      <c r="Z967" s="430">
        <f t="shared" si="479"/>
        <v>0</v>
      </c>
      <c r="AA967" s="66">
        <f t="shared" si="509"/>
        <v>0</v>
      </c>
      <c r="AB967" s="66">
        <f t="shared" si="509"/>
        <v>0</v>
      </c>
      <c r="AC967" s="66">
        <f t="shared" si="509"/>
        <v>0</v>
      </c>
      <c r="AD967" s="66">
        <f t="shared" si="509"/>
        <v>0</v>
      </c>
      <c r="AE967" s="430">
        <f t="shared" si="480"/>
        <v>0</v>
      </c>
      <c r="AF967" s="66">
        <f t="shared" si="510"/>
        <v>0</v>
      </c>
      <c r="AG967" s="66">
        <f t="shared" si="510"/>
        <v>0</v>
      </c>
      <c r="AH967" s="66">
        <f t="shared" si="510"/>
        <v>0</v>
      </c>
      <c r="AI967" s="66">
        <f t="shared" si="510"/>
        <v>0</v>
      </c>
      <c r="AJ967" s="430">
        <f t="shared" si="477"/>
        <v>0</v>
      </c>
      <c r="AK967" s="65">
        <f t="shared" si="511"/>
        <v>0</v>
      </c>
      <c r="AL967" s="65">
        <f t="shared" si="511"/>
        <v>0</v>
      </c>
      <c r="AM967" s="65">
        <f t="shared" si="511"/>
        <v>0</v>
      </c>
      <c r="AN967" s="65">
        <f t="shared" si="511"/>
        <v>0</v>
      </c>
      <c r="AO967" s="257">
        <f t="shared" si="478"/>
        <v>0</v>
      </c>
      <c r="AP967" s="65">
        <f t="shared" si="512"/>
        <v>0</v>
      </c>
      <c r="AQ967" s="65">
        <f t="shared" si="512"/>
        <v>0</v>
      </c>
      <c r="AR967" s="65">
        <f t="shared" si="512"/>
        <v>0</v>
      </c>
      <c r="AS967" s="65">
        <f t="shared" si="512"/>
        <v>0</v>
      </c>
      <c r="AT967" s="257">
        <f t="shared" si="456"/>
        <v>0</v>
      </c>
      <c r="AU967" s="65">
        <f t="shared" si="513"/>
        <v>0</v>
      </c>
      <c r="AV967" s="65">
        <f t="shared" si="513"/>
        <v>0</v>
      </c>
      <c r="AW967" s="65">
        <f t="shared" si="513"/>
        <v>0</v>
      </c>
      <c r="AX967" s="65">
        <f t="shared" si="513"/>
        <v>0</v>
      </c>
      <c r="AY967" s="257">
        <f t="shared" si="457"/>
        <v>0</v>
      </c>
    </row>
    <row r="968" spans="2:51" s="194" customFormat="1" ht="16.5" customHeight="1" thickBot="1" x14ac:dyDescent="0.3">
      <c r="B968" s="129"/>
      <c r="C968" s="1060"/>
      <c r="D968" s="964" t="s">
        <v>392</v>
      </c>
      <c r="E968" s="965"/>
      <c r="F968" s="695">
        <f t="shared" si="467"/>
        <v>0</v>
      </c>
      <c r="G968" s="667">
        <f t="shared" si="505"/>
        <v>0</v>
      </c>
      <c r="H968" s="66">
        <f t="shared" si="505"/>
        <v>0</v>
      </c>
      <c r="I968" s="66">
        <f t="shared" si="505"/>
        <v>0</v>
      </c>
      <c r="J968" s="66">
        <f t="shared" si="505"/>
        <v>0</v>
      </c>
      <c r="K968" s="66">
        <f t="shared" si="504"/>
        <v>0</v>
      </c>
      <c r="L968" s="66">
        <f t="shared" si="506"/>
        <v>0</v>
      </c>
      <c r="M968" s="66">
        <f t="shared" si="506"/>
        <v>0</v>
      </c>
      <c r="N968" s="66">
        <f t="shared" si="506"/>
        <v>0</v>
      </c>
      <c r="O968" s="66">
        <f t="shared" si="506"/>
        <v>0</v>
      </c>
      <c r="P968" s="257">
        <f t="shared" si="499"/>
        <v>0</v>
      </c>
      <c r="Q968" s="66">
        <f t="shared" si="507"/>
        <v>0</v>
      </c>
      <c r="R968" s="66">
        <f t="shared" si="507"/>
        <v>0</v>
      </c>
      <c r="S968" s="66">
        <f t="shared" si="507"/>
        <v>0</v>
      </c>
      <c r="T968" s="66">
        <f t="shared" si="507"/>
        <v>0</v>
      </c>
      <c r="U968" s="257">
        <f t="shared" si="500"/>
        <v>0</v>
      </c>
      <c r="V968" s="66">
        <f t="shared" si="508"/>
        <v>0</v>
      </c>
      <c r="W968" s="66">
        <f t="shared" si="508"/>
        <v>0</v>
      </c>
      <c r="X968" s="66">
        <f t="shared" si="508"/>
        <v>0</v>
      </c>
      <c r="Y968" s="410">
        <f t="shared" si="508"/>
        <v>0</v>
      </c>
      <c r="Z968" s="430">
        <f t="shared" si="479"/>
        <v>0</v>
      </c>
      <c r="AA968" s="66">
        <f t="shared" si="509"/>
        <v>0</v>
      </c>
      <c r="AB968" s="66">
        <f t="shared" si="509"/>
        <v>0</v>
      </c>
      <c r="AC968" s="66">
        <f t="shared" si="509"/>
        <v>0</v>
      </c>
      <c r="AD968" s="66">
        <f t="shared" si="509"/>
        <v>0</v>
      </c>
      <c r="AE968" s="430">
        <f t="shared" si="480"/>
        <v>0</v>
      </c>
      <c r="AF968" s="66">
        <f t="shared" si="510"/>
        <v>0</v>
      </c>
      <c r="AG968" s="66">
        <f t="shared" si="510"/>
        <v>0</v>
      </c>
      <c r="AH968" s="66">
        <f t="shared" si="510"/>
        <v>0</v>
      </c>
      <c r="AI968" s="66">
        <f t="shared" si="510"/>
        <v>0</v>
      </c>
      <c r="AJ968" s="430">
        <f t="shared" si="477"/>
        <v>0</v>
      </c>
      <c r="AK968" s="65">
        <f t="shared" si="511"/>
        <v>0</v>
      </c>
      <c r="AL968" s="65">
        <f t="shared" si="511"/>
        <v>0</v>
      </c>
      <c r="AM968" s="65">
        <f t="shared" si="511"/>
        <v>0</v>
      </c>
      <c r="AN968" s="65">
        <f t="shared" si="511"/>
        <v>0</v>
      </c>
      <c r="AO968" s="257">
        <f t="shared" si="478"/>
        <v>0</v>
      </c>
      <c r="AP968" s="65">
        <f t="shared" si="512"/>
        <v>0</v>
      </c>
      <c r="AQ968" s="65">
        <f t="shared" si="512"/>
        <v>0</v>
      </c>
      <c r="AR968" s="65">
        <f t="shared" si="512"/>
        <v>0</v>
      </c>
      <c r="AS968" s="65">
        <f t="shared" si="512"/>
        <v>0</v>
      </c>
      <c r="AT968" s="257">
        <f t="shared" si="456"/>
        <v>0</v>
      </c>
      <c r="AU968" s="65">
        <f t="shared" si="513"/>
        <v>0</v>
      </c>
      <c r="AV968" s="65">
        <f t="shared" si="513"/>
        <v>0</v>
      </c>
      <c r="AW968" s="65">
        <f t="shared" si="513"/>
        <v>0</v>
      </c>
      <c r="AX968" s="65">
        <f t="shared" si="513"/>
        <v>0</v>
      </c>
      <c r="AY968" s="257">
        <f t="shared" si="457"/>
        <v>0</v>
      </c>
    </row>
    <row r="969" spans="2:51" s="194" customFormat="1" ht="16.5" customHeight="1" thickBot="1" x14ac:dyDescent="0.3">
      <c r="B969" s="1015">
        <v>1</v>
      </c>
      <c r="C969" s="1048" t="s">
        <v>553</v>
      </c>
      <c r="D969" s="939" t="s">
        <v>554</v>
      </c>
      <c r="E969" s="227" t="s">
        <v>116</v>
      </c>
      <c r="F969" s="695">
        <f t="shared" si="467"/>
        <v>0</v>
      </c>
      <c r="G969" s="643"/>
      <c r="H969" s="116"/>
      <c r="I969" s="116"/>
      <c r="J969" s="116"/>
      <c r="K969" s="66">
        <f t="shared" si="504"/>
        <v>0</v>
      </c>
      <c r="L969" s="220"/>
      <c r="M969" s="220"/>
      <c r="N969" s="220"/>
      <c r="O969" s="220"/>
      <c r="P969" s="257">
        <f t="shared" si="499"/>
        <v>0</v>
      </c>
      <c r="Q969" s="220"/>
      <c r="R969" s="220"/>
      <c r="S969" s="220"/>
      <c r="T969" s="220"/>
      <c r="U969" s="257">
        <f t="shared" si="500"/>
        <v>0</v>
      </c>
      <c r="V969" s="220"/>
      <c r="W969" s="220"/>
      <c r="X969" s="220"/>
      <c r="Y969" s="358"/>
      <c r="Z969" s="430">
        <f t="shared" si="479"/>
        <v>0</v>
      </c>
      <c r="AA969" s="220"/>
      <c r="AB969" s="220"/>
      <c r="AC969" s="220"/>
      <c r="AD969" s="220"/>
      <c r="AE969" s="430">
        <f t="shared" si="480"/>
        <v>0</v>
      </c>
      <c r="AF969" s="220"/>
      <c r="AG969" s="220"/>
      <c r="AH969" s="220"/>
      <c r="AI969" s="220"/>
      <c r="AJ969" s="430">
        <f t="shared" si="477"/>
        <v>0</v>
      </c>
      <c r="AK969" s="120"/>
      <c r="AL969" s="120"/>
      <c r="AM969" s="120"/>
      <c r="AN969" s="120"/>
      <c r="AO969" s="257">
        <f t="shared" si="478"/>
        <v>0</v>
      </c>
      <c r="AP969" s="120"/>
      <c r="AQ969" s="120"/>
      <c r="AR969" s="120"/>
      <c r="AS969" s="120"/>
      <c r="AT969" s="257">
        <f t="shared" si="456"/>
        <v>0</v>
      </c>
      <c r="AU969" s="120"/>
      <c r="AV969" s="120"/>
      <c r="AW969" s="120"/>
      <c r="AX969" s="120"/>
      <c r="AY969" s="257">
        <f t="shared" si="457"/>
        <v>0</v>
      </c>
    </row>
    <row r="970" spans="2:51" s="194" customFormat="1" ht="16.5" customHeight="1" thickBot="1" x14ac:dyDescent="0.3">
      <c r="B970" s="925"/>
      <c r="C970" s="933"/>
      <c r="D970" s="940"/>
      <c r="E970" s="229" t="s">
        <v>203</v>
      </c>
      <c r="F970" s="695">
        <f t="shared" si="467"/>
        <v>0</v>
      </c>
      <c r="G970" s="644"/>
      <c r="H970" s="120"/>
      <c r="I970" s="120"/>
      <c r="J970" s="120"/>
      <c r="K970" s="66">
        <f t="shared" si="504"/>
        <v>0</v>
      </c>
      <c r="L970" s="220"/>
      <c r="M970" s="220"/>
      <c r="N970" s="220"/>
      <c r="O970" s="220"/>
      <c r="P970" s="257">
        <f t="shared" si="499"/>
        <v>0</v>
      </c>
      <c r="Q970" s="220"/>
      <c r="R970" s="220"/>
      <c r="S970" s="220"/>
      <c r="T970" s="220"/>
      <c r="U970" s="257">
        <f t="shared" si="500"/>
        <v>0</v>
      </c>
      <c r="V970" s="220"/>
      <c r="W970" s="220"/>
      <c r="X970" s="220"/>
      <c r="Y970" s="358"/>
      <c r="Z970" s="430">
        <f t="shared" si="479"/>
        <v>0</v>
      </c>
      <c r="AA970" s="220"/>
      <c r="AB970" s="220"/>
      <c r="AC970" s="220"/>
      <c r="AD970" s="220"/>
      <c r="AE970" s="430">
        <f t="shared" si="480"/>
        <v>0</v>
      </c>
      <c r="AF970" s="220"/>
      <c r="AG970" s="220"/>
      <c r="AH970" s="220"/>
      <c r="AI970" s="220"/>
      <c r="AJ970" s="430">
        <f t="shared" si="477"/>
        <v>0</v>
      </c>
      <c r="AK970" s="120"/>
      <c r="AL970" s="120"/>
      <c r="AM970" s="120"/>
      <c r="AN970" s="120"/>
      <c r="AO970" s="257">
        <f t="shared" si="478"/>
        <v>0</v>
      </c>
      <c r="AP970" s="120"/>
      <c r="AQ970" s="120"/>
      <c r="AR970" s="120"/>
      <c r="AS970" s="120"/>
      <c r="AT970" s="257">
        <f t="shared" ref="AT970:AT1033" si="514">AP970+AQ970+AR970+AS970</f>
        <v>0</v>
      </c>
      <c r="AU970" s="120"/>
      <c r="AV970" s="120"/>
      <c r="AW970" s="120"/>
      <c r="AX970" s="120"/>
      <c r="AY970" s="257">
        <f t="shared" ref="AY970:AY1033" si="515">AU970+AV970+AW970+AX970</f>
        <v>0</v>
      </c>
    </row>
    <row r="971" spans="2:51" s="194" customFormat="1" ht="16.5" customHeight="1" thickBot="1" x14ac:dyDescent="0.3">
      <c r="B971" s="925"/>
      <c r="C971" s="933"/>
      <c r="D971" s="940"/>
      <c r="E971" s="594" t="s">
        <v>112</v>
      </c>
      <c r="F971" s="695">
        <f t="shared" si="467"/>
        <v>0</v>
      </c>
      <c r="G971" s="686"/>
      <c r="H971" s="115"/>
      <c r="I971" s="115"/>
      <c r="J971" s="115"/>
      <c r="K971" s="66">
        <f t="shared" si="504"/>
        <v>0</v>
      </c>
      <c r="L971" s="220"/>
      <c r="M971" s="220"/>
      <c r="N971" s="220"/>
      <c r="O971" s="220"/>
      <c r="P971" s="257">
        <f t="shared" si="499"/>
        <v>0</v>
      </c>
      <c r="Q971" s="220"/>
      <c r="R971" s="220"/>
      <c r="S971" s="220"/>
      <c r="T971" s="220"/>
      <c r="U971" s="257">
        <f t="shared" si="500"/>
        <v>0</v>
      </c>
      <c r="V971" s="220"/>
      <c r="W971" s="220"/>
      <c r="X971" s="220"/>
      <c r="Y971" s="358"/>
      <c r="Z971" s="430">
        <f t="shared" si="479"/>
        <v>0</v>
      </c>
      <c r="AA971" s="220"/>
      <c r="AB971" s="220"/>
      <c r="AC971" s="220"/>
      <c r="AD971" s="220"/>
      <c r="AE971" s="430">
        <f t="shared" si="480"/>
        <v>0</v>
      </c>
      <c r="AF971" s="220"/>
      <c r="AG971" s="220"/>
      <c r="AH971" s="220"/>
      <c r="AI971" s="220"/>
      <c r="AJ971" s="430">
        <f t="shared" si="477"/>
        <v>0</v>
      </c>
      <c r="AK971" s="120"/>
      <c r="AL971" s="120"/>
      <c r="AM971" s="120"/>
      <c r="AN971" s="120"/>
      <c r="AO971" s="257">
        <f t="shared" si="478"/>
        <v>0</v>
      </c>
      <c r="AP971" s="120"/>
      <c r="AQ971" s="120"/>
      <c r="AR971" s="120"/>
      <c r="AS971" s="120"/>
      <c r="AT971" s="257">
        <f t="shared" si="514"/>
        <v>0</v>
      </c>
      <c r="AU971" s="120"/>
      <c r="AV971" s="120"/>
      <c r="AW971" s="120"/>
      <c r="AX971" s="120"/>
      <c r="AY971" s="257">
        <f t="shared" si="515"/>
        <v>0</v>
      </c>
    </row>
    <row r="972" spans="2:51" s="194" customFormat="1" ht="16.5" customHeight="1" x14ac:dyDescent="0.25">
      <c r="B972" s="925"/>
      <c r="C972" s="933"/>
      <c r="D972" s="940"/>
      <c r="E972" s="615" t="s">
        <v>621</v>
      </c>
      <c r="F972" s="695">
        <f t="shared" si="467"/>
        <v>0</v>
      </c>
      <c r="G972" s="685">
        <v>0</v>
      </c>
      <c r="H972" s="92">
        <v>0</v>
      </c>
      <c r="I972" s="92">
        <v>0</v>
      </c>
      <c r="J972" s="92">
        <v>0</v>
      </c>
      <c r="K972" s="66">
        <f t="shared" si="504"/>
        <v>0</v>
      </c>
      <c r="L972" s="92">
        <v>0</v>
      </c>
      <c r="M972" s="92">
        <v>0</v>
      </c>
      <c r="N972" s="92">
        <v>0</v>
      </c>
      <c r="O972" s="92">
        <v>0</v>
      </c>
      <c r="P972" s="257">
        <f t="shared" si="499"/>
        <v>0</v>
      </c>
      <c r="Q972" s="92">
        <v>0</v>
      </c>
      <c r="R972" s="92">
        <v>0</v>
      </c>
      <c r="S972" s="92">
        <v>0</v>
      </c>
      <c r="T972" s="92">
        <v>0</v>
      </c>
      <c r="U972" s="257">
        <f t="shared" si="500"/>
        <v>0</v>
      </c>
      <c r="V972" s="92">
        <v>0</v>
      </c>
      <c r="W972" s="92">
        <v>0</v>
      </c>
      <c r="X972" s="92">
        <v>0</v>
      </c>
      <c r="Y972" s="421">
        <v>0</v>
      </c>
      <c r="Z972" s="430">
        <f t="shared" si="479"/>
        <v>0</v>
      </c>
      <c r="AA972" s="92">
        <v>0</v>
      </c>
      <c r="AB972" s="92">
        <v>0</v>
      </c>
      <c r="AC972" s="92">
        <v>0</v>
      </c>
      <c r="AD972" s="92">
        <v>0</v>
      </c>
      <c r="AE972" s="430">
        <f t="shared" si="480"/>
        <v>0</v>
      </c>
      <c r="AF972" s="92">
        <v>0</v>
      </c>
      <c r="AG972" s="92">
        <v>0</v>
      </c>
      <c r="AH972" s="92">
        <v>0</v>
      </c>
      <c r="AI972" s="92">
        <v>0</v>
      </c>
      <c r="AJ972" s="430">
        <f t="shared" si="477"/>
        <v>0</v>
      </c>
      <c r="AK972" s="91">
        <v>0</v>
      </c>
      <c r="AL972" s="91">
        <v>0</v>
      </c>
      <c r="AM972" s="91">
        <v>0</v>
      </c>
      <c r="AN972" s="91">
        <v>0</v>
      </c>
      <c r="AO972" s="257">
        <f t="shared" si="478"/>
        <v>0</v>
      </c>
      <c r="AP972" s="91">
        <v>0</v>
      </c>
      <c r="AQ972" s="91">
        <v>0</v>
      </c>
      <c r="AR972" s="91">
        <v>0</v>
      </c>
      <c r="AS972" s="91">
        <v>0</v>
      </c>
      <c r="AT972" s="257">
        <f t="shared" si="514"/>
        <v>0</v>
      </c>
      <c r="AU972" s="91">
        <v>0</v>
      </c>
      <c r="AV972" s="91">
        <v>0</v>
      </c>
      <c r="AW972" s="91">
        <v>0</v>
      </c>
      <c r="AX972" s="91">
        <v>0</v>
      </c>
      <c r="AY972" s="257">
        <f t="shared" si="515"/>
        <v>0</v>
      </c>
    </row>
    <row r="973" spans="2:51" s="194" customFormat="1" ht="16.5" customHeight="1" thickBot="1" x14ac:dyDescent="0.3">
      <c r="B973" s="925"/>
      <c r="C973" s="933"/>
      <c r="D973" s="941"/>
      <c r="E973" s="583" t="s">
        <v>620</v>
      </c>
      <c r="F973" s="695">
        <f t="shared" ref="F973:F1036" si="516">K973+P973+U973+Z973+AE973+AJ973+AO973+AT973+AY973</f>
        <v>0</v>
      </c>
      <c r="G973" s="672">
        <v>0</v>
      </c>
      <c r="H973" s="93">
        <v>0</v>
      </c>
      <c r="I973" s="93">
        <v>0</v>
      </c>
      <c r="J973" s="93">
        <v>0</v>
      </c>
      <c r="K973" s="66">
        <f t="shared" si="504"/>
        <v>0</v>
      </c>
      <c r="L973" s="93">
        <v>0</v>
      </c>
      <c r="M973" s="93">
        <v>0</v>
      </c>
      <c r="N973" s="93">
        <v>0</v>
      </c>
      <c r="O973" s="93">
        <v>0</v>
      </c>
      <c r="P973" s="257">
        <f t="shared" si="499"/>
        <v>0</v>
      </c>
      <c r="Q973" s="93">
        <v>0</v>
      </c>
      <c r="R973" s="93">
        <v>0</v>
      </c>
      <c r="S973" s="93">
        <v>0</v>
      </c>
      <c r="T973" s="93">
        <v>0</v>
      </c>
      <c r="U973" s="257">
        <f t="shared" si="500"/>
        <v>0</v>
      </c>
      <c r="V973" s="93">
        <v>0</v>
      </c>
      <c r="W973" s="93">
        <v>0</v>
      </c>
      <c r="X973" s="93">
        <v>0</v>
      </c>
      <c r="Y973" s="415">
        <v>0</v>
      </c>
      <c r="Z973" s="430">
        <f t="shared" si="479"/>
        <v>0</v>
      </c>
      <c r="AA973" s="93">
        <v>0</v>
      </c>
      <c r="AB973" s="93">
        <v>0</v>
      </c>
      <c r="AC973" s="93">
        <v>0</v>
      </c>
      <c r="AD973" s="93">
        <v>0</v>
      </c>
      <c r="AE973" s="430">
        <f t="shared" si="480"/>
        <v>0</v>
      </c>
      <c r="AF973" s="93">
        <v>0</v>
      </c>
      <c r="AG973" s="93">
        <v>0</v>
      </c>
      <c r="AH973" s="93">
        <v>0</v>
      </c>
      <c r="AI973" s="93">
        <v>0</v>
      </c>
      <c r="AJ973" s="430">
        <f t="shared" si="477"/>
        <v>0</v>
      </c>
      <c r="AK973" s="91">
        <v>0</v>
      </c>
      <c r="AL973" s="91">
        <v>0</v>
      </c>
      <c r="AM973" s="91">
        <v>0</v>
      </c>
      <c r="AN973" s="91">
        <v>0</v>
      </c>
      <c r="AO973" s="257">
        <f t="shared" si="478"/>
        <v>0</v>
      </c>
      <c r="AP973" s="91">
        <v>0</v>
      </c>
      <c r="AQ973" s="91">
        <v>0</v>
      </c>
      <c r="AR973" s="91">
        <v>0</v>
      </c>
      <c r="AS973" s="91">
        <v>0</v>
      </c>
      <c r="AT973" s="257">
        <f t="shared" si="514"/>
        <v>0</v>
      </c>
      <c r="AU973" s="91">
        <v>0</v>
      </c>
      <c r="AV973" s="91">
        <v>0</v>
      </c>
      <c r="AW973" s="91">
        <v>0</v>
      </c>
      <c r="AX973" s="91">
        <v>0</v>
      </c>
      <c r="AY973" s="257">
        <f t="shared" si="515"/>
        <v>0</v>
      </c>
    </row>
    <row r="974" spans="2:51" s="194" customFormat="1" ht="16.5" customHeight="1" thickBot="1" x14ac:dyDescent="0.3">
      <c r="B974" s="1013">
        <v>2</v>
      </c>
      <c r="C974" s="933"/>
      <c r="D974" s="939" t="s">
        <v>555</v>
      </c>
      <c r="E974" s="595" t="s">
        <v>112</v>
      </c>
      <c r="F974" s="695">
        <f t="shared" si="516"/>
        <v>0</v>
      </c>
      <c r="G974" s="677">
        <v>0</v>
      </c>
      <c r="H974" s="118">
        <v>0</v>
      </c>
      <c r="I974" s="118">
        <v>0</v>
      </c>
      <c r="J974" s="118">
        <v>0</v>
      </c>
      <c r="K974" s="66">
        <f t="shared" si="504"/>
        <v>0</v>
      </c>
      <c r="L974" s="118">
        <v>0</v>
      </c>
      <c r="M974" s="118">
        <v>0</v>
      </c>
      <c r="N974" s="118">
        <v>0</v>
      </c>
      <c r="O974" s="118">
        <v>0</v>
      </c>
      <c r="P974" s="257">
        <f t="shared" si="499"/>
        <v>0</v>
      </c>
      <c r="Q974" s="118">
        <v>0</v>
      </c>
      <c r="R974" s="118">
        <v>0</v>
      </c>
      <c r="S974" s="118">
        <v>0</v>
      </c>
      <c r="T974" s="118">
        <v>0</v>
      </c>
      <c r="U974" s="257">
        <f t="shared" si="500"/>
        <v>0</v>
      </c>
      <c r="V974" s="118">
        <v>0</v>
      </c>
      <c r="W974" s="118">
        <v>0</v>
      </c>
      <c r="X974" s="118">
        <v>0</v>
      </c>
      <c r="Y974" s="419">
        <v>0</v>
      </c>
      <c r="Z974" s="430">
        <f t="shared" si="479"/>
        <v>0</v>
      </c>
      <c r="AA974" s="118">
        <v>0</v>
      </c>
      <c r="AB974" s="118">
        <v>0</v>
      </c>
      <c r="AC974" s="118">
        <v>0</v>
      </c>
      <c r="AD974" s="118">
        <v>0</v>
      </c>
      <c r="AE974" s="430">
        <f t="shared" si="480"/>
        <v>0</v>
      </c>
      <c r="AF974" s="118">
        <v>0</v>
      </c>
      <c r="AG974" s="118">
        <v>0</v>
      </c>
      <c r="AH974" s="118">
        <v>0</v>
      </c>
      <c r="AI974" s="118">
        <v>0</v>
      </c>
      <c r="AJ974" s="430">
        <f t="shared" si="477"/>
        <v>0</v>
      </c>
      <c r="AK974" s="91">
        <v>0</v>
      </c>
      <c r="AL974" s="91">
        <v>0</v>
      </c>
      <c r="AM974" s="91">
        <v>0</v>
      </c>
      <c r="AN974" s="91">
        <v>0</v>
      </c>
      <c r="AO974" s="257">
        <f t="shared" si="478"/>
        <v>0</v>
      </c>
      <c r="AP974" s="91">
        <v>0</v>
      </c>
      <c r="AQ974" s="91">
        <v>0</v>
      </c>
      <c r="AR974" s="91">
        <v>0</v>
      </c>
      <c r="AS974" s="91">
        <v>0</v>
      </c>
      <c r="AT974" s="257">
        <f t="shared" si="514"/>
        <v>0</v>
      </c>
      <c r="AU974" s="91">
        <v>0</v>
      </c>
      <c r="AV974" s="91">
        <v>0</v>
      </c>
      <c r="AW974" s="91">
        <v>0</v>
      </c>
      <c r="AX974" s="91">
        <v>0</v>
      </c>
      <c r="AY974" s="257">
        <f t="shared" si="515"/>
        <v>0</v>
      </c>
    </row>
    <row r="975" spans="2:51" s="194" customFormat="1" ht="16.5" customHeight="1" thickBot="1" x14ac:dyDescent="0.3">
      <c r="B975" s="1014"/>
      <c r="C975" s="933"/>
      <c r="D975" s="940"/>
      <c r="E975" s="619" t="s">
        <v>621</v>
      </c>
      <c r="F975" s="695">
        <f t="shared" si="516"/>
        <v>0</v>
      </c>
      <c r="G975" s="677">
        <v>0</v>
      </c>
      <c r="H975" s="118">
        <v>0</v>
      </c>
      <c r="I975" s="118">
        <v>0</v>
      </c>
      <c r="J975" s="118">
        <v>0</v>
      </c>
      <c r="K975" s="66">
        <f t="shared" si="504"/>
        <v>0</v>
      </c>
      <c r="L975" s="118">
        <v>0</v>
      </c>
      <c r="M975" s="118">
        <v>0</v>
      </c>
      <c r="N975" s="118">
        <v>0</v>
      </c>
      <c r="O975" s="118">
        <v>0</v>
      </c>
      <c r="P975" s="257">
        <f t="shared" si="499"/>
        <v>0</v>
      </c>
      <c r="Q975" s="118">
        <v>0</v>
      </c>
      <c r="R975" s="118">
        <v>0</v>
      </c>
      <c r="S975" s="118">
        <v>0</v>
      </c>
      <c r="T975" s="118">
        <v>0</v>
      </c>
      <c r="U975" s="257">
        <f t="shared" si="500"/>
        <v>0</v>
      </c>
      <c r="V975" s="118">
        <v>0</v>
      </c>
      <c r="W975" s="118">
        <v>0</v>
      </c>
      <c r="X975" s="118">
        <v>0</v>
      </c>
      <c r="Y975" s="419">
        <v>0</v>
      </c>
      <c r="Z975" s="430">
        <f t="shared" si="479"/>
        <v>0</v>
      </c>
      <c r="AA975" s="118">
        <v>0</v>
      </c>
      <c r="AB975" s="118">
        <v>0</v>
      </c>
      <c r="AC975" s="118">
        <v>0</v>
      </c>
      <c r="AD975" s="118">
        <v>0</v>
      </c>
      <c r="AE975" s="430">
        <f t="shared" si="480"/>
        <v>0</v>
      </c>
      <c r="AF975" s="118">
        <v>0</v>
      </c>
      <c r="AG975" s="118">
        <v>0</v>
      </c>
      <c r="AH975" s="118">
        <v>0</v>
      </c>
      <c r="AI975" s="118">
        <v>0</v>
      </c>
      <c r="AJ975" s="430">
        <f t="shared" si="477"/>
        <v>0</v>
      </c>
      <c r="AK975" s="91">
        <v>0</v>
      </c>
      <c r="AL975" s="91">
        <v>0</v>
      </c>
      <c r="AM975" s="91">
        <v>0</v>
      </c>
      <c r="AN975" s="91">
        <v>0</v>
      </c>
      <c r="AO975" s="257">
        <f t="shared" si="478"/>
        <v>0</v>
      </c>
      <c r="AP975" s="91">
        <v>0</v>
      </c>
      <c r="AQ975" s="91">
        <v>0</v>
      </c>
      <c r="AR975" s="91">
        <v>0</v>
      </c>
      <c r="AS975" s="91">
        <v>0</v>
      </c>
      <c r="AT975" s="257">
        <f t="shared" si="514"/>
        <v>0</v>
      </c>
      <c r="AU975" s="91">
        <v>0</v>
      </c>
      <c r="AV975" s="91">
        <v>0</v>
      </c>
      <c r="AW975" s="91">
        <v>0</v>
      </c>
      <c r="AX975" s="91">
        <v>0</v>
      </c>
      <c r="AY975" s="257">
        <f t="shared" si="515"/>
        <v>0</v>
      </c>
    </row>
    <row r="976" spans="2:51" s="194" customFormat="1" ht="32.25" customHeight="1" thickBot="1" x14ac:dyDescent="0.3">
      <c r="B976" s="1015"/>
      <c r="C976" s="933"/>
      <c r="D976" s="941"/>
      <c r="E976" s="583" t="s">
        <v>620</v>
      </c>
      <c r="F976" s="695">
        <f t="shared" si="516"/>
        <v>0</v>
      </c>
      <c r="G976" s="677">
        <v>0</v>
      </c>
      <c r="H976" s="118">
        <v>0</v>
      </c>
      <c r="I976" s="118">
        <v>0</v>
      </c>
      <c r="J976" s="118">
        <v>0</v>
      </c>
      <c r="K976" s="66">
        <f t="shared" si="504"/>
        <v>0</v>
      </c>
      <c r="L976" s="118">
        <v>0</v>
      </c>
      <c r="M976" s="118">
        <v>0</v>
      </c>
      <c r="N976" s="118">
        <v>0</v>
      </c>
      <c r="O976" s="118">
        <v>0</v>
      </c>
      <c r="P976" s="257">
        <f t="shared" si="499"/>
        <v>0</v>
      </c>
      <c r="Q976" s="118">
        <v>0</v>
      </c>
      <c r="R976" s="118">
        <v>0</v>
      </c>
      <c r="S976" s="118">
        <v>0</v>
      </c>
      <c r="T976" s="118">
        <v>0</v>
      </c>
      <c r="U976" s="257">
        <f t="shared" si="500"/>
        <v>0</v>
      </c>
      <c r="V976" s="118">
        <v>0</v>
      </c>
      <c r="W976" s="118">
        <v>0</v>
      </c>
      <c r="X976" s="118">
        <v>0</v>
      </c>
      <c r="Y976" s="419">
        <v>0</v>
      </c>
      <c r="Z976" s="430">
        <f t="shared" si="479"/>
        <v>0</v>
      </c>
      <c r="AA976" s="118">
        <v>0</v>
      </c>
      <c r="AB976" s="118">
        <v>0</v>
      </c>
      <c r="AC976" s="118">
        <v>0</v>
      </c>
      <c r="AD976" s="118">
        <v>0</v>
      </c>
      <c r="AE976" s="430">
        <f t="shared" si="480"/>
        <v>0</v>
      </c>
      <c r="AF976" s="118">
        <v>0</v>
      </c>
      <c r="AG976" s="118">
        <v>0</v>
      </c>
      <c r="AH976" s="118">
        <v>0</v>
      </c>
      <c r="AI976" s="118">
        <v>0</v>
      </c>
      <c r="AJ976" s="430">
        <f t="shared" si="477"/>
        <v>0</v>
      </c>
      <c r="AK976" s="91">
        <v>0</v>
      </c>
      <c r="AL976" s="91">
        <v>0</v>
      </c>
      <c r="AM976" s="91">
        <v>0</v>
      </c>
      <c r="AN976" s="91">
        <v>0</v>
      </c>
      <c r="AO976" s="257">
        <f t="shared" si="478"/>
        <v>0</v>
      </c>
      <c r="AP976" s="91">
        <v>0</v>
      </c>
      <c r="AQ976" s="91">
        <v>0</v>
      </c>
      <c r="AR976" s="91">
        <v>0</v>
      </c>
      <c r="AS976" s="91">
        <v>0</v>
      </c>
      <c r="AT976" s="257">
        <f t="shared" si="514"/>
        <v>0</v>
      </c>
      <c r="AU976" s="91">
        <v>0</v>
      </c>
      <c r="AV976" s="91">
        <v>0</v>
      </c>
      <c r="AW976" s="91">
        <v>0</v>
      </c>
      <c r="AX976" s="91">
        <v>0</v>
      </c>
      <c r="AY976" s="257">
        <f t="shared" si="515"/>
        <v>0</v>
      </c>
    </row>
    <row r="977" spans="2:51" s="194" customFormat="1" ht="18" customHeight="1" thickBot="1" x14ac:dyDescent="0.3">
      <c r="B977" s="1013">
        <v>3</v>
      </c>
      <c r="C977" s="933"/>
      <c r="D977" s="915" t="s">
        <v>590</v>
      </c>
      <c r="E977" s="227" t="s">
        <v>116</v>
      </c>
      <c r="F977" s="695">
        <f t="shared" si="516"/>
        <v>0</v>
      </c>
      <c r="G977" s="661"/>
      <c r="H977" s="97"/>
      <c r="I977" s="97"/>
      <c r="J977" s="97"/>
      <c r="K977" s="66">
        <f t="shared" si="504"/>
        <v>0</v>
      </c>
      <c r="L977" s="220"/>
      <c r="M977" s="220"/>
      <c r="N977" s="220"/>
      <c r="O977" s="220"/>
      <c r="P977" s="257">
        <f t="shared" si="499"/>
        <v>0</v>
      </c>
      <c r="Q977" s="220"/>
      <c r="R977" s="220"/>
      <c r="S977" s="220"/>
      <c r="T977" s="220"/>
      <c r="U977" s="257">
        <f t="shared" si="500"/>
        <v>0</v>
      </c>
      <c r="V977" s="220"/>
      <c r="W977" s="220"/>
      <c r="X977" s="220"/>
      <c r="Y977" s="358"/>
      <c r="Z977" s="430">
        <f t="shared" si="479"/>
        <v>0</v>
      </c>
      <c r="AA977" s="220"/>
      <c r="AB977" s="220"/>
      <c r="AC977" s="220"/>
      <c r="AD977" s="220"/>
      <c r="AE977" s="430">
        <f t="shared" si="480"/>
        <v>0</v>
      </c>
      <c r="AF977" s="220"/>
      <c r="AG977" s="220"/>
      <c r="AH977" s="220"/>
      <c r="AI977" s="220"/>
      <c r="AJ977" s="430">
        <f t="shared" si="477"/>
        <v>0</v>
      </c>
      <c r="AK977" s="95"/>
      <c r="AL977" s="95"/>
      <c r="AM977" s="95"/>
      <c r="AN977" s="95"/>
      <c r="AO977" s="257">
        <f t="shared" si="478"/>
        <v>0</v>
      </c>
      <c r="AP977" s="95"/>
      <c r="AQ977" s="95"/>
      <c r="AR977" s="95"/>
      <c r="AS977" s="95"/>
      <c r="AT977" s="257">
        <f t="shared" si="514"/>
        <v>0</v>
      </c>
      <c r="AU977" s="95"/>
      <c r="AV977" s="95"/>
      <c r="AW977" s="95"/>
      <c r="AX977" s="95"/>
      <c r="AY977" s="257">
        <f t="shared" si="515"/>
        <v>0</v>
      </c>
    </row>
    <row r="978" spans="2:51" s="194" customFormat="1" ht="18" customHeight="1" thickBot="1" x14ac:dyDescent="0.3">
      <c r="B978" s="1014"/>
      <c r="C978" s="933"/>
      <c r="D978" s="923"/>
      <c r="E978" s="229" t="s">
        <v>203</v>
      </c>
      <c r="F978" s="695">
        <f t="shared" si="516"/>
        <v>0</v>
      </c>
      <c r="G978" s="662"/>
      <c r="H978" s="95"/>
      <c r="I978" s="95"/>
      <c r="J978" s="95"/>
      <c r="K978" s="66">
        <f t="shared" si="504"/>
        <v>0</v>
      </c>
      <c r="L978" s="220"/>
      <c r="M978" s="220"/>
      <c r="N978" s="220"/>
      <c r="O978" s="220"/>
      <c r="P978" s="257">
        <f t="shared" si="499"/>
        <v>0</v>
      </c>
      <c r="Q978" s="220"/>
      <c r="R978" s="220"/>
      <c r="S978" s="220"/>
      <c r="T978" s="220"/>
      <c r="U978" s="257">
        <f t="shared" si="500"/>
        <v>0</v>
      </c>
      <c r="V978" s="220"/>
      <c r="W978" s="220"/>
      <c r="X978" s="220"/>
      <c r="Y978" s="358"/>
      <c r="Z978" s="430">
        <f t="shared" si="479"/>
        <v>0</v>
      </c>
      <c r="AA978" s="220"/>
      <c r="AB978" s="220"/>
      <c r="AC978" s="220"/>
      <c r="AD978" s="220"/>
      <c r="AE978" s="430">
        <f t="shared" si="480"/>
        <v>0</v>
      </c>
      <c r="AF978" s="220"/>
      <c r="AG978" s="220"/>
      <c r="AH978" s="220"/>
      <c r="AI978" s="220"/>
      <c r="AJ978" s="430">
        <f t="shared" si="477"/>
        <v>0</v>
      </c>
      <c r="AK978" s="95"/>
      <c r="AL978" s="95"/>
      <c r="AM978" s="95"/>
      <c r="AN978" s="95"/>
      <c r="AO978" s="257">
        <f t="shared" si="478"/>
        <v>0</v>
      </c>
      <c r="AP978" s="95"/>
      <c r="AQ978" s="95"/>
      <c r="AR978" s="95"/>
      <c r="AS978" s="95"/>
      <c r="AT978" s="257">
        <f t="shared" si="514"/>
        <v>0</v>
      </c>
      <c r="AU978" s="95"/>
      <c r="AV978" s="95"/>
      <c r="AW978" s="95"/>
      <c r="AX978" s="95"/>
      <c r="AY978" s="257">
        <f t="shared" si="515"/>
        <v>0</v>
      </c>
    </row>
    <row r="979" spans="2:51" s="194" customFormat="1" ht="18" customHeight="1" thickBot="1" x14ac:dyDescent="0.3">
      <c r="B979" s="1014"/>
      <c r="C979" s="933"/>
      <c r="D979" s="923"/>
      <c r="E979" s="200" t="s">
        <v>112</v>
      </c>
      <c r="F979" s="695">
        <f t="shared" si="516"/>
        <v>0</v>
      </c>
      <c r="G979" s="675">
        <v>0</v>
      </c>
      <c r="H979" s="82">
        <v>0</v>
      </c>
      <c r="I979" s="82">
        <v>0</v>
      </c>
      <c r="J979" s="82">
        <v>0</v>
      </c>
      <c r="K979" s="66">
        <f t="shared" si="504"/>
        <v>0</v>
      </c>
      <c r="L979" s="82">
        <v>0</v>
      </c>
      <c r="M979" s="82">
        <v>0</v>
      </c>
      <c r="N979" s="82">
        <v>0</v>
      </c>
      <c r="O979" s="82">
        <v>0</v>
      </c>
      <c r="P979" s="257">
        <f t="shared" si="499"/>
        <v>0</v>
      </c>
      <c r="Q979" s="82">
        <v>0</v>
      </c>
      <c r="R979" s="82">
        <v>0</v>
      </c>
      <c r="S979" s="82">
        <v>0</v>
      </c>
      <c r="T979" s="82">
        <v>0</v>
      </c>
      <c r="U979" s="257">
        <f t="shared" si="500"/>
        <v>0</v>
      </c>
      <c r="V979" s="82">
        <v>0</v>
      </c>
      <c r="W979" s="82">
        <v>0</v>
      </c>
      <c r="X979" s="82">
        <v>0</v>
      </c>
      <c r="Y979" s="417">
        <v>0</v>
      </c>
      <c r="Z979" s="430">
        <f t="shared" si="479"/>
        <v>0</v>
      </c>
      <c r="AA979" s="82">
        <v>0</v>
      </c>
      <c r="AB979" s="82">
        <v>0</v>
      </c>
      <c r="AC979" s="82">
        <v>0</v>
      </c>
      <c r="AD979" s="82">
        <v>0</v>
      </c>
      <c r="AE979" s="430">
        <f t="shared" si="480"/>
        <v>0</v>
      </c>
      <c r="AF979" s="82">
        <v>0</v>
      </c>
      <c r="AG979" s="82">
        <v>0</v>
      </c>
      <c r="AH979" s="82">
        <v>0</v>
      </c>
      <c r="AI979" s="82">
        <v>0</v>
      </c>
      <c r="AJ979" s="430">
        <f t="shared" si="477"/>
        <v>0</v>
      </c>
      <c r="AK979" s="81">
        <v>0</v>
      </c>
      <c r="AL979" s="81">
        <v>0</v>
      </c>
      <c r="AM979" s="81">
        <v>0</v>
      </c>
      <c r="AN979" s="81">
        <v>0</v>
      </c>
      <c r="AO979" s="257">
        <f t="shared" si="478"/>
        <v>0</v>
      </c>
      <c r="AP979" s="81">
        <v>0</v>
      </c>
      <c r="AQ979" s="81">
        <v>0</v>
      </c>
      <c r="AR979" s="81">
        <v>0</v>
      </c>
      <c r="AS979" s="81">
        <v>0</v>
      </c>
      <c r="AT979" s="257">
        <f t="shared" si="514"/>
        <v>0</v>
      </c>
      <c r="AU979" s="81">
        <v>0</v>
      </c>
      <c r="AV979" s="81">
        <v>0</v>
      </c>
      <c r="AW979" s="81">
        <v>0</v>
      </c>
      <c r="AX979" s="81">
        <v>0</v>
      </c>
      <c r="AY979" s="257">
        <f t="shared" si="515"/>
        <v>0</v>
      </c>
    </row>
    <row r="980" spans="2:51" s="194" customFormat="1" ht="18" customHeight="1" thickBot="1" x14ac:dyDescent="0.3">
      <c r="B980" s="1014"/>
      <c r="C980" s="933"/>
      <c r="D980" s="923"/>
      <c r="E980" s="619" t="s">
        <v>621</v>
      </c>
      <c r="F980" s="695">
        <f t="shared" si="516"/>
        <v>0</v>
      </c>
      <c r="G980" s="675">
        <v>0</v>
      </c>
      <c r="H980" s="82">
        <v>0</v>
      </c>
      <c r="I980" s="82">
        <v>0</v>
      </c>
      <c r="J980" s="82">
        <v>0</v>
      </c>
      <c r="K980" s="66">
        <f t="shared" si="504"/>
        <v>0</v>
      </c>
      <c r="L980" s="82">
        <v>0</v>
      </c>
      <c r="M980" s="82">
        <v>0</v>
      </c>
      <c r="N980" s="82">
        <v>0</v>
      </c>
      <c r="O980" s="82">
        <v>0</v>
      </c>
      <c r="P980" s="257">
        <f t="shared" si="499"/>
        <v>0</v>
      </c>
      <c r="Q980" s="82">
        <v>0</v>
      </c>
      <c r="R980" s="82">
        <v>0</v>
      </c>
      <c r="S980" s="82">
        <v>0</v>
      </c>
      <c r="T980" s="82">
        <v>0</v>
      </c>
      <c r="U980" s="257">
        <f t="shared" si="500"/>
        <v>0</v>
      </c>
      <c r="V980" s="82">
        <v>0</v>
      </c>
      <c r="W980" s="82">
        <v>0</v>
      </c>
      <c r="X980" s="82">
        <v>0</v>
      </c>
      <c r="Y980" s="417">
        <v>0</v>
      </c>
      <c r="Z980" s="430">
        <f t="shared" si="479"/>
        <v>0</v>
      </c>
      <c r="AA980" s="82">
        <v>0</v>
      </c>
      <c r="AB980" s="82">
        <v>0</v>
      </c>
      <c r="AC980" s="82">
        <v>0</v>
      </c>
      <c r="AD980" s="82">
        <v>0</v>
      </c>
      <c r="AE980" s="430">
        <f t="shared" si="480"/>
        <v>0</v>
      </c>
      <c r="AF980" s="82">
        <v>0</v>
      </c>
      <c r="AG980" s="82">
        <v>0</v>
      </c>
      <c r="AH980" s="82">
        <v>0</v>
      </c>
      <c r="AI980" s="82">
        <v>0</v>
      </c>
      <c r="AJ980" s="430">
        <f t="shared" si="477"/>
        <v>0</v>
      </c>
      <c r="AK980" s="81">
        <v>0</v>
      </c>
      <c r="AL980" s="81">
        <v>0</v>
      </c>
      <c r="AM980" s="81">
        <v>0</v>
      </c>
      <c r="AN980" s="81">
        <v>0</v>
      </c>
      <c r="AO980" s="257">
        <f t="shared" si="478"/>
        <v>0</v>
      </c>
      <c r="AP980" s="81">
        <v>0</v>
      </c>
      <c r="AQ980" s="81">
        <v>0</v>
      </c>
      <c r="AR980" s="81">
        <v>0</v>
      </c>
      <c r="AS980" s="81">
        <v>0</v>
      </c>
      <c r="AT980" s="257">
        <f t="shared" si="514"/>
        <v>0</v>
      </c>
      <c r="AU980" s="81">
        <v>0</v>
      </c>
      <c r="AV980" s="81">
        <v>0</v>
      </c>
      <c r="AW980" s="81">
        <v>0</v>
      </c>
      <c r="AX980" s="81">
        <v>0</v>
      </c>
      <c r="AY980" s="257">
        <f t="shared" si="515"/>
        <v>0</v>
      </c>
    </row>
    <row r="981" spans="2:51" s="194" customFormat="1" ht="18" customHeight="1" thickBot="1" x14ac:dyDescent="0.3">
      <c r="B981" s="1015"/>
      <c r="C981" s="933"/>
      <c r="D981" s="924"/>
      <c r="E981" s="583" t="s">
        <v>620</v>
      </c>
      <c r="F981" s="695">
        <f t="shared" si="516"/>
        <v>0</v>
      </c>
      <c r="G981" s="672">
        <v>0</v>
      </c>
      <c r="H981" s="93">
        <v>0</v>
      </c>
      <c r="I981" s="93">
        <v>0</v>
      </c>
      <c r="J981" s="93">
        <v>0</v>
      </c>
      <c r="K981" s="66">
        <f t="shared" si="504"/>
        <v>0</v>
      </c>
      <c r="L981" s="93">
        <v>0</v>
      </c>
      <c r="M981" s="93">
        <v>0</v>
      </c>
      <c r="N981" s="93">
        <v>0</v>
      </c>
      <c r="O981" s="93">
        <v>0</v>
      </c>
      <c r="P981" s="257">
        <f t="shared" si="499"/>
        <v>0</v>
      </c>
      <c r="Q981" s="93">
        <v>0</v>
      </c>
      <c r="R981" s="82">
        <v>0</v>
      </c>
      <c r="S981" s="82">
        <v>0</v>
      </c>
      <c r="T981" s="82">
        <v>0</v>
      </c>
      <c r="U981" s="257">
        <f t="shared" si="500"/>
        <v>0</v>
      </c>
      <c r="V981" s="93">
        <v>0</v>
      </c>
      <c r="W981" s="93">
        <v>0</v>
      </c>
      <c r="X981" s="93">
        <v>0</v>
      </c>
      <c r="Y981" s="415">
        <v>0</v>
      </c>
      <c r="Z981" s="430">
        <f t="shared" si="479"/>
        <v>0</v>
      </c>
      <c r="AA981" s="93">
        <v>0</v>
      </c>
      <c r="AB981" s="93">
        <v>0</v>
      </c>
      <c r="AC981" s="93">
        <v>0</v>
      </c>
      <c r="AD981" s="93">
        <v>0</v>
      </c>
      <c r="AE981" s="430">
        <f t="shared" si="480"/>
        <v>0</v>
      </c>
      <c r="AF981" s="93">
        <v>0</v>
      </c>
      <c r="AG981" s="93">
        <v>0</v>
      </c>
      <c r="AH981" s="93">
        <v>0</v>
      </c>
      <c r="AI981" s="93">
        <v>0</v>
      </c>
      <c r="AJ981" s="430">
        <f t="shared" si="477"/>
        <v>0</v>
      </c>
      <c r="AK981" s="91">
        <v>0</v>
      </c>
      <c r="AL981" s="91">
        <v>0</v>
      </c>
      <c r="AM981" s="91">
        <v>0</v>
      </c>
      <c r="AN981" s="91">
        <v>0</v>
      </c>
      <c r="AO981" s="257">
        <f t="shared" si="478"/>
        <v>0</v>
      </c>
      <c r="AP981" s="91">
        <v>0</v>
      </c>
      <c r="AQ981" s="91">
        <v>0</v>
      </c>
      <c r="AR981" s="91">
        <v>0</v>
      </c>
      <c r="AS981" s="91">
        <v>0</v>
      </c>
      <c r="AT981" s="257">
        <f t="shared" si="514"/>
        <v>0</v>
      </c>
      <c r="AU981" s="81">
        <v>0</v>
      </c>
      <c r="AV981" s="81">
        <v>0</v>
      </c>
      <c r="AW981" s="81">
        <v>0</v>
      </c>
      <c r="AX981" s="81">
        <v>0</v>
      </c>
      <c r="AY981" s="257">
        <f t="shared" si="515"/>
        <v>0</v>
      </c>
    </row>
    <row r="982" spans="2:51" s="194" customFormat="1" ht="18" customHeight="1" thickBot="1" x14ac:dyDescent="0.3">
      <c r="B982" s="1013">
        <v>4</v>
      </c>
      <c r="C982" s="933"/>
      <c r="D982" s="915" t="s">
        <v>591</v>
      </c>
      <c r="E982" s="227" t="s">
        <v>116</v>
      </c>
      <c r="F982" s="695">
        <f t="shared" si="516"/>
        <v>0</v>
      </c>
      <c r="G982" s="661"/>
      <c r="H982" s="97"/>
      <c r="I982" s="97"/>
      <c r="J982" s="97"/>
      <c r="K982" s="66">
        <f t="shared" si="504"/>
        <v>0</v>
      </c>
      <c r="L982" s="220"/>
      <c r="M982" s="220"/>
      <c r="N982" s="220"/>
      <c r="O982" s="220"/>
      <c r="P982" s="257">
        <f t="shared" si="499"/>
        <v>0</v>
      </c>
      <c r="Q982" s="220"/>
      <c r="R982" s="220"/>
      <c r="S982" s="220"/>
      <c r="T982" s="220"/>
      <c r="U982" s="257">
        <f t="shared" si="500"/>
        <v>0</v>
      </c>
      <c r="V982" s="220"/>
      <c r="W982" s="220"/>
      <c r="X982" s="220"/>
      <c r="Y982" s="358"/>
      <c r="Z982" s="430">
        <f t="shared" si="479"/>
        <v>0</v>
      </c>
      <c r="AA982" s="220"/>
      <c r="AB982" s="220"/>
      <c r="AC982" s="220"/>
      <c r="AD982" s="220"/>
      <c r="AE982" s="430">
        <f t="shared" si="480"/>
        <v>0</v>
      </c>
      <c r="AF982" s="220"/>
      <c r="AG982" s="220"/>
      <c r="AH982" s="220"/>
      <c r="AI982" s="220"/>
      <c r="AJ982" s="430">
        <f t="shared" si="477"/>
        <v>0</v>
      </c>
      <c r="AK982" s="95"/>
      <c r="AL982" s="95"/>
      <c r="AM982" s="95"/>
      <c r="AN982" s="95"/>
      <c r="AO982" s="257">
        <f t="shared" si="478"/>
        <v>0</v>
      </c>
      <c r="AP982" s="95"/>
      <c r="AQ982" s="95"/>
      <c r="AR982" s="95"/>
      <c r="AS982" s="95"/>
      <c r="AT982" s="257">
        <f t="shared" si="514"/>
        <v>0</v>
      </c>
      <c r="AU982" s="95"/>
      <c r="AV982" s="95"/>
      <c r="AW982" s="95"/>
      <c r="AX982" s="95"/>
      <c r="AY982" s="257">
        <f t="shared" si="515"/>
        <v>0</v>
      </c>
    </row>
    <row r="983" spans="2:51" s="194" customFormat="1" ht="18" customHeight="1" thickBot="1" x14ac:dyDescent="0.3">
      <c r="B983" s="1014"/>
      <c r="C983" s="933"/>
      <c r="D983" s="923"/>
      <c r="E983" s="229" t="s">
        <v>203</v>
      </c>
      <c r="F983" s="695">
        <f t="shared" si="516"/>
        <v>0</v>
      </c>
      <c r="G983" s="662"/>
      <c r="H983" s="95"/>
      <c r="I983" s="95"/>
      <c r="J983" s="95"/>
      <c r="K983" s="66">
        <f t="shared" si="504"/>
        <v>0</v>
      </c>
      <c r="L983" s="220"/>
      <c r="M983" s="220"/>
      <c r="N983" s="220"/>
      <c r="O983" s="220"/>
      <c r="P983" s="257">
        <f t="shared" si="499"/>
        <v>0</v>
      </c>
      <c r="Q983" s="220"/>
      <c r="R983" s="220"/>
      <c r="S983" s="220"/>
      <c r="T983" s="220"/>
      <c r="U983" s="257">
        <f t="shared" si="500"/>
        <v>0</v>
      </c>
      <c r="V983" s="220"/>
      <c r="W983" s="220"/>
      <c r="X983" s="220"/>
      <c r="Y983" s="358"/>
      <c r="Z983" s="430">
        <f t="shared" si="479"/>
        <v>0</v>
      </c>
      <c r="AA983" s="220"/>
      <c r="AB983" s="220"/>
      <c r="AC983" s="220"/>
      <c r="AD983" s="220"/>
      <c r="AE983" s="430">
        <f t="shared" si="480"/>
        <v>0</v>
      </c>
      <c r="AF983" s="220"/>
      <c r="AG983" s="220"/>
      <c r="AH983" s="220"/>
      <c r="AI983" s="220"/>
      <c r="AJ983" s="430">
        <f t="shared" si="477"/>
        <v>0</v>
      </c>
      <c r="AK983" s="95"/>
      <c r="AL983" s="95"/>
      <c r="AM983" s="95"/>
      <c r="AN983" s="95"/>
      <c r="AO983" s="257">
        <f t="shared" si="478"/>
        <v>0</v>
      </c>
      <c r="AP983" s="95"/>
      <c r="AQ983" s="95"/>
      <c r="AR983" s="95"/>
      <c r="AS983" s="95"/>
      <c r="AT983" s="257">
        <f t="shared" si="514"/>
        <v>0</v>
      </c>
      <c r="AU983" s="95"/>
      <c r="AV983" s="95"/>
      <c r="AW983" s="95"/>
      <c r="AX983" s="95"/>
      <c r="AY983" s="257">
        <f t="shared" si="515"/>
        <v>0</v>
      </c>
    </row>
    <row r="984" spans="2:51" s="194" customFormat="1" ht="18" customHeight="1" thickBot="1" x14ac:dyDescent="0.3">
      <c r="B984" s="1014"/>
      <c r="C984" s="933"/>
      <c r="D984" s="923"/>
      <c r="E984" s="585" t="s">
        <v>112</v>
      </c>
      <c r="F984" s="695">
        <f t="shared" si="516"/>
        <v>0</v>
      </c>
      <c r="G984" s="675">
        <v>0</v>
      </c>
      <c r="H984" s="82">
        <v>0</v>
      </c>
      <c r="I984" s="82">
        <v>0</v>
      </c>
      <c r="J984" s="82">
        <v>0</v>
      </c>
      <c r="K984" s="66">
        <f t="shared" si="504"/>
        <v>0</v>
      </c>
      <c r="L984" s="82">
        <v>0</v>
      </c>
      <c r="M984" s="82">
        <v>0</v>
      </c>
      <c r="N984" s="82">
        <v>0</v>
      </c>
      <c r="O984" s="82">
        <v>0</v>
      </c>
      <c r="P984" s="257">
        <f t="shared" si="499"/>
        <v>0</v>
      </c>
      <c r="Q984" s="82">
        <v>0</v>
      </c>
      <c r="R984" s="82">
        <v>0</v>
      </c>
      <c r="S984" s="82">
        <v>0</v>
      </c>
      <c r="T984" s="82">
        <v>0</v>
      </c>
      <c r="U984" s="257">
        <f t="shared" si="500"/>
        <v>0</v>
      </c>
      <c r="V984" s="82">
        <v>0</v>
      </c>
      <c r="W984" s="82">
        <v>0</v>
      </c>
      <c r="X984" s="82">
        <v>0</v>
      </c>
      <c r="Y984" s="417">
        <v>0</v>
      </c>
      <c r="Z984" s="430">
        <f t="shared" si="479"/>
        <v>0</v>
      </c>
      <c r="AA984" s="82">
        <v>0</v>
      </c>
      <c r="AB984" s="82">
        <v>0</v>
      </c>
      <c r="AC984" s="82">
        <v>0</v>
      </c>
      <c r="AD984" s="82">
        <v>0</v>
      </c>
      <c r="AE984" s="430">
        <f t="shared" si="480"/>
        <v>0</v>
      </c>
      <c r="AF984" s="82">
        <v>0</v>
      </c>
      <c r="AG984" s="82">
        <v>0</v>
      </c>
      <c r="AH984" s="82">
        <v>0</v>
      </c>
      <c r="AI984" s="82">
        <v>0</v>
      </c>
      <c r="AJ984" s="430">
        <f t="shared" si="477"/>
        <v>0</v>
      </c>
      <c r="AK984" s="81">
        <v>0</v>
      </c>
      <c r="AL984" s="81">
        <v>0</v>
      </c>
      <c r="AM984" s="81">
        <v>0</v>
      </c>
      <c r="AN984" s="81">
        <v>0</v>
      </c>
      <c r="AO984" s="257">
        <f t="shared" si="478"/>
        <v>0</v>
      </c>
      <c r="AP984" s="81">
        <v>0</v>
      </c>
      <c r="AQ984" s="81">
        <v>0</v>
      </c>
      <c r="AR984" s="81">
        <v>0</v>
      </c>
      <c r="AS984" s="81">
        <v>0</v>
      </c>
      <c r="AT984" s="257">
        <f t="shared" si="514"/>
        <v>0</v>
      </c>
      <c r="AU984" s="81">
        <v>0</v>
      </c>
      <c r="AV984" s="81">
        <v>0</v>
      </c>
      <c r="AW984" s="81">
        <v>0</v>
      </c>
      <c r="AX984" s="81">
        <v>0</v>
      </c>
      <c r="AY984" s="257">
        <f t="shared" si="515"/>
        <v>0</v>
      </c>
    </row>
    <row r="985" spans="2:51" s="194" customFormat="1" ht="18" customHeight="1" thickBot="1" x14ac:dyDescent="0.3">
      <c r="B985" s="1014"/>
      <c r="C985" s="933"/>
      <c r="D985" s="923"/>
      <c r="E985" s="619" t="s">
        <v>621</v>
      </c>
      <c r="F985" s="695">
        <f t="shared" si="516"/>
        <v>2</v>
      </c>
      <c r="G985" s="675">
        <v>0</v>
      </c>
      <c r="H985" s="82">
        <v>0</v>
      </c>
      <c r="I985" s="82">
        <v>0</v>
      </c>
      <c r="J985" s="82">
        <v>0</v>
      </c>
      <c r="K985" s="66">
        <f t="shared" si="504"/>
        <v>0</v>
      </c>
      <c r="L985" s="82">
        <v>0</v>
      </c>
      <c r="M985" s="82">
        <v>0</v>
      </c>
      <c r="N985" s="82">
        <v>0</v>
      </c>
      <c r="O985" s="82">
        <v>0</v>
      </c>
      <c r="P985" s="257">
        <f t="shared" si="499"/>
        <v>0</v>
      </c>
      <c r="Q985" s="82">
        <v>0</v>
      </c>
      <c r="R985" s="82">
        <v>0</v>
      </c>
      <c r="S985" s="82">
        <v>0</v>
      </c>
      <c r="T985" s="82">
        <v>0</v>
      </c>
      <c r="U985" s="257">
        <f t="shared" si="500"/>
        <v>0</v>
      </c>
      <c r="V985" s="82">
        <v>0</v>
      </c>
      <c r="W985" s="82">
        <v>0</v>
      </c>
      <c r="X985" s="82">
        <v>0</v>
      </c>
      <c r="Y985" s="417">
        <v>2</v>
      </c>
      <c r="Z985" s="430">
        <f t="shared" si="479"/>
        <v>2</v>
      </c>
      <c r="AA985" s="82">
        <v>0</v>
      </c>
      <c r="AB985" s="82">
        <v>0</v>
      </c>
      <c r="AC985" s="82">
        <v>0</v>
      </c>
      <c r="AD985" s="82">
        <v>0</v>
      </c>
      <c r="AE985" s="430">
        <f t="shared" si="480"/>
        <v>0</v>
      </c>
      <c r="AF985" s="82">
        <v>0</v>
      </c>
      <c r="AG985" s="82">
        <v>0</v>
      </c>
      <c r="AH985" s="82">
        <v>0</v>
      </c>
      <c r="AI985" s="82">
        <v>0</v>
      </c>
      <c r="AJ985" s="430">
        <f t="shared" si="477"/>
        <v>0</v>
      </c>
      <c r="AK985" s="81">
        <v>0</v>
      </c>
      <c r="AL985" s="81">
        <v>0</v>
      </c>
      <c r="AM985" s="81">
        <v>0</v>
      </c>
      <c r="AN985" s="81">
        <v>0</v>
      </c>
      <c r="AO985" s="257">
        <f t="shared" si="478"/>
        <v>0</v>
      </c>
      <c r="AP985" s="81">
        <v>0</v>
      </c>
      <c r="AQ985" s="81">
        <v>0</v>
      </c>
      <c r="AR985" s="81">
        <v>0</v>
      </c>
      <c r="AS985" s="81">
        <v>0</v>
      </c>
      <c r="AT985" s="257">
        <f t="shared" si="514"/>
        <v>0</v>
      </c>
      <c r="AU985" s="81">
        <v>0</v>
      </c>
      <c r="AV985" s="81">
        <v>0</v>
      </c>
      <c r="AW985" s="81">
        <v>0</v>
      </c>
      <c r="AX985" s="81">
        <v>0</v>
      </c>
      <c r="AY985" s="257">
        <f t="shared" si="515"/>
        <v>0</v>
      </c>
    </row>
    <row r="986" spans="2:51" s="194" customFormat="1" ht="18" customHeight="1" thickBot="1" x14ac:dyDescent="0.3">
      <c r="B986" s="1015"/>
      <c r="C986" s="933"/>
      <c r="D986" s="924"/>
      <c r="E986" s="583" t="s">
        <v>620</v>
      </c>
      <c r="F986" s="695">
        <f t="shared" si="516"/>
        <v>0</v>
      </c>
      <c r="G986" s="672">
        <v>0</v>
      </c>
      <c r="H986" s="93">
        <v>0</v>
      </c>
      <c r="I986" s="93">
        <v>0</v>
      </c>
      <c r="J986" s="93">
        <v>0</v>
      </c>
      <c r="K986" s="66">
        <f t="shared" si="504"/>
        <v>0</v>
      </c>
      <c r="L986" s="93">
        <v>0</v>
      </c>
      <c r="M986" s="93">
        <v>0</v>
      </c>
      <c r="N986" s="93">
        <v>0</v>
      </c>
      <c r="O986" s="93">
        <v>0</v>
      </c>
      <c r="P986" s="257">
        <f t="shared" si="499"/>
        <v>0</v>
      </c>
      <c r="Q986" s="93">
        <v>0</v>
      </c>
      <c r="R986" s="93">
        <v>0</v>
      </c>
      <c r="S986" s="93">
        <v>0</v>
      </c>
      <c r="T986" s="93">
        <v>0</v>
      </c>
      <c r="U986" s="257">
        <f t="shared" si="500"/>
        <v>0</v>
      </c>
      <c r="V986" s="93">
        <v>0</v>
      </c>
      <c r="W986" s="93">
        <v>0</v>
      </c>
      <c r="X986" s="93">
        <v>0</v>
      </c>
      <c r="Y986" s="415">
        <v>0</v>
      </c>
      <c r="Z986" s="430">
        <f t="shared" si="479"/>
        <v>0</v>
      </c>
      <c r="AA986" s="93">
        <v>0</v>
      </c>
      <c r="AB986" s="93">
        <v>0</v>
      </c>
      <c r="AC986" s="93">
        <v>0</v>
      </c>
      <c r="AD986" s="93">
        <v>0</v>
      </c>
      <c r="AE986" s="430">
        <f t="shared" si="480"/>
        <v>0</v>
      </c>
      <c r="AF986" s="93">
        <v>0</v>
      </c>
      <c r="AG986" s="93">
        <v>0</v>
      </c>
      <c r="AH986" s="93">
        <v>0</v>
      </c>
      <c r="AI986" s="93">
        <v>0</v>
      </c>
      <c r="AJ986" s="430">
        <f t="shared" si="477"/>
        <v>0</v>
      </c>
      <c r="AK986" s="91">
        <v>0</v>
      </c>
      <c r="AL986" s="91">
        <v>0</v>
      </c>
      <c r="AM986" s="91">
        <v>0</v>
      </c>
      <c r="AN986" s="91">
        <v>0</v>
      </c>
      <c r="AO986" s="257">
        <f t="shared" si="478"/>
        <v>0</v>
      </c>
      <c r="AP986" s="91">
        <v>0</v>
      </c>
      <c r="AQ986" s="91">
        <v>0</v>
      </c>
      <c r="AR986" s="91">
        <v>0</v>
      </c>
      <c r="AS986" s="91">
        <v>0</v>
      </c>
      <c r="AT986" s="257">
        <f t="shared" si="514"/>
        <v>0</v>
      </c>
      <c r="AU986" s="91">
        <v>0</v>
      </c>
      <c r="AV986" s="91">
        <v>0</v>
      </c>
      <c r="AW986" s="91">
        <v>0</v>
      </c>
      <c r="AX986" s="91">
        <v>0</v>
      </c>
      <c r="AY986" s="257">
        <f t="shared" si="515"/>
        <v>0</v>
      </c>
    </row>
    <row r="987" spans="2:51" s="194" customFormat="1" ht="16.5" customHeight="1" x14ac:dyDescent="0.25">
      <c r="B987" s="20"/>
      <c r="C987" s="933"/>
      <c r="D987" s="1046" t="s">
        <v>557</v>
      </c>
      <c r="E987" s="1047"/>
      <c r="F987" s="695">
        <f t="shared" si="516"/>
        <v>0</v>
      </c>
      <c r="G987" s="667">
        <f t="shared" ref="G987:J988" si="517">G969+G977+G982</f>
        <v>0</v>
      </c>
      <c r="H987" s="66">
        <f t="shared" si="517"/>
        <v>0</v>
      </c>
      <c r="I987" s="66">
        <f t="shared" si="517"/>
        <v>0</v>
      </c>
      <c r="J987" s="66">
        <f t="shared" si="517"/>
        <v>0</v>
      </c>
      <c r="K987" s="66">
        <f t="shared" si="504"/>
        <v>0</v>
      </c>
      <c r="L987" s="66">
        <f t="shared" ref="L987:O988" si="518">L969+L977+L982</f>
        <v>0</v>
      </c>
      <c r="M987" s="66">
        <f t="shared" si="518"/>
        <v>0</v>
      </c>
      <c r="N987" s="66">
        <f t="shared" si="518"/>
        <v>0</v>
      </c>
      <c r="O987" s="66">
        <f t="shared" si="518"/>
        <v>0</v>
      </c>
      <c r="P987" s="257">
        <f t="shared" si="499"/>
        <v>0</v>
      </c>
      <c r="Q987" s="66">
        <f t="shared" ref="Q987:T988" si="519">Q969+Q977+Q982</f>
        <v>0</v>
      </c>
      <c r="R987" s="66">
        <f t="shared" si="519"/>
        <v>0</v>
      </c>
      <c r="S987" s="66">
        <f t="shared" si="519"/>
        <v>0</v>
      </c>
      <c r="T987" s="66">
        <f t="shared" si="519"/>
        <v>0</v>
      </c>
      <c r="U987" s="257">
        <f t="shared" si="500"/>
        <v>0</v>
      </c>
      <c r="V987" s="66">
        <f t="shared" ref="V987:Y988" si="520">V969+V977+V982</f>
        <v>0</v>
      </c>
      <c r="W987" s="66">
        <f t="shared" si="520"/>
        <v>0</v>
      </c>
      <c r="X987" s="66">
        <f t="shared" si="520"/>
        <v>0</v>
      </c>
      <c r="Y987" s="410">
        <f t="shared" si="520"/>
        <v>0</v>
      </c>
      <c r="Z987" s="430">
        <f t="shared" si="479"/>
        <v>0</v>
      </c>
      <c r="AA987" s="66">
        <f t="shared" ref="AA987:AD988" si="521">AA969+AA977+AA982</f>
        <v>0</v>
      </c>
      <c r="AB987" s="66">
        <f t="shared" si="521"/>
        <v>0</v>
      </c>
      <c r="AC987" s="66">
        <f t="shared" si="521"/>
        <v>0</v>
      </c>
      <c r="AD987" s="66">
        <f t="shared" si="521"/>
        <v>0</v>
      </c>
      <c r="AE987" s="430">
        <f t="shared" si="480"/>
        <v>0</v>
      </c>
      <c r="AF987" s="66">
        <f t="shared" ref="AF987:AI988" si="522">AF969+AF977+AF982</f>
        <v>0</v>
      </c>
      <c r="AG987" s="66">
        <f t="shared" si="522"/>
        <v>0</v>
      </c>
      <c r="AH987" s="66">
        <f t="shared" si="522"/>
        <v>0</v>
      </c>
      <c r="AI987" s="66">
        <f t="shared" si="522"/>
        <v>0</v>
      </c>
      <c r="AJ987" s="430">
        <f t="shared" si="477"/>
        <v>0</v>
      </c>
      <c r="AK987" s="65">
        <f t="shared" ref="AK987:AN988" si="523">AK969+AK977+AK982</f>
        <v>0</v>
      </c>
      <c r="AL987" s="65">
        <f t="shared" si="523"/>
        <v>0</v>
      </c>
      <c r="AM987" s="65">
        <f t="shared" si="523"/>
        <v>0</v>
      </c>
      <c r="AN987" s="65">
        <f t="shared" si="523"/>
        <v>0</v>
      </c>
      <c r="AO987" s="257">
        <f t="shared" si="478"/>
        <v>0</v>
      </c>
      <c r="AP987" s="65">
        <f t="shared" ref="AP987:AS988" si="524">AP969+AP977+AP982</f>
        <v>0</v>
      </c>
      <c r="AQ987" s="65">
        <f t="shared" si="524"/>
        <v>0</v>
      </c>
      <c r="AR987" s="65">
        <f t="shared" si="524"/>
        <v>0</v>
      </c>
      <c r="AS987" s="65">
        <f t="shared" si="524"/>
        <v>0</v>
      </c>
      <c r="AT987" s="257">
        <f t="shared" si="514"/>
        <v>0</v>
      </c>
      <c r="AU987" s="65">
        <f t="shared" ref="AU987:AX988" si="525">AU969+AU977+AU982</f>
        <v>0</v>
      </c>
      <c r="AV987" s="65">
        <f t="shared" si="525"/>
        <v>0</v>
      </c>
      <c r="AW987" s="65">
        <f t="shared" si="525"/>
        <v>0</v>
      </c>
      <c r="AX987" s="65">
        <f t="shared" si="525"/>
        <v>0</v>
      </c>
      <c r="AY987" s="257">
        <f t="shared" si="515"/>
        <v>0</v>
      </c>
    </row>
    <row r="988" spans="2:51" s="194" customFormat="1" ht="16.5" customHeight="1" x14ac:dyDescent="0.25">
      <c r="B988" s="20"/>
      <c r="C988" s="933"/>
      <c r="D988" s="1037" t="s">
        <v>556</v>
      </c>
      <c r="E988" s="1038"/>
      <c r="F988" s="695">
        <f t="shared" si="516"/>
        <v>0</v>
      </c>
      <c r="G988" s="667">
        <f t="shared" si="517"/>
        <v>0</v>
      </c>
      <c r="H988" s="66">
        <f t="shared" si="517"/>
        <v>0</v>
      </c>
      <c r="I988" s="66">
        <f t="shared" si="517"/>
        <v>0</v>
      </c>
      <c r="J988" s="66">
        <f t="shared" si="517"/>
        <v>0</v>
      </c>
      <c r="K988" s="66">
        <f t="shared" si="504"/>
        <v>0</v>
      </c>
      <c r="L988" s="66">
        <f t="shared" si="518"/>
        <v>0</v>
      </c>
      <c r="M988" s="66">
        <f t="shared" si="518"/>
        <v>0</v>
      </c>
      <c r="N988" s="66">
        <f t="shared" si="518"/>
        <v>0</v>
      </c>
      <c r="O988" s="66">
        <f t="shared" si="518"/>
        <v>0</v>
      </c>
      <c r="P988" s="257">
        <f t="shared" si="499"/>
        <v>0</v>
      </c>
      <c r="Q988" s="66">
        <f t="shared" si="519"/>
        <v>0</v>
      </c>
      <c r="R988" s="66">
        <f t="shared" si="519"/>
        <v>0</v>
      </c>
      <c r="S988" s="66">
        <f t="shared" si="519"/>
        <v>0</v>
      </c>
      <c r="T988" s="66">
        <f t="shared" si="519"/>
        <v>0</v>
      </c>
      <c r="U988" s="257">
        <f t="shared" si="500"/>
        <v>0</v>
      </c>
      <c r="V988" s="66">
        <f t="shared" si="520"/>
        <v>0</v>
      </c>
      <c r="W988" s="66">
        <f t="shared" si="520"/>
        <v>0</v>
      </c>
      <c r="X988" s="66">
        <f t="shared" si="520"/>
        <v>0</v>
      </c>
      <c r="Y988" s="410">
        <f t="shared" si="520"/>
        <v>0</v>
      </c>
      <c r="Z988" s="430">
        <f t="shared" si="479"/>
        <v>0</v>
      </c>
      <c r="AA988" s="66">
        <f t="shared" si="521"/>
        <v>0</v>
      </c>
      <c r="AB988" s="66">
        <f t="shared" si="521"/>
        <v>0</v>
      </c>
      <c r="AC988" s="66">
        <f t="shared" si="521"/>
        <v>0</v>
      </c>
      <c r="AD988" s="66">
        <f t="shared" si="521"/>
        <v>0</v>
      </c>
      <c r="AE988" s="430">
        <f t="shared" si="480"/>
        <v>0</v>
      </c>
      <c r="AF988" s="66">
        <f t="shared" si="522"/>
        <v>0</v>
      </c>
      <c r="AG988" s="66">
        <f t="shared" si="522"/>
        <v>0</v>
      </c>
      <c r="AH988" s="66">
        <f t="shared" si="522"/>
        <v>0</v>
      </c>
      <c r="AI988" s="66">
        <f t="shared" si="522"/>
        <v>0</v>
      </c>
      <c r="AJ988" s="430">
        <f t="shared" si="477"/>
        <v>0</v>
      </c>
      <c r="AK988" s="65">
        <f t="shared" si="523"/>
        <v>0</v>
      </c>
      <c r="AL988" s="65">
        <f t="shared" si="523"/>
        <v>0</v>
      </c>
      <c r="AM988" s="65">
        <f t="shared" si="523"/>
        <v>0</v>
      </c>
      <c r="AN988" s="65">
        <f t="shared" si="523"/>
        <v>0</v>
      </c>
      <c r="AO988" s="257">
        <f t="shared" si="478"/>
        <v>0</v>
      </c>
      <c r="AP988" s="65">
        <f t="shared" si="524"/>
        <v>0</v>
      </c>
      <c r="AQ988" s="65">
        <f t="shared" si="524"/>
        <v>0</v>
      </c>
      <c r="AR988" s="65">
        <f t="shared" si="524"/>
        <v>0</v>
      </c>
      <c r="AS988" s="65">
        <f t="shared" si="524"/>
        <v>0</v>
      </c>
      <c r="AT988" s="257">
        <f t="shared" si="514"/>
        <v>0</v>
      </c>
      <c r="AU988" s="65">
        <f t="shared" si="525"/>
        <v>0</v>
      </c>
      <c r="AV988" s="65">
        <f t="shared" si="525"/>
        <v>0</v>
      </c>
      <c r="AW988" s="65">
        <f t="shared" si="525"/>
        <v>0</v>
      </c>
      <c r="AX988" s="65">
        <f t="shared" si="525"/>
        <v>0</v>
      </c>
      <c r="AY988" s="257">
        <f t="shared" si="515"/>
        <v>0</v>
      </c>
    </row>
    <row r="989" spans="2:51" s="194" customFormat="1" ht="16.5" customHeight="1" thickBot="1" x14ac:dyDescent="0.3">
      <c r="B989" s="20"/>
      <c r="C989" s="933"/>
      <c r="D989" s="1044" t="s">
        <v>558</v>
      </c>
      <c r="E989" s="1045"/>
      <c r="F989" s="695">
        <f t="shared" si="516"/>
        <v>0</v>
      </c>
      <c r="G989" s="658">
        <f t="shared" ref="G989:J991" si="526">G971+G974+G979+G984</f>
        <v>0</v>
      </c>
      <c r="H989" s="40">
        <f t="shared" si="526"/>
        <v>0</v>
      </c>
      <c r="I989" s="40">
        <f t="shared" si="526"/>
        <v>0</v>
      </c>
      <c r="J989" s="40">
        <f t="shared" si="526"/>
        <v>0</v>
      </c>
      <c r="K989" s="66">
        <f t="shared" si="504"/>
        <v>0</v>
      </c>
      <c r="L989" s="40">
        <f t="shared" ref="L989:O991" si="527">L971+L974+L979+L984</f>
        <v>0</v>
      </c>
      <c r="M989" s="40">
        <f t="shared" si="527"/>
        <v>0</v>
      </c>
      <c r="N989" s="40">
        <f t="shared" si="527"/>
        <v>0</v>
      </c>
      <c r="O989" s="40">
        <f t="shared" si="527"/>
        <v>0</v>
      </c>
      <c r="P989" s="257">
        <f t="shared" si="499"/>
        <v>0</v>
      </c>
      <c r="Q989" s="40">
        <f t="shared" ref="Q989:T991" si="528">Q971+Q974+Q979+Q984</f>
        <v>0</v>
      </c>
      <c r="R989" s="40">
        <f t="shared" si="528"/>
        <v>0</v>
      </c>
      <c r="S989" s="40">
        <f t="shared" si="528"/>
        <v>0</v>
      </c>
      <c r="T989" s="40">
        <f t="shared" si="528"/>
        <v>0</v>
      </c>
      <c r="U989" s="257">
        <f t="shared" si="500"/>
        <v>0</v>
      </c>
      <c r="V989" s="40">
        <f t="shared" ref="V989:Y991" si="529">V971+V974+V979+V984</f>
        <v>0</v>
      </c>
      <c r="W989" s="40">
        <f t="shared" si="529"/>
        <v>0</v>
      </c>
      <c r="X989" s="40">
        <f t="shared" si="529"/>
        <v>0</v>
      </c>
      <c r="Y989" s="411">
        <f t="shared" si="529"/>
        <v>0</v>
      </c>
      <c r="Z989" s="430">
        <f t="shared" si="479"/>
        <v>0</v>
      </c>
      <c r="AA989" s="40">
        <f t="shared" ref="AA989:AD991" si="530">AA971+AA974+AA979+AA984</f>
        <v>0</v>
      </c>
      <c r="AB989" s="40">
        <f t="shared" si="530"/>
        <v>0</v>
      </c>
      <c r="AC989" s="40">
        <f t="shared" si="530"/>
        <v>0</v>
      </c>
      <c r="AD989" s="40">
        <f t="shared" si="530"/>
        <v>0</v>
      </c>
      <c r="AE989" s="430">
        <f t="shared" si="480"/>
        <v>0</v>
      </c>
      <c r="AF989" s="40">
        <f t="shared" ref="AF989:AI991" si="531">AF971+AF974+AF979+AF984</f>
        <v>0</v>
      </c>
      <c r="AG989" s="40">
        <f t="shared" si="531"/>
        <v>0</v>
      </c>
      <c r="AH989" s="40">
        <f t="shared" si="531"/>
        <v>0</v>
      </c>
      <c r="AI989" s="40">
        <f t="shared" si="531"/>
        <v>0</v>
      </c>
      <c r="AJ989" s="430">
        <f t="shared" si="477"/>
        <v>0</v>
      </c>
      <c r="AK989" s="65">
        <f t="shared" ref="AK989:AN991" si="532">AK971+AK974+AK979+AK984</f>
        <v>0</v>
      </c>
      <c r="AL989" s="65">
        <f t="shared" si="532"/>
        <v>0</v>
      </c>
      <c r="AM989" s="65">
        <f t="shared" si="532"/>
        <v>0</v>
      </c>
      <c r="AN989" s="65">
        <f t="shared" si="532"/>
        <v>0</v>
      </c>
      <c r="AO989" s="257">
        <f t="shared" si="478"/>
        <v>0</v>
      </c>
      <c r="AP989" s="65">
        <f t="shared" ref="AP989:AS991" si="533">AP971+AP974+AP979+AP984</f>
        <v>0</v>
      </c>
      <c r="AQ989" s="65">
        <f t="shared" si="533"/>
        <v>0</v>
      </c>
      <c r="AR989" s="65">
        <f t="shared" si="533"/>
        <v>0</v>
      </c>
      <c r="AS989" s="65">
        <f t="shared" si="533"/>
        <v>0</v>
      </c>
      <c r="AT989" s="257">
        <f t="shared" si="514"/>
        <v>0</v>
      </c>
      <c r="AU989" s="65">
        <f t="shared" ref="AU989:AX991" si="534">AU971+AU974+AU979+AU984</f>
        <v>0</v>
      </c>
      <c r="AV989" s="65">
        <f t="shared" si="534"/>
        <v>0</v>
      </c>
      <c r="AW989" s="65">
        <f t="shared" si="534"/>
        <v>0</v>
      </c>
      <c r="AX989" s="65">
        <f t="shared" si="534"/>
        <v>0</v>
      </c>
      <c r="AY989" s="257">
        <f t="shared" si="515"/>
        <v>0</v>
      </c>
    </row>
    <row r="990" spans="2:51" s="194" customFormat="1" ht="16.5" customHeight="1" thickBot="1" x14ac:dyDescent="0.3">
      <c r="B990" s="169"/>
      <c r="C990" s="933"/>
      <c r="D990" s="919" t="s">
        <v>559</v>
      </c>
      <c r="E990" s="920"/>
      <c r="F990" s="695">
        <f t="shared" si="516"/>
        <v>2</v>
      </c>
      <c r="G990" s="673">
        <f t="shared" si="526"/>
        <v>0</v>
      </c>
      <c r="H990" s="96">
        <f t="shared" si="526"/>
        <v>0</v>
      </c>
      <c r="I990" s="96">
        <f t="shared" si="526"/>
        <v>0</v>
      </c>
      <c r="J990" s="96">
        <f t="shared" si="526"/>
        <v>0</v>
      </c>
      <c r="K990" s="66">
        <f t="shared" si="504"/>
        <v>0</v>
      </c>
      <c r="L990" s="96">
        <f t="shared" si="527"/>
        <v>0</v>
      </c>
      <c r="M990" s="96">
        <f t="shared" si="527"/>
        <v>0</v>
      </c>
      <c r="N990" s="96">
        <f t="shared" si="527"/>
        <v>0</v>
      </c>
      <c r="O990" s="96">
        <f t="shared" si="527"/>
        <v>0</v>
      </c>
      <c r="P990" s="257">
        <f t="shared" si="499"/>
        <v>0</v>
      </c>
      <c r="Q990" s="96">
        <f t="shared" si="528"/>
        <v>0</v>
      </c>
      <c r="R990" s="96">
        <f t="shared" si="528"/>
        <v>0</v>
      </c>
      <c r="S990" s="96">
        <f t="shared" si="528"/>
        <v>0</v>
      </c>
      <c r="T990" s="96">
        <f t="shared" si="528"/>
        <v>0</v>
      </c>
      <c r="U990" s="257">
        <f t="shared" si="500"/>
        <v>0</v>
      </c>
      <c r="V990" s="96">
        <f t="shared" si="529"/>
        <v>0</v>
      </c>
      <c r="W990" s="96">
        <f t="shared" si="529"/>
        <v>0</v>
      </c>
      <c r="X990" s="96">
        <f t="shared" si="529"/>
        <v>0</v>
      </c>
      <c r="Y990" s="416">
        <f t="shared" si="529"/>
        <v>2</v>
      </c>
      <c r="Z990" s="430">
        <f t="shared" si="479"/>
        <v>2</v>
      </c>
      <c r="AA990" s="96">
        <f t="shared" si="530"/>
        <v>0</v>
      </c>
      <c r="AB990" s="96">
        <f t="shared" si="530"/>
        <v>0</v>
      </c>
      <c r="AC990" s="96">
        <f t="shared" si="530"/>
        <v>0</v>
      </c>
      <c r="AD990" s="96">
        <f t="shared" si="530"/>
        <v>0</v>
      </c>
      <c r="AE990" s="430">
        <f t="shared" si="480"/>
        <v>0</v>
      </c>
      <c r="AF990" s="96">
        <f t="shared" si="531"/>
        <v>0</v>
      </c>
      <c r="AG990" s="96">
        <f t="shared" si="531"/>
        <v>0</v>
      </c>
      <c r="AH990" s="96">
        <f t="shared" si="531"/>
        <v>0</v>
      </c>
      <c r="AI990" s="96">
        <f t="shared" si="531"/>
        <v>0</v>
      </c>
      <c r="AJ990" s="430">
        <f t="shared" si="477"/>
        <v>0</v>
      </c>
      <c r="AK990" s="65">
        <f t="shared" si="532"/>
        <v>0</v>
      </c>
      <c r="AL990" s="65">
        <f t="shared" si="532"/>
        <v>0</v>
      </c>
      <c r="AM990" s="65">
        <f t="shared" si="532"/>
        <v>0</v>
      </c>
      <c r="AN990" s="65">
        <f t="shared" si="532"/>
        <v>0</v>
      </c>
      <c r="AO990" s="257">
        <f t="shared" si="478"/>
        <v>0</v>
      </c>
      <c r="AP990" s="65">
        <f t="shared" si="533"/>
        <v>0</v>
      </c>
      <c r="AQ990" s="65">
        <f t="shared" si="533"/>
        <v>0</v>
      </c>
      <c r="AR990" s="65">
        <f t="shared" si="533"/>
        <v>0</v>
      </c>
      <c r="AS990" s="65">
        <f t="shared" si="533"/>
        <v>0</v>
      </c>
      <c r="AT990" s="257">
        <f t="shared" si="514"/>
        <v>0</v>
      </c>
      <c r="AU990" s="65">
        <f t="shared" si="534"/>
        <v>0</v>
      </c>
      <c r="AV990" s="65">
        <f t="shared" si="534"/>
        <v>0</v>
      </c>
      <c r="AW990" s="65">
        <f t="shared" si="534"/>
        <v>0</v>
      </c>
      <c r="AX990" s="65">
        <f t="shared" si="534"/>
        <v>0</v>
      </c>
      <c r="AY990" s="257">
        <f t="shared" si="515"/>
        <v>0</v>
      </c>
    </row>
    <row r="991" spans="2:51" s="194" customFormat="1" ht="16.5" customHeight="1" thickBot="1" x14ac:dyDescent="0.3">
      <c r="B991" s="169"/>
      <c r="C991" s="933"/>
      <c r="D991" s="919" t="s">
        <v>651</v>
      </c>
      <c r="E991" s="920"/>
      <c r="F991" s="695">
        <f t="shared" si="516"/>
        <v>0</v>
      </c>
      <c r="G991" s="673">
        <f t="shared" si="526"/>
        <v>0</v>
      </c>
      <c r="H991" s="96">
        <f t="shared" si="526"/>
        <v>0</v>
      </c>
      <c r="I991" s="96">
        <f t="shared" si="526"/>
        <v>0</v>
      </c>
      <c r="J991" s="96">
        <f t="shared" si="526"/>
        <v>0</v>
      </c>
      <c r="K991" s="66">
        <f t="shared" si="504"/>
        <v>0</v>
      </c>
      <c r="L991" s="96">
        <f t="shared" si="527"/>
        <v>0</v>
      </c>
      <c r="M991" s="96">
        <f t="shared" si="527"/>
        <v>0</v>
      </c>
      <c r="N991" s="96">
        <f t="shared" si="527"/>
        <v>0</v>
      </c>
      <c r="O991" s="96">
        <f t="shared" si="527"/>
        <v>0</v>
      </c>
      <c r="P991" s="257">
        <f t="shared" si="499"/>
        <v>0</v>
      </c>
      <c r="Q991" s="96">
        <f t="shared" si="528"/>
        <v>0</v>
      </c>
      <c r="R991" s="96">
        <f t="shared" si="528"/>
        <v>0</v>
      </c>
      <c r="S991" s="96">
        <f t="shared" si="528"/>
        <v>0</v>
      </c>
      <c r="T991" s="96">
        <f t="shared" si="528"/>
        <v>0</v>
      </c>
      <c r="U991" s="257">
        <f t="shared" si="500"/>
        <v>0</v>
      </c>
      <c r="V991" s="96">
        <f t="shared" si="529"/>
        <v>0</v>
      </c>
      <c r="W991" s="96">
        <f t="shared" si="529"/>
        <v>0</v>
      </c>
      <c r="X991" s="96">
        <f t="shared" si="529"/>
        <v>0</v>
      </c>
      <c r="Y991" s="416">
        <f t="shared" si="529"/>
        <v>0</v>
      </c>
      <c r="Z991" s="430">
        <f t="shared" si="479"/>
        <v>0</v>
      </c>
      <c r="AA991" s="96">
        <f t="shared" si="530"/>
        <v>0</v>
      </c>
      <c r="AB991" s="96">
        <f t="shared" si="530"/>
        <v>0</v>
      </c>
      <c r="AC991" s="96">
        <f t="shared" si="530"/>
        <v>0</v>
      </c>
      <c r="AD991" s="96">
        <f t="shared" si="530"/>
        <v>0</v>
      </c>
      <c r="AE991" s="430">
        <f t="shared" si="480"/>
        <v>0</v>
      </c>
      <c r="AF991" s="96">
        <f t="shared" si="531"/>
        <v>0</v>
      </c>
      <c r="AG991" s="96">
        <f t="shared" si="531"/>
        <v>0</v>
      </c>
      <c r="AH991" s="96">
        <f t="shared" si="531"/>
        <v>0</v>
      </c>
      <c r="AI991" s="96">
        <f t="shared" si="531"/>
        <v>0</v>
      </c>
      <c r="AJ991" s="430">
        <f t="shared" si="477"/>
        <v>0</v>
      </c>
      <c r="AK991" s="65">
        <f t="shared" si="532"/>
        <v>0</v>
      </c>
      <c r="AL991" s="65">
        <f t="shared" si="532"/>
        <v>0</v>
      </c>
      <c r="AM991" s="65">
        <f t="shared" si="532"/>
        <v>0</v>
      </c>
      <c r="AN991" s="65">
        <f t="shared" si="532"/>
        <v>0</v>
      </c>
      <c r="AO991" s="257">
        <f t="shared" si="478"/>
        <v>0</v>
      </c>
      <c r="AP991" s="65">
        <f t="shared" si="533"/>
        <v>0</v>
      </c>
      <c r="AQ991" s="65">
        <f t="shared" si="533"/>
        <v>0</v>
      </c>
      <c r="AR991" s="65">
        <f t="shared" si="533"/>
        <v>0</v>
      </c>
      <c r="AS991" s="65">
        <f t="shared" si="533"/>
        <v>0</v>
      </c>
      <c r="AT991" s="257">
        <f t="shared" si="514"/>
        <v>0</v>
      </c>
      <c r="AU991" s="65">
        <f t="shared" si="534"/>
        <v>0</v>
      </c>
      <c r="AV991" s="65">
        <f t="shared" si="534"/>
        <v>0</v>
      </c>
      <c r="AW991" s="65">
        <f t="shared" si="534"/>
        <v>0</v>
      </c>
      <c r="AX991" s="65">
        <f t="shared" si="534"/>
        <v>0</v>
      </c>
      <c r="AY991" s="257">
        <f t="shared" si="515"/>
        <v>0</v>
      </c>
    </row>
    <row r="992" spans="2:51" s="194" customFormat="1" ht="16.5" customHeight="1" x14ac:dyDescent="0.25">
      <c r="B992" s="925">
        <v>1</v>
      </c>
      <c r="C992" s="1041" t="s">
        <v>549</v>
      </c>
      <c r="D992" s="939" t="s">
        <v>548</v>
      </c>
      <c r="E992" s="634" t="s">
        <v>116</v>
      </c>
      <c r="F992" s="695">
        <f t="shared" si="516"/>
        <v>0</v>
      </c>
      <c r="G992" s="683">
        <v>0</v>
      </c>
      <c r="H992" s="91">
        <v>0</v>
      </c>
      <c r="I992" s="91">
        <v>0</v>
      </c>
      <c r="J992" s="91">
        <v>0</v>
      </c>
      <c r="K992" s="66">
        <f t="shared" si="504"/>
        <v>0</v>
      </c>
      <c r="L992" s="91">
        <v>0</v>
      </c>
      <c r="M992" s="91">
        <v>0</v>
      </c>
      <c r="N992" s="91">
        <v>0</v>
      </c>
      <c r="O992" s="91">
        <v>0</v>
      </c>
      <c r="P992" s="257">
        <f t="shared" si="499"/>
        <v>0</v>
      </c>
      <c r="Q992" s="91">
        <v>0</v>
      </c>
      <c r="R992" s="91">
        <v>0</v>
      </c>
      <c r="S992" s="91">
        <v>0</v>
      </c>
      <c r="T992" s="91">
        <v>0</v>
      </c>
      <c r="U992" s="257">
        <f t="shared" si="500"/>
        <v>0</v>
      </c>
      <c r="V992" s="91">
        <v>0</v>
      </c>
      <c r="W992" s="91">
        <v>0</v>
      </c>
      <c r="X992" s="91">
        <v>0</v>
      </c>
      <c r="Y992" s="425">
        <v>0</v>
      </c>
      <c r="Z992" s="430">
        <f t="shared" si="479"/>
        <v>0</v>
      </c>
      <c r="AA992" s="91">
        <v>0</v>
      </c>
      <c r="AB992" s="91">
        <v>0</v>
      </c>
      <c r="AC992" s="91">
        <v>0</v>
      </c>
      <c r="AD992" s="91">
        <v>0</v>
      </c>
      <c r="AE992" s="430">
        <f t="shared" si="480"/>
        <v>0</v>
      </c>
      <c r="AF992" s="91">
        <v>0</v>
      </c>
      <c r="AG992" s="91">
        <v>0</v>
      </c>
      <c r="AH992" s="91">
        <v>0</v>
      </c>
      <c r="AI992" s="91">
        <v>0</v>
      </c>
      <c r="AJ992" s="430">
        <f t="shared" si="477"/>
        <v>0</v>
      </c>
      <c r="AK992" s="91">
        <v>0</v>
      </c>
      <c r="AL992" s="91">
        <v>0</v>
      </c>
      <c r="AM992" s="91">
        <v>0</v>
      </c>
      <c r="AN992" s="91">
        <v>0</v>
      </c>
      <c r="AO992" s="257">
        <f t="shared" si="478"/>
        <v>0</v>
      </c>
      <c r="AP992" s="91">
        <v>0</v>
      </c>
      <c r="AQ992" s="91">
        <v>0</v>
      </c>
      <c r="AR992" s="91">
        <v>0</v>
      </c>
      <c r="AS992" s="91">
        <v>0</v>
      </c>
      <c r="AT992" s="257">
        <f t="shared" si="514"/>
        <v>0</v>
      </c>
      <c r="AU992" s="91">
        <v>0</v>
      </c>
      <c r="AV992" s="91">
        <v>0</v>
      </c>
      <c r="AW992" s="91">
        <v>0</v>
      </c>
      <c r="AX992" s="91">
        <v>0</v>
      </c>
      <c r="AY992" s="257">
        <f t="shared" si="515"/>
        <v>0</v>
      </c>
    </row>
    <row r="993" spans="2:51" s="194" customFormat="1" ht="16.5" customHeight="1" x14ac:dyDescent="0.25">
      <c r="B993" s="925"/>
      <c r="C993" s="1042"/>
      <c r="D993" s="940"/>
      <c r="E993" s="585" t="s">
        <v>203</v>
      </c>
      <c r="F993" s="695">
        <f t="shared" si="516"/>
        <v>0</v>
      </c>
      <c r="G993" s="683">
        <v>0</v>
      </c>
      <c r="H993" s="91">
        <v>0</v>
      </c>
      <c r="I993" s="91">
        <v>0</v>
      </c>
      <c r="J993" s="91">
        <v>0</v>
      </c>
      <c r="K993" s="66">
        <f t="shared" si="504"/>
        <v>0</v>
      </c>
      <c r="L993" s="91">
        <v>0</v>
      </c>
      <c r="M993" s="91">
        <v>0</v>
      </c>
      <c r="N993" s="91">
        <v>0</v>
      </c>
      <c r="O993" s="91">
        <v>0</v>
      </c>
      <c r="P993" s="257">
        <f t="shared" si="499"/>
        <v>0</v>
      </c>
      <c r="Q993" s="91">
        <v>0</v>
      </c>
      <c r="R993" s="91">
        <v>0</v>
      </c>
      <c r="S993" s="91">
        <v>0</v>
      </c>
      <c r="T993" s="91">
        <v>0</v>
      </c>
      <c r="U993" s="257">
        <f t="shared" si="500"/>
        <v>0</v>
      </c>
      <c r="V993" s="91">
        <v>0</v>
      </c>
      <c r="W993" s="91">
        <v>0</v>
      </c>
      <c r="X993" s="91">
        <v>0</v>
      </c>
      <c r="Y993" s="425">
        <v>0</v>
      </c>
      <c r="Z993" s="430">
        <f t="shared" si="479"/>
        <v>0</v>
      </c>
      <c r="AA993" s="91">
        <v>0</v>
      </c>
      <c r="AB993" s="91">
        <v>0</v>
      </c>
      <c r="AC993" s="91">
        <v>0</v>
      </c>
      <c r="AD993" s="91">
        <v>0</v>
      </c>
      <c r="AE993" s="430">
        <f t="shared" si="480"/>
        <v>0</v>
      </c>
      <c r="AF993" s="91">
        <v>0</v>
      </c>
      <c r="AG993" s="91">
        <v>0</v>
      </c>
      <c r="AH993" s="91">
        <v>0</v>
      </c>
      <c r="AI993" s="91">
        <v>0</v>
      </c>
      <c r="AJ993" s="430">
        <f t="shared" si="477"/>
        <v>0</v>
      </c>
      <c r="AK993" s="91">
        <v>0</v>
      </c>
      <c r="AL993" s="91">
        <v>0</v>
      </c>
      <c r="AM993" s="91">
        <v>0</v>
      </c>
      <c r="AN993" s="91">
        <v>0</v>
      </c>
      <c r="AO993" s="257">
        <f t="shared" si="478"/>
        <v>0</v>
      </c>
      <c r="AP993" s="91">
        <v>0</v>
      </c>
      <c r="AQ993" s="91">
        <v>0</v>
      </c>
      <c r="AR993" s="91">
        <v>0</v>
      </c>
      <c r="AS993" s="91">
        <v>0</v>
      </c>
      <c r="AT993" s="257">
        <f t="shared" si="514"/>
        <v>0</v>
      </c>
      <c r="AU993" s="91">
        <v>0</v>
      </c>
      <c r="AV993" s="91">
        <v>0</v>
      </c>
      <c r="AW993" s="91">
        <v>0</v>
      </c>
      <c r="AX993" s="91">
        <v>0</v>
      </c>
      <c r="AY993" s="257">
        <f t="shared" si="515"/>
        <v>0</v>
      </c>
    </row>
    <row r="994" spans="2:51" s="194" customFormat="1" ht="16.5" customHeight="1" thickBot="1" x14ac:dyDescent="0.3">
      <c r="B994" s="925"/>
      <c r="C994" s="1042"/>
      <c r="D994" s="941"/>
      <c r="E994" s="586" t="s">
        <v>112</v>
      </c>
      <c r="F994" s="695">
        <f t="shared" si="516"/>
        <v>0</v>
      </c>
      <c r="G994" s="683">
        <v>0</v>
      </c>
      <c r="H994" s="91">
        <v>0</v>
      </c>
      <c r="I994" s="91">
        <v>0</v>
      </c>
      <c r="J994" s="91">
        <v>0</v>
      </c>
      <c r="K994" s="66">
        <f t="shared" si="504"/>
        <v>0</v>
      </c>
      <c r="L994" s="91">
        <v>0</v>
      </c>
      <c r="M994" s="91">
        <v>0</v>
      </c>
      <c r="N994" s="91">
        <v>0</v>
      </c>
      <c r="O994" s="91">
        <v>0</v>
      </c>
      <c r="P994" s="257">
        <f t="shared" si="499"/>
        <v>0</v>
      </c>
      <c r="Q994" s="91">
        <v>0</v>
      </c>
      <c r="R994" s="91">
        <v>0</v>
      </c>
      <c r="S994" s="91">
        <v>0</v>
      </c>
      <c r="T994" s="91">
        <v>0</v>
      </c>
      <c r="U994" s="257">
        <f t="shared" si="500"/>
        <v>0</v>
      </c>
      <c r="V994" s="91">
        <v>0</v>
      </c>
      <c r="W994" s="91">
        <v>0</v>
      </c>
      <c r="X994" s="91">
        <v>0</v>
      </c>
      <c r="Y994" s="425">
        <v>0</v>
      </c>
      <c r="Z994" s="430">
        <f t="shared" si="479"/>
        <v>0</v>
      </c>
      <c r="AA994" s="91">
        <v>0</v>
      </c>
      <c r="AB994" s="91">
        <v>0</v>
      </c>
      <c r="AC994" s="91">
        <v>0</v>
      </c>
      <c r="AD994" s="91">
        <v>0</v>
      </c>
      <c r="AE994" s="430">
        <f t="shared" si="480"/>
        <v>0</v>
      </c>
      <c r="AF994" s="91">
        <v>0</v>
      </c>
      <c r="AG994" s="91">
        <v>0</v>
      </c>
      <c r="AH994" s="91">
        <v>0</v>
      </c>
      <c r="AI994" s="91">
        <v>0</v>
      </c>
      <c r="AJ994" s="430">
        <f t="shared" si="477"/>
        <v>0</v>
      </c>
      <c r="AK994" s="91">
        <v>0</v>
      </c>
      <c r="AL994" s="91">
        <v>0</v>
      </c>
      <c r="AM994" s="91">
        <v>0</v>
      </c>
      <c r="AN994" s="91">
        <v>0</v>
      </c>
      <c r="AO994" s="257">
        <f t="shared" si="478"/>
        <v>0</v>
      </c>
      <c r="AP994" s="91">
        <v>0</v>
      </c>
      <c r="AQ994" s="91">
        <v>0</v>
      </c>
      <c r="AR994" s="91">
        <v>0</v>
      </c>
      <c r="AS994" s="91">
        <v>0</v>
      </c>
      <c r="AT994" s="257">
        <f t="shared" si="514"/>
        <v>0</v>
      </c>
      <c r="AU994" s="91">
        <v>0</v>
      </c>
      <c r="AV994" s="91">
        <v>0</v>
      </c>
      <c r="AW994" s="91">
        <v>0</v>
      </c>
      <c r="AX994" s="91">
        <v>0</v>
      </c>
      <c r="AY994" s="257">
        <f t="shared" si="515"/>
        <v>0</v>
      </c>
    </row>
    <row r="995" spans="2:51" s="194" customFormat="1" ht="16.5" customHeight="1" thickBot="1" x14ac:dyDescent="0.3">
      <c r="B995" s="925">
        <v>2</v>
      </c>
      <c r="C995" s="1042"/>
      <c r="D995" s="915" t="s">
        <v>596</v>
      </c>
      <c r="E995" s="227" t="s">
        <v>116</v>
      </c>
      <c r="F995" s="695">
        <f t="shared" si="516"/>
        <v>0</v>
      </c>
      <c r="G995" s="644"/>
      <c r="H995" s="120"/>
      <c r="I995" s="120"/>
      <c r="J995" s="120"/>
      <c r="K995" s="66">
        <f t="shared" si="504"/>
        <v>0</v>
      </c>
      <c r="L995" s="220"/>
      <c r="M995" s="220"/>
      <c r="N995" s="220"/>
      <c r="O995" s="220"/>
      <c r="P995" s="257">
        <f t="shared" si="499"/>
        <v>0</v>
      </c>
      <c r="Q995" s="220"/>
      <c r="R995" s="220"/>
      <c r="S995" s="220"/>
      <c r="T995" s="220"/>
      <c r="U995" s="257">
        <f t="shared" si="500"/>
        <v>0</v>
      </c>
      <c r="V995" s="220"/>
      <c r="W995" s="220"/>
      <c r="X995" s="220"/>
      <c r="Y995" s="358"/>
      <c r="Z995" s="430">
        <f t="shared" si="479"/>
        <v>0</v>
      </c>
      <c r="AA995" s="220"/>
      <c r="AB995" s="220"/>
      <c r="AC995" s="220"/>
      <c r="AD995" s="220"/>
      <c r="AE995" s="430">
        <f t="shared" si="480"/>
        <v>0</v>
      </c>
      <c r="AF995" s="220"/>
      <c r="AG995" s="220"/>
      <c r="AH995" s="220"/>
      <c r="AI995" s="220"/>
      <c r="AJ995" s="430">
        <f t="shared" si="477"/>
        <v>0</v>
      </c>
      <c r="AK995" s="704"/>
      <c r="AL995" s="704"/>
      <c r="AM995" s="704"/>
      <c r="AN995" s="704"/>
      <c r="AO995" s="257">
        <f t="shared" si="478"/>
        <v>0</v>
      </c>
      <c r="AP995" s="704"/>
      <c r="AQ995" s="704"/>
      <c r="AR995" s="704"/>
      <c r="AS995" s="704"/>
      <c r="AT995" s="257">
        <f t="shared" si="514"/>
        <v>0</v>
      </c>
      <c r="AU995" s="704"/>
      <c r="AV995" s="704"/>
      <c r="AW995" s="704"/>
      <c r="AX995" s="704"/>
      <c r="AY995" s="257">
        <f t="shared" si="515"/>
        <v>0</v>
      </c>
    </row>
    <row r="996" spans="2:51" s="194" customFormat="1" ht="16.5" customHeight="1" thickBot="1" x14ac:dyDescent="0.3">
      <c r="B996" s="925"/>
      <c r="C996" s="1042"/>
      <c r="D996" s="923"/>
      <c r="E996" s="229" t="s">
        <v>203</v>
      </c>
      <c r="F996" s="695">
        <f t="shared" si="516"/>
        <v>0</v>
      </c>
      <c r="G996" s="644"/>
      <c r="H996" s="120"/>
      <c r="I996" s="120"/>
      <c r="J996" s="120"/>
      <c r="K996" s="66">
        <f t="shared" si="504"/>
        <v>0</v>
      </c>
      <c r="L996" s="220"/>
      <c r="M996" s="220"/>
      <c r="N996" s="220"/>
      <c r="O996" s="220"/>
      <c r="P996" s="257">
        <f t="shared" si="499"/>
        <v>0</v>
      </c>
      <c r="Q996" s="220"/>
      <c r="R996" s="220"/>
      <c r="S996" s="220"/>
      <c r="T996" s="220"/>
      <c r="U996" s="257">
        <f t="shared" si="500"/>
        <v>0</v>
      </c>
      <c r="V996" s="220"/>
      <c r="W996" s="220"/>
      <c r="X996" s="220"/>
      <c r="Y996" s="358"/>
      <c r="Z996" s="430">
        <f t="shared" si="479"/>
        <v>0</v>
      </c>
      <c r="AA996" s="220"/>
      <c r="AB996" s="220"/>
      <c r="AC996" s="220"/>
      <c r="AD996" s="220"/>
      <c r="AE996" s="430">
        <f t="shared" si="480"/>
        <v>0</v>
      </c>
      <c r="AF996" s="220"/>
      <c r="AG996" s="220"/>
      <c r="AH996" s="220"/>
      <c r="AI996" s="220"/>
      <c r="AJ996" s="430">
        <f t="shared" si="477"/>
        <v>0</v>
      </c>
      <c r="AK996" s="704"/>
      <c r="AL996" s="704"/>
      <c r="AM996" s="704"/>
      <c r="AN996" s="704"/>
      <c r="AO996" s="257">
        <f t="shared" si="478"/>
        <v>0</v>
      </c>
      <c r="AP996" s="704"/>
      <c r="AQ996" s="704"/>
      <c r="AR996" s="704"/>
      <c r="AS996" s="704"/>
      <c r="AT996" s="257">
        <f t="shared" si="514"/>
        <v>0</v>
      </c>
      <c r="AU996" s="704"/>
      <c r="AV996" s="704"/>
      <c r="AW996" s="704"/>
      <c r="AX996" s="704"/>
      <c r="AY996" s="257">
        <f t="shared" si="515"/>
        <v>0</v>
      </c>
    </row>
    <row r="997" spans="2:51" s="194" customFormat="1" ht="16.5" customHeight="1" thickBot="1" x14ac:dyDescent="0.3">
      <c r="B997" s="925"/>
      <c r="C997" s="1042"/>
      <c r="D997" s="923"/>
      <c r="E997" s="586" t="s">
        <v>112</v>
      </c>
      <c r="F997" s="695">
        <f t="shared" si="516"/>
        <v>0</v>
      </c>
      <c r="G997" s="683">
        <v>0</v>
      </c>
      <c r="H997" s="91">
        <v>0</v>
      </c>
      <c r="I997" s="91">
        <v>0</v>
      </c>
      <c r="J997" s="91">
        <v>0</v>
      </c>
      <c r="K997" s="66">
        <f t="shared" si="504"/>
        <v>0</v>
      </c>
      <c r="L997" s="91">
        <v>0</v>
      </c>
      <c r="M997" s="91">
        <v>0</v>
      </c>
      <c r="N997" s="91">
        <v>0</v>
      </c>
      <c r="O997" s="91">
        <v>0</v>
      </c>
      <c r="P997" s="257">
        <f t="shared" si="499"/>
        <v>0</v>
      </c>
      <c r="Q997" s="91">
        <v>0</v>
      </c>
      <c r="R997" s="91">
        <v>0</v>
      </c>
      <c r="S997" s="91">
        <v>0</v>
      </c>
      <c r="T997" s="91">
        <v>0</v>
      </c>
      <c r="U997" s="257">
        <f t="shared" si="500"/>
        <v>0</v>
      </c>
      <c r="V997" s="91">
        <v>0</v>
      </c>
      <c r="W997" s="91">
        <v>0</v>
      </c>
      <c r="X997" s="91">
        <v>0</v>
      </c>
      <c r="Y997" s="425">
        <v>0</v>
      </c>
      <c r="Z997" s="430">
        <f t="shared" si="479"/>
        <v>0</v>
      </c>
      <c r="AA997" s="91">
        <v>0</v>
      </c>
      <c r="AB997" s="91">
        <v>0</v>
      </c>
      <c r="AC997" s="91">
        <v>0</v>
      </c>
      <c r="AD997" s="91">
        <v>0</v>
      </c>
      <c r="AE997" s="430">
        <f t="shared" si="480"/>
        <v>0</v>
      </c>
      <c r="AF997" s="91">
        <v>0</v>
      </c>
      <c r="AG997" s="91">
        <v>0</v>
      </c>
      <c r="AH997" s="91">
        <v>0</v>
      </c>
      <c r="AI997" s="91">
        <v>0</v>
      </c>
      <c r="AJ997" s="430">
        <f t="shared" si="477"/>
        <v>0</v>
      </c>
      <c r="AK997" s="91">
        <v>0</v>
      </c>
      <c r="AL997" s="91">
        <v>0</v>
      </c>
      <c r="AM997" s="91">
        <v>0</v>
      </c>
      <c r="AN997" s="91">
        <v>0</v>
      </c>
      <c r="AO997" s="257">
        <f t="shared" si="478"/>
        <v>0</v>
      </c>
      <c r="AP997" s="91">
        <v>0</v>
      </c>
      <c r="AQ997" s="91">
        <v>0</v>
      </c>
      <c r="AR997" s="91">
        <v>0</v>
      </c>
      <c r="AS997" s="91">
        <v>0</v>
      </c>
      <c r="AT997" s="257">
        <f t="shared" si="514"/>
        <v>0</v>
      </c>
      <c r="AU997" s="91">
        <v>0</v>
      </c>
      <c r="AV997" s="91">
        <v>0</v>
      </c>
      <c r="AW997" s="91">
        <v>0</v>
      </c>
      <c r="AX997" s="91">
        <v>0</v>
      </c>
      <c r="AY997" s="257">
        <f t="shared" si="515"/>
        <v>0</v>
      </c>
    </row>
    <row r="998" spans="2:51" s="194" customFormat="1" ht="16.5" customHeight="1" thickBot="1" x14ac:dyDescent="0.3">
      <c r="B998" s="925"/>
      <c r="C998" s="1042"/>
      <c r="D998" s="923"/>
      <c r="E998" s="624" t="s">
        <v>621</v>
      </c>
      <c r="F998" s="695">
        <f t="shared" si="516"/>
        <v>0</v>
      </c>
      <c r="G998" s="683">
        <v>0</v>
      </c>
      <c r="H998" s="91">
        <v>0</v>
      </c>
      <c r="I998" s="91">
        <v>0</v>
      </c>
      <c r="J998" s="91">
        <v>0</v>
      </c>
      <c r="K998" s="66">
        <f t="shared" si="504"/>
        <v>0</v>
      </c>
      <c r="L998" s="91">
        <v>0</v>
      </c>
      <c r="M998" s="91">
        <v>0</v>
      </c>
      <c r="N998" s="91">
        <v>0</v>
      </c>
      <c r="O998" s="91">
        <v>0</v>
      </c>
      <c r="P998" s="257">
        <f t="shared" si="499"/>
        <v>0</v>
      </c>
      <c r="Q998" s="91">
        <v>0</v>
      </c>
      <c r="R998" s="91">
        <v>0</v>
      </c>
      <c r="S998" s="91">
        <v>0</v>
      </c>
      <c r="T998" s="91">
        <v>0</v>
      </c>
      <c r="U998" s="257">
        <f t="shared" si="500"/>
        <v>0</v>
      </c>
      <c r="V998" s="91">
        <v>0</v>
      </c>
      <c r="W998" s="91">
        <v>0</v>
      </c>
      <c r="X998" s="91">
        <v>0</v>
      </c>
      <c r="Y998" s="425">
        <v>0</v>
      </c>
      <c r="Z998" s="430">
        <f t="shared" si="479"/>
        <v>0</v>
      </c>
      <c r="AA998" s="91">
        <v>0</v>
      </c>
      <c r="AB998" s="91">
        <v>0</v>
      </c>
      <c r="AC998" s="91">
        <v>0</v>
      </c>
      <c r="AD998" s="91">
        <v>0</v>
      </c>
      <c r="AE998" s="430">
        <f t="shared" si="480"/>
        <v>0</v>
      </c>
      <c r="AF998" s="91">
        <v>0</v>
      </c>
      <c r="AG998" s="91">
        <v>0</v>
      </c>
      <c r="AH998" s="91">
        <v>0</v>
      </c>
      <c r="AI998" s="91">
        <v>0</v>
      </c>
      <c r="AJ998" s="430">
        <f t="shared" si="477"/>
        <v>0</v>
      </c>
      <c r="AK998" s="91">
        <v>0</v>
      </c>
      <c r="AL998" s="91">
        <v>0</v>
      </c>
      <c r="AM998" s="91">
        <v>0</v>
      </c>
      <c r="AN998" s="91">
        <v>0</v>
      </c>
      <c r="AO998" s="257">
        <f t="shared" si="478"/>
        <v>0</v>
      </c>
      <c r="AP998" s="91">
        <v>0</v>
      </c>
      <c r="AQ998" s="91">
        <v>0</v>
      </c>
      <c r="AR998" s="91">
        <v>0</v>
      </c>
      <c r="AS998" s="91">
        <v>0</v>
      </c>
      <c r="AT998" s="257">
        <f t="shared" si="514"/>
        <v>0</v>
      </c>
      <c r="AU998" s="91">
        <v>0</v>
      </c>
      <c r="AV998" s="91">
        <v>0</v>
      </c>
      <c r="AW998" s="91">
        <v>0</v>
      </c>
      <c r="AX998" s="91">
        <v>0</v>
      </c>
      <c r="AY998" s="257">
        <f t="shared" si="515"/>
        <v>0</v>
      </c>
    </row>
    <row r="999" spans="2:51" s="194" customFormat="1" ht="16.5" customHeight="1" thickBot="1" x14ac:dyDescent="0.3">
      <c r="B999" s="925"/>
      <c r="C999" s="1042"/>
      <c r="D999" s="924"/>
      <c r="E999" s="611" t="s">
        <v>620</v>
      </c>
      <c r="F999" s="695">
        <f t="shared" si="516"/>
        <v>0</v>
      </c>
      <c r="G999" s="683">
        <v>0</v>
      </c>
      <c r="H999" s="91">
        <v>0</v>
      </c>
      <c r="I999" s="91">
        <v>0</v>
      </c>
      <c r="J999" s="91">
        <v>0</v>
      </c>
      <c r="K999" s="66">
        <f t="shared" si="504"/>
        <v>0</v>
      </c>
      <c r="L999" s="91">
        <v>0</v>
      </c>
      <c r="M999" s="91">
        <v>0</v>
      </c>
      <c r="N999" s="91">
        <v>0</v>
      </c>
      <c r="O999" s="91">
        <v>0</v>
      </c>
      <c r="P999" s="257">
        <f t="shared" si="499"/>
        <v>0</v>
      </c>
      <c r="Q999" s="91">
        <v>0</v>
      </c>
      <c r="R999" s="91">
        <v>0</v>
      </c>
      <c r="S999" s="91">
        <v>0</v>
      </c>
      <c r="T999" s="91">
        <v>0</v>
      </c>
      <c r="U999" s="257">
        <f t="shared" si="500"/>
        <v>0</v>
      </c>
      <c r="V999" s="91">
        <v>0</v>
      </c>
      <c r="W999" s="91">
        <v>0</v>
      </c>
      <c r="X999" s="91">
        <v>0</v>
      </c>
      <c r="Y999" s="425">
        <v>0</v>
      </c>
      <c r="Z999" s="430">
        <f t="shared" si="479"/>
        <v>0</v>
      </c>
      <c r="AA999" s="91">
        <v>0</v>
      </c>
      <c r="AB999" s="91">
        <v>0</v>
      </c>
      <c r="AC999" s="91">
        <v>0</v>
      </c>
      <c r="AD999" s="91">
        <v>0</v>
      </c>
      <c r="AE999" s="430">
        <f t="shared" si="480"/>
        <v>0</v>
      </c>
      <c r="AF999" s="91">
        <v>0</v>
      </c>
      <c r="AG999" s="91">
        <v>0</v>
      </c>
      <c r="AH999" s="91">
        <v>0</v>
      </c>
      <c r="AI999" s="91">
        <v>0</v>
      </c>
      <c r="AJ999" s="430">
        <f t="shared" si="477"/>
        <v>0</v>
      </c>
      <c r="AK999" s="91">
        <v>0</v>
      </c>
      <c r="AL999" s="91">
        <v>0</v>
      </c>
      <c r="AM999" s="91">
        <v>0</v>
      </c>
      <c r="AN999" s="91">
        <v>0</v>
      </c>
      <c r="AO999" s="257">
        <f t="shared" si="478"/>
        <v>0</v>
      </c>
      <c r="AP999" s="91">
        <v>0</v>
      </c>
      <c r="AQ999" s="91">
        <v>0</v>
      </c>
      <c r="AR999" s="91">
        <v>0</v>
      </c>
      <c r="AS999" s="91">
        <v>0</v>
      </c>
      <c r="AT999" s="257">
        <f t="shared" si="514"/>
        <v>0</v>
      </c>
      <c r="AU999" s="91">
        <v>0</v>
      </c>
      <c r="AV999" s="91">
        <v>0</v>
      </c>
      <c r="AW999" s="91">
        <v>0</v>
      </c>
      <c r="AX999" s="91">
        <v>0</v>
      </c>
      <c r="AY999" s="257">
        <f t="shared" si="515"/>
        <v>0</v>
      </c>
    </row>
    <row r="1000" spans="2:51" s="194" customFormat="1" ht="16.5" customHeight="1" thickBot="1" x14ac:dyDescent="0.3">
      <c r="B1000" s="925">
        <v>3</v>
      </c>
      <c r="C1000" s="1042"/>
      <c r="D1000" s="915" t="s">
        <v>597</v>
      </c>
      <c r="E1000" s="227" t="s">
        <v>116</v>
      </c>
      <c r="F1000" s="695">
        <f t="shared" si="516"/>
        <v>0</v>
      </c>
      <c r="G1000" s="644"/>
      <c r="H1000" s="120"/>
      <c r="I1000" s="120"/>
      <c r="J1000" s="120"/>
      <c r="K1000" s="66">
        <f t="shared" si="504"/>
        <v>0</v>
      </c>
      <c r="L1000" s="220"/>
      <c r="M1000" s="220"/>
      <c r="N1000" s="220"/>
      <c r="O1000" s="220"/>
      <c r="P1000" s="257">
        <f t="shared" si="499"/>
        <v>0</v>
      </c>
      <c r="Q1000" s="220"/>
      <c r="R1000" s="220"/>
      <c r="S1000" s="220"/>
      <c r="T1000" s="220"/>
      <c r="U1000" s="257">
        <f t="shared" si="500"/>
        <v>0</v>
      </c>
      <c r="V1000" s="220"/>
      <c r="W1000" s="220"/>
      <c r="X1000" s="220"/>
      <c r="Y1000" s="358"/>
      <c r="Z1000" s="430">
        <f t="shared" si="479"/>
        <v>0</v>
      </c>
      <c r="AA1000" s="220"/>
      <c r="AB1000" s="220"/>
      <c r="AC1000" s="220"/>
      <c r="AD1000" s="220"/>
      <c r="AE1000" s="430">
        <f t="shared" si="480"/>
        <v>0</v>
      </c>
      <c r="AF1000" s="220"/>
      <c r="AG1000" s="220"/>
      <c r="AH1000" s="220"/>
      <c r="AI1000" s="220"/>
      <c r="AJ1000" s="430">
        <f t="shared" si="477"/>
        <v>0</v>
      </c>
      <c r="AK1000" s="120"/>
      <c r="AL1000" s="120"/>
      <c r="AM1000" s="120"/>
      <c r="AN1000" s="120"/>
      <c r="AO1000" s="257">
        <f t="shared" si="478"/>
        <v>0</v>
      </c>
      <c r="AP1000" s="120"/>
      <c r="AQ1000" s="120"/>
      <c r="AR1000" s="120"/>
      <c r="AS1000" s="120"/>
      <c r="AT1000" s="257">
        <f t="shared" si="514"/>
        <v>0</v>
      </c>
      <c r="AU1000" s="120"/>
      <c r="AV1000" s="120"/>
      <c r="AW1000" s="120"/>
      <c r="AX1000" s="120"/>
      <c r="AY1000" s="257">
        <f t="shared" si="515"/>
        <v>0</v>
      </c>
    </row>
    <row r="1001" spans="2:51" s="194" customFormat="1" ht="16.5" customHeight="1" thickBot="1" x14ac:dyDescent="0.3">
      <c r="B1001" s="925"/>
      <c r="C1001" s="1042"/>
      <c r="D1001" s="923"/>
      <c r="E1001" s="229" t="s">
        <v>203</v>
      </c>
      <c r="F1001" s="695">
        <f t="shared" si="516"/>
        <v>0</v>
      </c>
      <c r="G1001" s="644"/>
      <c r="H1001" s="120"/>
      <c r="I1001" s="120"/>
      <c r="J1001" s="120"/>
      <c r="K1001" s="66">
        <f t="shared" si="504"/>
        <v>0</v>
      </c>
      <c r="L1001" s="220"/>
      <c r="M1001" s="220"/>
      <c r="N1001" s="220"/>
      <c r="O1001" s="220"/>
      <c r="P1001" s="257">
        <f t="shared" si="499"/>
        <v>0</v>
      </c>
      <c r="Q1001" s="220"/>
      <c r="R1001" s="220"/>
      <c r="S1001" s="220"/>
      <c r="T1001" s="220"/>
      <c r="U1001" s="257">
        <f t="shared" si="500"/>
        <v>0</v>
      </c>
      <c r="V1001" s="220"/>
      <c r="W1001" s="220"/>
      <c r="X1001" s="220"/>
      <c r="Y1001" s="358"/>
      <c r="Z1001" s="430">
        <f t="shared" si="479"/>
        <v>0</v>
      </c>
      <c r="AA1001" s="220"/>
      <c r="AB1001" s="220"/>
      <c r="AC1001" s="220"/>
      <c r="AD1001" s="220"/>
      <c r="AE1001" s="430">
        <f t="shared" si="480"/>
        <v>0</v>
      </c>
      <c r="AF1001" s="220"/>
      <c r="AG1001" s="220"/>
      <c r="AH1001" s="220"/>
      <c r="AI1001" s="220"/>
      <c r="AJ1001" s="430">
        <f t="shared" si="477"/>
        <v>0</v>
      </c>
      <c r="AK1001" s="120"/>
      <c r="AL1001" s="120"/>
      <c r="AM1001" s="120"/>
      <c r="AN1001" s="120"/>
      <c r="AO1001" s="257">
        <f t="shared" si="478"/>
        <v>0</v>
      </c>
      <c r="AP1001" s="120"/>
      <c r="AQ1001" s="120"/>
      <c r="AR1001" s="120"/>
      <c r="AS1001" s="120"/>
      <c r="AT1001" s="257">
        <f t="shared" si="514"/>
        <v>0</v>
      </c>
      <c r="AU1001" s="120"/>
      <c r="AV1001" s="120"/>
      <c r="AW1001" s="120"/>
      <c r="AX1001" s="120"/>
      <c r="AY1001" s="257">
        <f t="shared" si="515"/>
        <v>0</v>
      </c>
    </row>
    <row r="1002" spans="2:51" s="194" customFormat="1" ht="16.5" customHeight="1" thickBot="1" x14ac:dyDescent="0.3">
      <c r="B1002" s="925"/>
      <c r="C1002" s="1042"/>
      <c r="D1002" s="923"/>
      <c r="E1002" s="586" t="s">
        <v>112</v>
      </c>
      <c r="F1002" s="695">
        <f t="shared" si="516"/>
        <v>0</v>
      </c>
      <c r="G1002" s="683">
        <v>0</v>
      </c>
      <c r="H1002" s="91">
        <v>0</v>
      </c>
      <c r="I1002" s="91">
        <v>0</v>
      </c>
      <c r="J1002" s="91">
        <v>0</v>
      </c>
      <c r="K1002" s="66">
        <f t="shared" si="504"/>
        <v>0</v>
      </c>
      <c r="L1002" s="91">
        <v>0</v>
      </c>
      <c r="M1002" s="91">
        <v>0</v>
      </c>
      <c r="N1002" s="91">
        <v>0</v>
      </c>
      <c r="O1002" s="91">
        <v>0</v>
      </c>
      <c r="P1002" s="257">
        <f t="shared" si="499"/>
        <v>0</v>
      </c>
      <c r="Q1002" s="91">
        <v>0</v>
      </c>
      <c r="R1002" s="91">
        <v>0</v>
      </c>
      <c r="S1002" s="91">
        <v>0</v>
      </c>
      <c r="T1002" s="91">
        <v>0</v>
      </c>
      <c r="U1002" s="257">
        <f t="shared" si="500"/>
        <v>0</v>
      </c>
      <c r="V1002" s="91">
        <v>0</v>
      </c>
      <c r="W1002" s="91">
        <v>0</v>
      </c>
      <c r="X1002" s="91">
        <v>0</v>
      </c>
      <c r="Y1002" s="425">
        <v>0</v>
      </c>
      <c r="Z1002" s="430">
        <f t="shared" si="479"/>
        <v>0</v>
      </c>
      <c r="AA1002" s="91">
        <v>0</v>
      </c>
      <c r="AB1002" s="91">
        <v>0</v>
      </c>
      <c r="AC1002" s="91">
        <v>0</v>
      </c>
      <c r="AD1002" s="91">
        <v>0</v>
      </c>
      <c r="AE1002" s="430">
        <f t="shared" si="480"/>
        <v>0</v>
      </c>
      <c r="AF1002" s="91">
        <v>0</v>
      </c>
      <c r="AG1002" s="91">
        <v>0</v>
      </c>
      <c r="AH1002" s="91">
        <v>0</v>
      </c>
      <c r="AI1002" s="91">
        <v>0</v>
      </c>
      <c r="AJ1002" s="430">
        <f t="shared" si="477"/>
        <v>0</v>
      </c>
      <c r="AK1002" s="91">
        <v>0</v>
      </c>
      <c r="AL1002" s="91">
        <v>0</v>
      </c>
      <c r="AM1002" s="91">
        <v>0</v>
      </c>
      <c r="AN1002" s="91">
        <v>0</v>
      </c>
      <c r="AO1002" s="257">
        <f t="shared" si="478"/>
        <v>0</v>
      </c>
      <c r="AP1002" s="91">
        <v>0</v>
      </c>
      <c r="AQ1002" s="91">
        <v>0</v>
      </c>
      <c r="AR1002" s="91">
        <v>0</v>
      </c>
      <c r="AS1002" s="91">
        <v>0</v>
      </c>
      <c r="AT1002" s="257">
        <f t="shared" si="514"/>
        <v>0</v>
      </c>
      <c r="AU1002" s="91">
        <v>0</v>
      </c>
      <c r="AV1002" s="91">
        <v>0</v>
      </c>
      <c r="AW1002" s="91">
        <v>0</v>
      </c>
      <c r="AX1002" s="91">
        <v>0</v>
      </c>
      <c r="AY1002" s="257">
        <f t="shared" si="515"/>
        <v>0</v>
      </c>
    </row>
    <row r="1003" spans="2:51" s="194" customFormat="1" ht="16.5" customHeight="1" thickBot="1" x14ac:dyDescent="0.3">
      <c r="B1003" s="925"/>
      <c r="C1003" s="1042"/>
      <c r="D1003" s="923"/>
      <c r="E1003" s="624" t="s">
        <v>621</v>
      </c>
      <c r="F1003" s="695">
        <f t="shared" si="516"/>
        <v>0</v>
      </c>
      <c r="G1003" s="683">
        <v>0</v>
      </c>
      <c r="H1003" s="91">
        <v>0</v>
      </c>
      <c r="I1003" s="91">
        <v>0</v>
      </c>
      <c r="J1003" s="91">
        <v>0</v>
      </c>
      <c r="K1003" s="66">
        <f t="shared" si="504"/>
        <v>0</v>
      </c>
      <c r="L1003" s="91">
        <v>0</v>
      </c>
      <c r="M1003" s="91">
        <v>0</v>
      </c>
      <c r="N1003" s="91">
        <v>0</v>
      </c>
      <c r="O1003" s="91">
        <v>0</v>
      </c>
      <c r="P1003" s="257">
        <f t="shared" si="499"/>
        <v>0</v>
      </c>
      <c r="Q1003" s="91">
        <v>0</v>
      </c>
      <c r="R1003" s="91">
        <v>0</v>
      </c>
      <c r="S1003" s="91">
        <v>0</v>
      </c>
      <c r="T1003" s="91">
        <v>0</v>
      </c>
      <c r="U1003" s="257">
        <f t="shared" si="500"/>
        <v>0</v>
      </c>
      <c r="V1003" s="91">
        <v>0</v>
      </c>
      <c r="W1003" s="91">
        <v>0</v>
      </c>
      <c r="X1003" s="91">
        <v>0</v>
      </c>
      <c r="Y1003" s="425">
        <v>0</v>
      </c>
      <c r="Z1003" s="430">
        <f t="shared" si="479"/>
        <v>0</v>
      </c>
      <c r="AA1003" s="91">
        <v>0</v>
      </c>
      <c r="AB1003" s="91">
        <v>0</v>
      </c>
      <c r="AC1003" s="91">
        <v>0</v>
      </c>
      <c r="AD1003" s="91">
        <v>0</v>
      </c>
      <c r="AE1003" s="430">
        <f t="shared" si="480"/>
        <v>0</v>
      </c>
      <c r="AF1003" s="91">
        <v>0</v>
      </c>
      <c r="AG1003" s="91">
        <v>0</v>
      </c>
      <c r="AH1003" s="91">
        <v>0</v>
      </c>
      <c r="AI1003" s="91">
        <v>0</v>
      </c>
      <c r="AJ1003" s="430">
        <f t="shared" si="477"/>
        <v>0</v>
      </c>
      <c r="AK1003" s="91">
        <v>0</v>
      </c>
      <c r="AL1003" s="91">
        <v>0</v>
      </c>
      <c r="AM1003" s="91">
        <v>0</v>
      </c>
      <c r="AN1003" s="91">
        <v>0</v>
      </c>
      <c r="AO1003" s="257">
        <f t="shared" si="478"/>
        <v>0</v>
      </c>
      <c r="AP1003" s="91">
        <v>0</v>
      </c>
      <c r="AQ1003" s="91">
        <v>0</v>
      </c>
      <c r="AR1003" s="91">
        <v>0</v>
      </c>
      <c r="AS1003" s="91">
        <v>0</v>
      </c>
      <c r="AT1003" s="257">
        <f t="shared" si="514"/>
        <v>0</v>
      </c>
      <c r="AU1003" s="91">
        <v>0</v>
      </c>
      <c r="AV1003" s="91">
        <v>0</v>
      </c>
      <c r="AW1003" s="91">
        <v>0</v>
      </c>
      <c r="AX1003" s="91">
        <v>0</v>
      </c>
      <c r="AY1003" s="257">
        <f t="shared" si="515"/>
        <v>0</v>
      </c>
    </row>
    <row r="1004" spans="2:51" s="194" customFormat="1" ht="16.5" customHeight="1" thickBot="1" x14ac:dyDescent="0.3">
      <c r="B1004" s="925"/>
      <c r="C1004" s="1042"/>
      <c r="D1004" s="924"/>
      <c r="E1004" s="611" t="s">
        <v>620</v>
      </c>
      <c r="F1004" s="695">
        <f t="shared" si="516"/>
        <v>0</v>
      </c>
      <c r="G1004" s="683">
        <v>0</v>
      </c>
      <c r="H1004" s="91">
        <v>0</v>
      </c>
      <c r="I1004" s="91">
        <v>0</v>
      </c>
      <c r="J1004" s="91">
        <v>0</v>
      </c>
      <c r="K1004" s="66">
        <f t="shared" si="504"/>
        <v>0</v>
      </c>
      <c r="L1004" s="91">
        <v>0</v>
      </c>
      <c r="M1004" s="91">
        <v>0</v>
      </c>
      <c r="N1004" s="91">
        <v>0</v>
      </c>
      <c r="O1004" s="91">
        <v>0</v>
      </c>
      <c r="P1004" s="257">
        <f t="shared" si="499"/>
        <v>0</v>
      </c>
      <c r="Q1004" s="91">
        <v>0</v>
      </c>
      <c r="R1004" s="91">
        <v>0</v>
      </c>
      <c r="S1004" s="91">
        <v>0</v>
      </c>
      <c r="T1004" s="91">
        <v>0</v>
      </c>
      <c r="U1004" s="257">
        <f t="shared" si="500"/>
        <v>0</v>
      </c>
      <c r="V1004" s="91">
        <v>0</v>
      </c>
      <c r="W1004" s="91">
        <v>0</v>
      </c>
      <c r="X1004" s="91">
        <v>0</v>
      </c>
      <c r="Y1004" s="425">
        <v>0</v>
      </c>
      <c r="Z1004" s="430">
        <f t="shared" si="479"/>
        <v>0</v>
      </c>
      <c r="AA1004" s="91">
        <v>0</v>
      </c>
      <c r="AB1004" s="91">
        <v>0</v>
      </c>
      <c r="AC1004" s="91">
        <v>0</v>
      </c>
      <c r="AD1004" s="91">
        <v>0</v>
      </c>
      <c r="AE1004" s="430">
        <f t="shared" si="480"/>
        <v>0</v>
      </c>
      <c r="AF1004" s="91">
        <v>0</v>
      </c>
      <c r="AG1004" s="91">
        <v>0</v>
      </c>
      <c r="AH1004" s="91">
        <v>0</v>
      </c>
      <c r="AI1004" s="91">
        <v>0</v>
      </c>
      <c r="AJ1004" s="430">
        <f t="shared" si="477"/>
        <v>0</v>
      </c>
      <c r="AK1004" s="91">
        <v>0</v>
      </c>
      <c r="AL1004" s="91">
        <v>0</v>
      </c>
      <c r="AM1004" s="91">
        <v>0</v>
      </c>
      <c r="AN1004" s="91">
        <v>0</v>
      </c>
      <c r="AO1004" s="257">
        <f t="shared" si="478"/>
        <v>0</v>
      </c>
      <c r="AP1004" s="91">
        <v>0</v>
      </c>
      <c r="AQ1004" s="91">
        <v>0</v>
      </c>
      <c r="AR1004" s="91">
        <v>0</v>
      </c>
      <c r="AS1004" s="91">
        <v>0</v>
      </c>
      <c r="AT1004" s="257">
        <f t="shared" si="514"/>
        <v>0</v>
      </c>
      <c r="AU1004" s="91">
        <v>0</v>
      </c>
      <c r="AV1004" s="91">
        <v>0</v>
      </c>
      <c r="AW1004" s="91">
        <v>0</v>
      </c>
      <c r="AX1004" s="91">
        <v>0</v>
      </c>
      <c r="AY1004" s="257">
        <f t="shared" si="515"/>
        <v>0</v>
      </c>
    </row>
    <row r="1005" spans="2:51" s="194" customFormat="1" ht="16.5" customHeight="1" thickBot="1" x14ac:dyDescent="0.3">
      <c r="B1005" s="925">
        <v>4</v>
      </c>
      <c r="C1005" s="1042"/>
      <c r="D1005" s="915" t="s">
        <v>598</v>
      </c>
      <c r="E1005" s="227" t="s">
        <v>116</v>
      </c>
      <c r="F1005" s="695">
        <f t="shared" si="516"/>
        <v>0</v>
      </c>
      <c r="G1005" s="644"/>
      <c r="H1005" s="120"/>
      <c r="I1005" s="120"/>
      <c r="J1005" s="120"/>
      <c r="K1005" s="66">
        <f t="shared" si="504"/>
        <v>0</v>
      </c>
      <c r="L1005" s="220"/>
      <c r="M1005" s="220"/>
      <c r="N1005" s="220"/>
      <c r="O1005" s="220"/>
      <c r="P1005" s="257">
        <f t="shared" si="499"/>
        <v>0</v>
      </c>
      <c r="Q1005" s="220"/>
      <c r="R1005" s="220"/>
      <c r="S1005" s="220"/>
      <c r="T1005" s="220"/>
      <c r="U1005" s="257">
        <f t="shared" si="500"/>
        <v>0</v>
      </c>
      <c r="V1005" s="220"/>
      <c r="W1005" s="220"/>
      <c r="X1005" s="220"/>
      <c r="Y1005" s="358"/>
      <c r="Z1005" s="430">
        <f t="shared" si="479"/>
        <v>0</v>
      </c>
      <c r="AA1005" s="220"/>
      <c r="AB1005" s="220"/>
      <c r="AC1005" s="220"/>
      <c r="AD1005" s="220"/>
      <c r="AE1005" s="430">
        <f t="shared" si="480"/>
        <v>0</v>
      </c>
      <c r="AF1005" s="220"/>
      <c r="AG1005" s="220"/>
      <c r="AH1005" s="220"/>
      <c r="AI1005" s="220"/>
      <c r="AJ1005" s="430">
        <f t="shared" si="477"/>
        <v>0</v>
      </c>
      <c r="AK1005" s="120"/>
      <c r="AL1005" s="120"/>
      <c r="AM1005" s="120"/>
      <c r="AN1005" s="120"/>
      <c r="AO1005" s="257">
        <f t="shared" si="478"/>
        <v>0</v>
      </c>
      <c r="AP1005" s="120"/>
      <c r="AQ1005" s="120"/>
      <c r="AR1005" s="120"/>
      <c r="AS1005" s="120"/>
      <c r="AT1005" s="257">
        <f t="shared" si="514"/>
        <v>0</v>
      </c>
      <c r="AU1005" s="120"/>
      <c r="AV1005" s="120"/>
      <c r="AW1005" s="120"/>
      <c r="AX1005" s="120"/>
      <c r="AY1005" s="257">
        <f t="shared" si="515"/>
        <v>0</v>
      </c>
    </row>
    <row r="1006" spans="2:51" s="194" customFormat="1" ht="16.5" customHeight="1" thickBot="1" x14ac:dyDescent="0.3">
      <c r="B1006" s="925"/>
      <c r="C1006" s="1042"/>
      <c r="D1006" s="923"/>
      <c r="E1006" s="229" t="s">
        <v>203</v>
      </c>
      <c r="F1006" s="695">
        <f t="shared" si="516"/>
        <v>0</v>
      </c>
      <c r="G1006" s="644"/>
      <c r="H1006" s="120"/>
      <c r="I1006" s="120"/>
      <c r="J1006" s="120"/>
      <c r="K1006" s="66">
        <f t="shared" si="504"/>
        <v>0</v>
      </c>
      <c r="L1006" s="220"/>
      <c r="M1006" s="220"/>
      <c r="N1006" s="220"/>
      <c r="O1006" s="220"/>
      <c r="P1006" s="257">
        <f t="shared" si="499"/>
        <v>0</v>
      </c>
      <c r="Q1006" s="220"/>
      <c r="R1006" s="220"/>
      <c r="S1006" s="220"/>
      <c r="T1006" s="220"/>
      <c r="U1006" s="257">
        <f t="shared" si="500"/>
        <v>0</v>
      </c>
      <c r="V1006" s="220"/>
      <c r="W1006" s="220"/>
      <c r="X1006" s="220"/>
      <c r="Y1006" s="358"/>
      <c r="Z1006" s="430">
        <f t="shared" si="479"/>
        <v>0</v>
      </c>
      <c r="AA1006" s="220"/>
      <c r="AB1006" s="220"/>
      <c r="AC1006" s="220"/>
      <c r="AD1006" s="220"/>
      <c r="AE1006" s="430">
        <f t="shared" si="480"/>
        <v>0</v>
      </c>
      <c r="AF1006" s="220"/>
      <c r="AG1006" s="220"/>
      <c r="AH1006" s="220"/>
      <c r="AI1006" s="220"/>
      <c r="AJ1006" s="430">
        <f t="shared" si="477"/>
        <v>0</v>
      </c>
      <c r="AK1006" s="120"/>
      <c r="AL1006" s="120"/>
      <c r="AM1006" s="120"/>
      <c r="AN1006" s="120"/>
      <c r="AO1006" s="257">
        <f t="shared" si="478"/>
        <v>0</v>
      </c>
      <c r="AP1006" s="120"/>
      <c r="AQ1006" s="120"/>
      <c r="AR1006" s="120"/>
      <c r="AS1006" s="120"/>
      <c r="AT1006" s="257">
        <f t="shared" si="514"/>
        <v>0</v>
      </c>
      <c r="AU1006" s="120"/>
      <c r="AV1006" s="120"/>
      <c r="AW1006" s="120"/>
      <c r="AX1006" s="120"/>
      <c r="AY1006" s="257">
        <f t="shared" si="515"/>
        <v>0</v>
      </c>
    </row>
    <row r="1007" spans="2:51" s="194" customFormat="1" ht="16.5" customHeight="1" thickBot="1" x14ac:dyDescent="0.3">
      <c r="B1007" s="925"/>
      <c r="C1007" s="1042"/>
      <c r="D1007" s="923"/>
      <c r="E1007" s="586" t="s">
        <v>112</v>
      </c>
      <c r="F1007" s="695">
        <f t="shared" si="516"/>
        <v>0</v>
      </c>
      <c r="G1007" s="683">
        <v>0</v>
      </c>
      <c r="H1007" s="91">
        <v>0</v>
      </c>
      <c r="I1007" s="91">
        <v>0</v>
      </c>
      <c r="J1007" s="91">
        <v>0</v>
      </c>
      <c r="K1007" s="66">
        <f t="shared" si="504"/>
        <v>0</v>
      </c>
      <c r="L1007" s="91">
        <v>0</v>
      </c>
      <c r="M1007" s="91">
        <v>0</v>
      </c>
      <c r="N1007" s="91">
        <v>0</v>
      </c>
      <c r="O1007" s="91">
        <v>0</v>
      </c>
      <c r="P1007" s="257">
        <f t="shared" si="499"/>
        <v>0</v>
      </c>
      <c r="Q1007" s="91">
        <v>0</v>
      </c>
      <c r="R1007" s="91">
        <v>0</v>
      </c>
      <c r="S1007" s="91">
        <v>0</v>
      </c>
      <c r="T1007" s="91">
        <v>0</v>
      </c>
      <c r="U1007" s="257">
        <f t="shared" si="500"/>
        <v>0</v>
      </c>
      <c r="V1007" s="91">
        <v>0</v>
      </c>
      <c r="W1007" s="91">
        <v>0</v>
      </c>
      <c r="X1007" s="91">
        <v>0</v>
      </c>
      <c r="Y1007" s="425">
        <v>0</v>
      </c>
      <c r="Z1007" s="430">
        <f t="shared" si="479"/>
        <v>0</v>
      </c>
      <c r="AA1007" s="91">
        <v>0</v>
      </c>
      <c r="AB1007" s="91">
        <v>0</v>
      </c>
      <c r="AC1007" s="91">
        <v>0</v>
      </c>
      <c r="AD1007" s="91">
        <v>0</v>
      </c>
      <c r="AE1007" s="430">
        <f t="shared" si="480"/>
        <v>0</v>
      </c>
      <c r="AF1007" s="91">
        <v>0</v>
      </c>
      <c r="AG1007" s="91">
        <v>0</v>
      </c>
      <c r="AH1007" s="91">
        <v>0</v>
      </c>
      <c r="AI1007" s="91">
        <v>0</v>
      </c>
      <c r="AJ1007" s="430">
        <f t="shared" si="477"/>
        <v>0</v>
      </c>
      <c r="AK1007" s="91">
        <v>0</v>
      </c>
      <c r="AL1007" s="91">
        <v>0</v>
      </c>
      <c r="AM1007" s="91">
        <v>0</v>
      </c>
      <c r="AN1007" s="91">
        <v>0</v>
      </c>
      <c r="AO1007" s="257">
        <f t="shared" si="478"/>
        <v>0</v>
      </c>
      <c r="AP1007" s="91">
        <v>0</v>
      </c>
      <c r="AQ1007" s="91">
        <v>0</v>
      </c>
      <c r="AR1007" s="91">
        <v>0</v>
      </c>
      <c r="AS1007" s="91">
        <v>0</v>
      </c>
      <c r="AT1007" s="257">
        <f t="shared" si="514"/>
        <v>0</v>
      </c>
      <c r="AU1007" s="91">
        <v>0</v>
      </c>
      <c r="AV1007" s="91">
        <v>0</v>
      </c>
      <c r="AW1007" s="91">
        <v>0</v>
      </c>
      <c r="AX1007" s="91">
        <v>0</v>
      </c>
      <c r="AY1007" s="257">
        <f t="shared" si="515"/>
        <v>0</v>
      </c>
    </row>
    <row r="1008" spans="2:51" s="194" customFormat="1" ht="16.5" customHeight="1" thickBot="1" x14ac:dyDescent="0.3">
      <c r="B1008" s="925"/>
      <c r="C1008" s="1042"/>
      <c r="D1008" s="923"/>
      <c r="E1008" s="624" t="s">
        <v>621</v>
      </c>
      <c r="F1008" s="695">
        <f t="shared" si="516"/>
        <v>0</v>
      </c>
      <c r="G1008" s="683">
        <v>0</v>
      </c>
      <c r="H1008" s="91">
        <v>0</v>
      </c>
      <c r="I1008" s="91">
        <v>0</v>
      </c>
      <c r="J1008" s="91">
        <v>0</v>
      </c>
      <c r="K1008" s="66">
        <f t="shared" si="504"/>
        <v>0</v>
      </c>
      <c r="L1008" s="91">
        <v>0</v>
      </c>
      <c r="M1008" s="91">
        <v>0</v>
      </c>
      <c r="N1008" s="91">
        <v>0</v>
      </c>
      <c r="O1008" s="91">
        <v>0</v>
      </c>
      <c r="P1008" s="257">
        <f t="shared" si="499"/>
        <v>0</v>
      </c>
      <c r="Q1008" s="91">
        <v>0</v>
      </c>
      <c r="R1008" s="91">
        <v>0</v>
      </c>
      <c r="S1008" s="91">
        <v>0</v>
      </c>
      <c r="T1008" s="91">
        <v>0</v>
      </c>
      <c r="U1008" s="257">
        <f t="shared" si="500"/>
        <v>0</v>
      </c>
      <c r="V1008" s="91">
        <v>0</v>
      </c>
      <c r="W1008" s="91">
        <v>0</v>
      </c>
      <c r="X1008" s="91">
        <v>0</v>
      </c>
      <c r="Y1008" s="425">
        <v>0</v>
      </c>
      <c r="Z1008" s="430">
        <f t="shared" si="479"/>
        <v>0</v>
      </c>
      <c r="AA1008" s="91">
        <v>0</v>
      </c>
      <c r="AB1008" s="91">
        <v>0</v>
      </c>
      <c r="AC1008" s="91">
        <v>0</v>
      </c>
      <c r="AD1008" s="91">
        <v>0</v>
      </c>
      <c r="AE1008" s="430">
        <f t="shared" si="480"/>
        <v>0</v>
      </c>
      <c r="AF1008" s="91">
        <v>0</v>
      </c>
      <c r="AG1008" s="91">
        <v>0</v>
      </c>
      <c r="AH1008" s="91">
        <v>0</v>
      </c>
      <c r="AI1008" s="91">
        <v>0</v>
      </c>
      <c r="AJ1008" s="430">
        <f t="shared" si="477"/>
        <v>0</v>
      </c>
      <c r="AK1008" s="91">
        <v>0</v>
      </c>
      <c r="AL1008" s="91">
        <v>0</v>
      </c>
      <c r="AM1008" s="91">
        <v>0</v>
      </c>
      <c r="AN1008" s="91">
        <v>0</v>
      </c>
      <c r="AO1008" s="257">
        <f t="shared" si="478"/>
        <v>0</v>
      </c>
      <c r="AP1008" s="91">
        <v>0</v>
      </c>
      <c r="AQ1008" s="91">
        <v>0</v>
      </c>
      <c r="AR1008" s="91">
        <v>0</v>
      </c>
      <c r="AS1008" s="91">
        <v>0</v>
      </c>
      <c r="AT1008" s="257">
        <f t="shared" si="514"/>
        <v>0</v>
      </c>
      <c r="AU1008" s="91">
        <v>0</v>
      </c>
      <c r="AV1008" s="91">
        <v>0</v>
      </c>
      <c r="AW1008" s="91">
        <v>0</v>
      </c>
      <c r="AX1008" s="91">
        <v>0</v>
      </c>
      <c r="AY1008" s="257">
        <f t="shared" si="515"/>
        <v>0</v>
      </c>
    </row>
    <row r="1009" spans="2:51" s="194" customFormat="1" ht="16.5" customHeight="1" thickBot="1" x14ac:dyDescent="0.3">
      <c r="B1009" s="925"/>
      <c r="C1009" s="1042"/>
      <c r="D1009" s="924"/>
      <c r="E1009" s="611" t="s">
        <v>620</v>
      </c>
      <c r="F1009" s="695">
        <f t="shared" si="516"/>
        <v>0</v>
      </c>
      <c r="G1009" s="685">
        <v>0</v>
      </c>
      <c r="H1009" s="92">
        <v>0</v>
      </c>
      <c r="I1009" s="92">
        <v>0</v>
      </c>
      <c r="J1009" s="92">
        <v>0</v>
      </c>
      <c r="K1009" s="66">
        <f t="shared" si="504"/>
        <v>0</v>
      </c>
      <c r="L1009" s="92">
        <v>0</v>
      </c>
      <c r="M1009" s="92">
        <v>0</v>
      </c>
      <c r="N1009" s="92">
        <v>0</v>
      </c>
      <c r="O1009" s="92">
        <v>0</v>
      </c>
      <c r="P1009" s="257">
        <f t="shared" si="499"/>
        <v>0</v>
      </c>
      <c r="Q1009" s="92">
        <v>0</v>
      </c>
      <c r="R1009" s="92">
        <v>0</v>
      </c>
      <c r="S1009" s="92">
        <v>0</v>
      </c>
      <c r="T1009" s="92">
        <v>0</v>
      </c>
      <c r="U1009" s="257">
        <f t="shared" si="500"/>
        <v>0</v>
      </c>
      <c r="V1009" s="92">
        <v>0</v>
      </c>
      <c r="W1009" s="92">
        <v>0</v>
      </c>
      <c r="X1009" s="92">
        <v>0</v>
      </c>
      <c r="Y1009" s="421">
        <v>0</v>
      </c>
      <c r="Z1009" s="430">
        <f t="shared" si="479"/>
        <v>0</v>
      </c>
      <c r="AA1009" s="92">
        <v>0</v>
      </c>
      <c r="AB1009" s="92">
        <v>0</v>
      </c>
      <c r="AC1009" s="92">
        <v>0</v>
      </c>
      <c r="AD1009" s="92">
        <v>0</v>
      </c>
      <c r="AE1009" s="430">
        <f t="shared" si="480"/>
        <v>0</v>
      </c>
      <c r="AF1009" s="92">
        <v>0</v>
      </c>
      <c r="AG1009" s="92">
        <v>0</v>
      </c>
      <c r="AH1009" s="92">
        <v>0</v>
      </c>
      <c r="AI1009" s="92">
        <v>0</v>
      </c>
      <c r="AJ1009" s="430">
        <f t="shared" si="477"/>
        <v>0</v>
      </c>
      <c r="AK1009" s="91">
        <v>0</v>
      </c>
      <c r="AL1009" s="91">
        <v>0</v>
      </c>
      <c r="AM1009" s="91">
        <v>0</v>
      </c>
      <c r="AN1009" s="91">
        <v>0</v>
      </c>
      <c r="AO1009" s="257">
        <f t="shared" si="478"/>
        <v>0</v>
      </c>
      <c r="AP1009" s="91">
        <v>0</v>
      </c>
      <c r="AQ1009" s="91">
        <v>0</v>
      </c>
      <c r="AR1009" s="91">
        <v>0</v>
      </c>
      <c r="AS1009" s="91">
        <v>0</v>
      </c>
      <c r="AT1009" s="257">
        <f t="shared" si="514"/>
        <v>0</v>
      </c>
      <c r="AU1009" s="91">
        <v>0</v>
      </c>
      <c r="AV1009" s="91">
        <v>0</v>
      </c>
      <c r="AW1009" s="91">
        <v>0</v>
      </c>
      <c r="AX1009" s="91">
        <v>0</v>
      </c>
      <c r="AY1009" s="257">
        <f t="shared" si="515"/>
        <v>0</v>
      </c>
    </row>
    <row r="1010" spans="2:51" s="218" customFormat="1" ht="16.5" customHeight="1" thickBot="1" x14ac:dyDescent="0.3">
      <c r="B1010" s="1013">
        <v>5</v>
      </c>
      <c r="C1010" s="1042"/>
      <c r="D1010" s="915" t="s">
        <v>704</v>
      </c>
      <c r="E1010" s="635" t="s">
        <v>112</v>
      </c>
      <c r="F1010" s="695">
        <f t="shared" si="516"/>
        <v>0</v>
      </c>
      <c r="G1010" s="671">
        <v>0</v>
      </c>
      <c r="H1010" s="90">
        <v>0</v>
      </c>
      <c r="I1010" s="90">
        <v>0</v>
      </c>
      <c r="J1010" s="90">
        <v>0</v>
      </c>
      <c r="K1010" s="66">
        <f t="shared" si="504"/>
        <v>0</v>
      </c>
      <c r="L1010" s="91">
        <v>0</v>
      </c>
      <c r="M1010" s="91">
        <v>0</v>
      </c>
      <c r="N1010" s="91">
        <v>0</v>
      </c>
      <c r="O1010" s="91">
        <v>0</v>
      </c>
      <c r="P1010" s="257">
        <f t="shared" si="499"/>
        <v>0</v>
      </c>
      <c r="Q1010" s="91">
        <v>0</v>
      </c>
      <c r="R1010" s="91">
        <v>0</v>
      </c>
      <c r="S1010" s="91">
        <v>0</v>
      </c>
      <c r="T1010" s="91">
        <v>0</v>
      </c>
      <c r="U1010" s="257">
        <f t="shared" si="500"/>
        <v>0</v>
      </c>
      <c r="V1010" s="91">
        <v>0</v>
      </c>
      <c r="W1010" s="91">
        <v>0</v>
      </c>
      <c r="X1010" s="91">
        <v>0</v>
      </c>
      <c r="Y1010" s="425">
        <v>0</v>
      </c>
      <c r="Z1010" s="430">
        <f t="shared" si="479"/>
        <v>0</v>
      </c>
      <c r="AA1010" s="91">
        <v>0</v>
      </c>
      <c r="AB1010" s="91">
        <v>0</v>
      </c>
      <c r="AC1010" s="91">
        <v>0</v>
      </c>
      <c r="AD1010" s="91">
        <v>0</v>
      </c>
      <c r="AE1010" s="430">
        <f t="shared" si="480"/>
        <v>0</v>
      </c>
      <c r="AF1010" s="91">
        <v>0</v>
      </c>
      <c r="AG1010" s="91">
        <v>0</v>
      </c>
      <c r="AH1010" s="91">
        <v>0</v>
      </c>
      <c r="AI1010" s="91">
        <v>0</v>
      </c>
      <c r="AJ1010" s="430">
        <f t="shared" si="477"/>
        <v>0</v>
      </c>
      <c r="AK1010" s="717">
        <v>0</v>
      </c>
      <c r="AL1010" s="717">
        <v>0</v>
      </c>
      <c r="AM1010" s="717">
        <v>0</v>
      </c>
      <c r="AN1010" s="717">
        <v>0</v>
      </c>
      <c r="AO1010" s="257">
        <f t="shared" si="478"/>
        <v>0</v>
      </c>
      <c r="AP1010" s="717">
        <v>0</v>
      </c>
      <c r="AQ1010" s="717">
        <v>0</v>
      </c>
      <c r="AR1010" s="717">
        <v>0</v>
      </c>
      <c r="AS1010" s="717">
        <v>0</v>
      </c>
      <c r="AT1010" s="257">
        <f t="shared" si="514"/>
        <v>0</v>
      </c>
      <c r="AU1010" s="717">
        <v>0</v>
      </c>
      <c r="AV1010" s="717">
        <v>0</v>
      </c>
      <c r="AW1010" s="717">
        <v>0</v>
      </c>
      <c r="AX1010" s="717">
        <v>0</v>
      </c>
      <c r="AY1010" s="257">
        <f t="shared" si="515"/>
        <v>0</v>
      </c>
    </row>
    <row r="1011" spans="2:51" s="218" customFormat="1" ht="16.5" customHeight="1" thickBot="1" x14ac:dyDescent="0.3">
      <c r="B1011" s="1015"/>
      <c r="C1011" s="1042"/>
      <c r="D1011" s="923"/>
      <c r="E1011" s="636" t="s">
        <v>621</v>
      </c>
      <c r="F1011" s="695">
        <f t="shared" si="516"/>
        <v>13</v>
      </c>
      <c r="G1011" s="671">
        <v>0</v>
      </c>
      <c r="H1011" s="90">
        <v>0</v>
      </c>
      <c r="I1011" s="90">
        <v>0</v>
      </c>
      <c r="J1011" s="90">
        <v>0</v>
      </c>
      <c r="K1011" s="66">
        <f t="shared" si="504"/>
        <v>0</v>
      </c>
      <c r="L1011" s="90">
        <v>1</v>
      </c>
      <c r="M1011" s="90">
        <v>0</v>
      </c>
      <c r="N1011" s="90">
        <v>0</v>
      </c>
      <c r="O1011" s="90">
        <v>0</v>
      </c>
      <c r="P1011" s="257">
        <f t="shared" si="499"/>
        <v>1</v>
      </c>
      <c r="Q1011" s="90">
        <v>3</v>
      </c>
      <c r="R1011" s="90">
        <v>0</v>
      </c>
      <c r="S1011" s="90">
        <v>0</v>
      </c>
      <c r="T1011" s="90">
        <v>0</v>
      </c>
      <c r="U1011" s="257">
        <f t="shared" si="500"/>
        <v>3</v>
      </c>
      <c r="V1011" s="90">
        <v>0</v>
      </c>
      <c r="W1011" s="90">
        <v>0</v>
      </c>
      <c r="X1011" s="90">
        <v>0</v>
      </c>
      <c r="Y1011" s="414">
        <v>1</v>
      </c>
      <c r="Z1011" s="430">
        <f t="shared" si="479"/>
        <v>1</v>
      </c>
      <c r="AA1011" s="90">
        <v>0</v>
      </c>
      <c r="AB1011" s="90">
        <v>0</v>
      </c>
      <c r="AC1011" s="90">
        <v>0</v>
      </c>
      <c r="AD1011" s="90">
        <v>2</v>
      </c>
      <c r="AE1011" s="430">
        <f t="shared" si="480"/>
        <v>2</v>
      </c>
      <c r="AF1011" s="90">
        <v>0</v>
      </c>
      <c r="AG1011" s="90">
        <v>0</v>
      </c>
      <c r="AH1011" s="90">
        <v>0</v>
      </c>
      <c r="AI1011" s="90">
        <v>0</v>
      </c>
      <c r="AJ1011" s="430">
        <f t="shared" ref="AJ1011:AJ1040" si="535">AF1011+AG1011+AH1011+AI1011</f>
        <v>0</v>
      </c>
      <c r="AK1011" s="717">
        <v>0</v>
      </c>
      <c r="AL1011" s="717">
        <v>0</v>
      </c>
      <c r="AM1011" s="717">
        <v>0</v>
      </c>
      <c r="AN1011" s="717">
        <v>1</v>
      </c>
      <c r="AO1011" s="257">
        <f t="shared" ref="AO1011:AO1050" si="536">AK1011+AL1011+AM1011+AN1011</f>
        <v>1</v>
      </c>
      <c r="AP1011" s="717">
        <v>0</v>
      </c>
      <c r="AQ1011" s="717">
        <v>0</v>
      </c>
      <c r="AR1011" s="717">
        <v>0</v>
      </c>
      <c r="AS1011" s="717">
        <v>3</v>
      </c>
      <c r="AT1011" s="257">
        <f t="shared" si="514"/>
        <v>3</v>
      </c>
      <c r="AU1011" s="717">
        <v>0</v>
      </c>
      <c r="AV1011" s="717">
        <v>0</v>
      </c>
      <c r="AW1011" s="717">
        <v>0</v>
      </c>
      <c r="AX1011" s="717">
        <v>2</v>
      </c>
      <c r="AY1011" s="257">
        <f t="shared" si="515"/>
        <v>2</v>
      </c>
    </row>
    <row r="1012" spans="2:51" s="194" customFormat="1" ht="16.5" customHeight="1" x14ac:dyDescent="0.25">
      <c r="B1012" s="20"/>
      <c r="C1012" s="1042"/>
      <c r="D1012" s="1035" t="s">
        <v>550</v>
      </c>
      <c r="E1012" s="1036"/>
      <c r="F1012" s="695">
        <f t="shared" si="516"/>
        <v>0</v>
      </c>
      <c r="G1012" s="667">
        <f t="shared" ref="G1012:J1012" si="537">G992+G995++G1000+G1005</f>
        <v>0</v>
      </c>
      <c r="H1012" s="66">
        <f t="shared" si="537"/>
        <v>0</v>
      </c>
      <c r="I1012" s="66">
        <f t="shared" si="537"/>
        <v>0</v>
      </c>
      <c r="J1012" s="66">
        <f t="shared" si="537"/>
        <v>0</v>
      </c>
      <c r="K1012" s="66">
        <f t="shared" si="504"/>
        <v>0</v>
      </c>
      <c r="L1012" s="66">
        <f t="shared" ref="L1012:O1012" si="538">L992+L995++L1000+L1005</f>
        <v>0</v>
      </c>
      <c r="M1012" s="66">
        <f t="shared" si="538"/>
        <v>0</v>
      </c>
      <c r="N1012" s="66">
        <f t="shared" si="538"/>
        <v>0</v>
      </c>
      <c r="O1012" s="66">
        <f t="shared" si="538"/>
        <v>0</v>
      </c>
      <c r="P1012" s="257">
        <f t="shared" si="499"/>
        <v>0</v>
      </c>
      <c r="Q1012" s="66">
        <f t="shared" ref="Q1012:T1012" si="539">Q992+Q995++Q1000+Q1005</f>
        <v>0</v>
      </c>
      <c r="R1012" s="66">
        <f t="shared" si="539"/>
        <v>0</v>
      </c>
      <c r="S1012" s="66">
        <f t="shared" si="539"/>
        <v>0</v>
      </c>
      <c r="T1012" s="66">
        <f t="shared" si="539"/>
        <v>0</v>
      </c>
      <c r="U1012" s="257">
        <f t="shared" si="500"/>
        <v>0</v>
      </c>
      <c r="V1012" s="66">
        <f t="shared" ref="V1012:Y1012" si="540">V992+V995++V1000+V1005</f>
        <v>0</v>
      </c>
      <c r="W1012" s="66">
        <f t="shared" si="540"/>
        <v>0</v>
      </c>
      <c r="X1012" s="66">
        <f t="shared" si="540"/>
        <v>0</v>
      </c>
      <c r="Y1012" s="410">
        <f t="shared" si="540"/>
        <v>0</v>
      </c>
      <c r="Z1012" s="430">
        <f t="shared" si="479"/>
        <v>0</v>
      </c>
      <c r="AA1012" s="66">
        <v>0</v>
      </c>
      <c r="AB1012" s="66">
        <f t="shared" ref="AB1012:AD1012" si="541">AB992+AB995++AB1000+AB1005</f>
        <v>0</v>
      </c>
      <c r="AC1012" s="66">
        <f t="shared" si="541"/>
        <v>0</v>
      </c>
      <c r="AD1012" s="66">
        <f t="shared" si="541"/>
        <v>0</v>
      </c>
      <c r="AE1012" s="430">
        <f t="shared" si="480"/>
        <v>0</v>
      </c>
      <c r="AF1012" s="66">
        <f t="shared" ref="AF1012:AI1012" si="542">AF992+AF995++AF1000+AF1005</f>
        <v>0</v>
      </c>
      <c r="AG1012" s="66">
        <f t="shared" si="542"/>
        <v>0</v>
      </c>
      <c r="AH1012" s="66">
        <f t="shared" si="542"/>
        <v>0</v>
      </c>
      <c r="AI1012" s="66">
        <f t="shared" si="542"/>
        <v>0</v>
      </c>
      <c r="AJ1012" s="430">
        <f t="shared" si="535"/>
        <v>0</v>
      </c>
      <c r="AK1012" s="65">
        <f t="shared" ref="AK1012:AN1012" si="543">AK992+AK995++AK1000+AK1005</f>
        <v>0</v>
      </c>
      <c r="AL1012" s="65">
        <f t="shared" si="543"/>
        <v>0</v>
      </c>
      <c r="AM1012" s="65">
        <f t="shared" si="543"/>
        <v>0</v>
      </c>
      <c r="AN1012" s="65">
        <f t="shared" si="543"/>
        <v>0</v>
      </c>
      <c r="AO1012" s="257">
        <f t="shared" si="536"/>
        <v>0</v>
      </c>
      <c r="AP1012" s="65">
        <f t="shared" ref="AP1012:AS1012" si="544">AP992+AP995++AP1000+AP1005</f>
        <v>0</v>
      </c>
      <c r="AQ1012" s="65">
        <f t="shared" si="544"/>
        <v>0</v>
      </c>
      <c r="AR1012" s="65">
        <f t="shared" si="544"/>
        <v>0</v>
      </c>
      <c r="AS1012" s="65">
        <f t="shared" si="544"/>
        <v>0</v>
      </c>
      <c r="AT1012" s="257">
        <f t="shared" si="514"/>
        <v>0</v>
      </c>
      <c r="AU1012" s="65">
        <f t="shared" ref="AU1012:AX1012" si="545">AU992+AU995++AU1000+AU1005</f>
        <v>0</v>
      </c>
      <c r="AV1012" s="65">
        <f t="shared" si="545"/>
        <v>0</v>
      </c>
      <c r="AW1012" s="65">
        <f t="shared" si="545"/>
        <v>0</v>
      </c>
      <c r="AX1012" s="65">
        <f t="shared" si="545"/>
        <v>0</v>
      </c>
      <c r="AY1012" s="257">
        <f t="shared" si="515"/>
        <v>0</v>
      </c>
    </row>
    <row r="1013" spans="2:51" s="194" customFormat="1" ht="16.5" customHeight="1" x14ac:dyDescent="0.25">
      <c r="B1013" s="20"/>
      <c r="C1013" s="1042"/>
      <c r="D1013" s="1037" t="s">
        <v>551</v>
      </c>
      <c r="E1013" s="1038"/>
      <c r="F1013" s="695">
        <f t="shared" si="516"/>
        <v>0</v>
      </c>
      <c r="G1013" s="667">
        <f t="shared" ref="G1013:J1013" si="546">G993+G996+G1001+G1006</f>
        <v>0</v>
      </c>
      <c r="H1013" s="66">
        <f t="shared" si="546"/>
        <v>0</v>
      </c>
      <c r="I1013" s="66">
        <f t="shared" si="546"/>
        <v>0</v>
      </c>
      <c r="J1013" s="66">
        <f t="shared" si="546"/>
        <v>0</v>
      </c>
      <c r="K1013" s="66">
        <f t="shared" si="504"/>
        <v>0</v>
      </c>
      <c r="L1013" s="66">
        <f t="shared" ref="L1013:O1013" si="547">L993+L996+L1001+L1006</f>
        <v>0</v>
      </c>
      <c r="M1013" s="66">
        <f t="shared" si="547"/>
        <v>0</v>
      </c>
      <c r="N1013" s="66">
        <f t="shared" si="547"/>
        <v>0</v>
      </c>
      <c r="O1013" s="66">
        <f t="shared" si="547"/>
        <v>0</v>
      </c>
      <c r="P1013" s="257">
        <f t="shared" si="499"/>
        <v>0</v>
      </c>
      <c r="Q1013" s="66">
        <f t="shared" ref="Q1013:T1013" si="548">Q993+Q996+Q1001+Q1006</f>
        <v>0</v>
      </c>
      <c r="R1013" s="66">
        <f t="shared" si="548"/>
        <v>0</v>
      </c>
      <c r="S1013" s="66">
        <f t="shared" si="548"/>
        <v>0</v>
      </c>
      <c r="T1013" s="66">
        <f t="shared" si="548"/>
        <v>0</v>
      </c>
      <c r="U1013" s="257">
        <f t="shared" si="500"/>
        <v>0</v>
      </c>
      <c r="V1013" s="66">
        <f t="shared" ref="V1013:Y1013" si="549">V993+V996+V1001+V1006</f>
        <v>0</v>
      </c>
      <c r="W1013" s="66">
        <f t="shared" si="549"/>
        <v>0</v>
      </c>
      <c r="X1013" s="66">
        <f t="shared" si="549"/>
        <v>0</v>
      </c>
      <c r="Y1013" s="410">
        <f t="shared" si="549"/>
        <v>0</v>
      </c>
      <c r="Z1013" s="430">
        <f t="shared" ref="Z1013:Z1040" si="550">V1013+W1013+X1013+Y1013</f>
        <v>0</v>
      </c>
      <c r="AA1013" s="66">
        <f t="shared" ref="AA1013:AD1013" si="551">AA993+AA996+AA1001+AA1006</f>
        <v>0</v>
      </c>
      <c r="AB1013" s="66">
        <f t="shared" si="551"/>
        <v>0</v>
      </c>
      <c r="AC1013" s="66">
        <f t="shared" si="551"/>
        <v>0</v>
      </c>
      <c r="AD1013" s="66">
        <f t="shared" si="551"/>
        <v>0</v>
      </c>
      <c r="AE1013" s="430">
        <f t="shared" ref="AE1013:AE1040" si="552">AA1013+AB1013+AC1013+AD1013</f>
        <v>0</v>
      </c>
      <c r="AF1013" s="66">
        <f t="shared" ref="AF1013:AI1013" si="553">AF993+AF996+AF1001+AF1006</f>
        <v>0</v>
      </c>
      <c r="AG1013" s="66">
        <f t="shared" si="553"/>
        <v>0</v>
      </c>
      <c r="AH1013" s="66">
        <f t="shared" si="553"/>
        <v>0</v>
      </c>
      <c r="AI1013" s="66">
        <f t="shared" si="553"/>
        <v>0</v>
      </c>
      <c r="AJ1013" s="430">
        <f t="shared" si="535"/>
        <v>0</v>
      </c>
      <c r="AK1013" s="65">
        <f t="shared" ref="AK1013:AN1013" si="554">AK993+AK996+AK1001+AK1006</f>
        <v>0</v>
      </c>
      <c r="AL1013" s="65">
        <f t="shared" si="554"/>
        <v>0</v>
      </c>
      <c r="AM1013" s="65">
        <f t="shared" si="554"/>
        <v>0</v>
      </c>
      <c r="AN1013" s="65">
        <f t="shared" si="554"/>
        <v>0</v>
      </c>
      <c r="AO1013" s="257">
        <f t="shared" si="536"/>
        <v>0</v>
      </c>
      <c r="AP1013" s="65">
        <f t="shared" ref="AP1013:AS1013" si="555">AP993+AP996+AP1001+AP1006</f>
        <v>0</v>
      </c>
      <c r="AQ1013" s="65">
        <f t="shared" si="555"/>
        <v>0</v>
      </c>
      <c r="AR1013" s="65">
        <f t="shared" si="555"/>
        <v>0</v>
      </c>
      <c r="AS1013" s="65">
        <f t="shared" si="555"/>
        <v>0</v>
      </c>
      <c r="AT1013" s="257">
        <f t="shared" si="514"/>
        <v>0</v>
      </c>
      <c r="AU1013" s="65">
        <f t="shared" ref="AU1013:AX1013" si="556">AU993+AU996+AU1001+AU1006</f>
        <v>0</v>
      </c>
      <c r="AV1013" s="65">
        <f t="shared" si="556"/>
        <v>0</v>
      </c>
      <c r="AW1013" s="65">
        <f t="shared" si="556"/>
        <v>0</v>
      </c>
      <c r="AX1013" s="65">
        <f t="shared" si="556"/>
        <v>0</v>
      </c>
      <c r="AY1013" s="257">
        <f t="shared" si="515"/>
        <v>0</v>
      </c>
    </row>
    <row r="1014" spans="2:51" s="194" customFormat="1" ht="16.5" customHeight="1" thickBot="1" x14ac:dyDescent="0.3">
      <c r="B1014" s="20"/>
      <c r="C1014" s="1042"/>
      <c r="D1014" s="192" t="s">
        <v>552</v>
      </c>
      <c r="E1014" s="637"/>
      <c r="F1014" s="695">
        <f t="shared" si="516"/>
        <v>0</v>
      </c>
      <c r="G1014" s="667">
        <f t="shared" ref="G1014:J1014" si="557">G994+G997+G1002+G1007+G1010</f>
        <v>0</v>
      </c>
      <c r="H1014" s="66">
        <f t="shared" si="557"/>
        <v>0</v>
      </c>
      <c r="I1014" s="66">
        <f t="shared" si="557"/>
        <v>0</v>
      </c>
      <c r="J1014" s="66">
        <f t="shared" si="557"/>
        <v>0</v>
      </c>
      <c r="K1014" s="66">
        <f t="shared" si="504"/>
        <v>0</v>
      </c>
      <c r="L1014" s="66">
        <f t="shared" ref="L1014:O1014" si="558">L994+L997+L1002+L1007+L1010</f>
        <v>0</v>
      </c>
      <c r="M1014" s="66">
        <f t="shared" si="558"/>
        <v>0</v>
      </c>
      <c r="N1014" s="66">
        <f t="shared" si="558"/>
        <v>0</v>
      </c>
      <c r="O1014" s="66">
        <f t="shared" si="558"/>
        <v>0</v>
      </c>
      <c r="P1014" s="257">
        <f t="shared" si="499"/>
        <v>0</v>
      </c>
      <c r="Q1014" s="66">
        <f t="shared" ref="Q1014:T1014" si="559">Q994+Q997+Q1002+Q1007+Q1010</f>
        <v>0</v>
      </c>
      <c r="R1014" s="66">
        <f t="shared" si="559"/>
        <v>0</v>
      </c>
      <c r="S1014" s="66">
        <f t="shared" si="559"/>
        <v>0</v>
      </c>
      <c r="T1014" s="66">
        <f t="shared" si="559"/>
        <v>0</v>
      </c>
      <c r="U1014" s="257">
        <f t="shared" si="500"/>
        <v>0</v>
      </c>
      <c r="V1014" s="66">
        <f t="shared" ref="V1014:Y1014" si="560">V994+V997+V1002+V1007+V1010</f>
        <v>0</v>
      </c>
      <c r="W1014" s="66">
        <f t="shared" si="560"/>
        <v>0</v>
      </c>
      <c r="X1014" s="66">
        <f t="shared" si="560"/>
        <v>0</v>
      </c>
      <c r="Y1014" s="410">
        <f t="shared" si="560"/>
        <v>0</v>
      </c>
      <c r="Z1014" s="430">
        <f t="shared" si="550"/>
        <v>0</v>
      </c>
      <c r="AA1014" s="66">
        <f t="shared" ref="AA1014:AD1014" si="561">AA994+AA997+AA1002+AA1007+AA1010</f>
        <v>0</v>
      </c>
      <c r="AB1014" s="66">
        <f t="shared" si="561"/>
        <v>0</v>
      </c>
      <c r="AC1014" s="66">
        <f t="shared" si="561"/>
        <v>0</v>
      </c>
      <c r="AD1014" s="66">
        <f t="shared" si="561"/>
        <v>0</v>
      </c>
      <c r="AE1014" s="430">
        <f t="shared" si="552"/>
        <v>0</v>
      </c>
      <c r="AF1014" s="66">
        <f t="shared" ref="AF1014:AI1014" si="562">AF994+AF997+AF1002+AF1007+AF1010</f>
        <v>0</v>
      </c>
      <c r="AG1014" s="66">
        <f t="shared" si="562"/>
        <v>0</v>
      </c>
      <c r="AH1014" s="66">
        <f t="shared" si="562"/>
        <v>0</v>
      </c>
      <c r="AI1014" s="66">
        <f t="shared" si="562"/>
        <v>0</v>
      </c>
      <c r="AJ1014" s="430">
        <f t="shared" si="535"/>
        <v>0</v>
      </c>
      <c r="AK1014" s="65">
        <f t="shared" ref="AK1014:AN1014" si="563">AK994+AK997+AK1002+AK1007+AK1010</f>
        <v>0</v>
      </c>
      <c r="AL1014" s="65">
        <f t="shared" si="563"/>
        <v>0</v>
      </c>
      <c r="AM1014" s="65">
        <f t="shared" si="563"/>
        <v>0</v>
      </c>
      <c r="AN1014" s="65">
        <f t="shared" si="563"/>
        <v>0</v>
      </c>
      <c r="AO1014" s="257">
        <f t="shared" si="536"/>
        <v>0</v>
      </c>
      <c r="AP1014" s="65">
        <f t="shared" ref="AP1014:AS1014" si="564">AP994+AP997+AP1002+AP1007+AP1010</f>
        <v>0</v>
      </c>
      <c r="AQ1014" s="65">
        <f t="shared" si="564"/>
        <v>0</v>
      </c>
      <c r="AR1014" s="65">
        <f t="shared" si="564"/>
        <v>0</v>
      </c>
      <c r="AS1014" s="65">
        <f t="shared" si="564"/>
        <v>0</v>
      </c>
      <c r="AT1014" s="257">
        <f t="shared" si="514"/>
        <v>0</v>
      </c>
      <c r="AU1014" s="65">
        <f t="shared" ref="AU1014:AX1014" si="565">AU994+AU997+AU1002+AU1007+AU1010</f>
        <v>0</v>
      </c>
      <c r="AV1014" s="65">
        <f t="shared" si="565"/>
        <v>0</v>
      </c>
      <c r="AW1014" s="65">
        <f t="shared" si="565"/>
        <v>0</v>
      </c>
      <c r="AX1014" s="65">
        <f t="shared" si="565"/>
        <v>0</v>
      </c>
      <c r="AY1014" s="257">
        <f t="shared" si="515"/>
        <v>0</v>
      </c>
    </row>
    <row r="1015" spans="2:51" s="194" customFormat="1" ht="16.5" customHeight="1" thickBot="1" x14ac:dyDescent="0.3">
      <c r="B1015" s="20"/>
      <c r="C1015" s="1042"/>
      <c r="D1015" s="1039" t="s">
        <v>595</v>
      </c>
      <c r="E1015" s="1040"/>
      <c r="F1015" s="695">
        <f t="shared" si="516"/>
        <v>13</v>
      </c>
      <c r="G1015" s="658">
        <f t="shared" ref="G1015:J1015" si="566">G998+G1003+G1008+G1011</f>
        <v>0</v>
      </c>
      <c r="H1015" s="40">
        <f t="shared" si="566"/>
        <v>0</v>
      </c>
      <c r="I1015" s="40">
        <f t="shared" si="566"/>
        <v>0</v>
      </c>
      <c r="J1015" s="40">
        <f t="shared" si="566"/>
        <v>0</v>
      </c>
      <c r="K1015" s="66">
        <f t="shared" si="504"/>
        <v>0</v>
      </c>
      <c r="L1015" s="40">
        <f t="shared" ref="L1015:O1015" si="567">L998+L1003+L1008+L1011</f>
        <v>1</v>
      </c>
      <c r="M1015" s="40">
        <f t="shared" si="567"/>
        <v>0</v>
      </c>
      <c r="N1015" s="40">
        <f t="shared" si="567"/>
        <v>0</v>
      </c>
      <c r="O1015" s="40">
        <f t="shared" si="567"/>
        <v>0</v>
      </c>
      <c r="P1015" s="257">
        <f t="shared" si="499"/>
        <v>1</v>
      </c>
      <c r="Q1015" s="40">
        <f t="shared" ref="Q1015:T1015" si="568">Q998+Q1003+Q1008+Q1011</f>
        <v>3</v>
      </c>
      <c r="R1015" s="40">
        <f t="shared" si="568"/>
        <v>0</v>
      </c>
      <c r="S1015" s="40">
        <f t="shared" si="568"/>
        <v>0</v>
      </c>
      <c r="T1015" s="40">
        <f t="shared" si="568"/>
        <v>0</v>
      </c>
      <c r="U1015" s="257">
        <f t="shared" si="500"/>
        <v>3</v>
      </c>
      <c r="V1015" s="40">
        <f t="shared" ref="V1015:Y1015" si="569">V998+V1003+V1008+V1011</f>
        <v>0</v>
      </c>
      <c r="W1015" s="40">
        <f t="shared" si="569"/>
        <v>0</v>
      </c>
      <c r="X1015" s="40">
        <f t="shared" si="569"/>
        <v>0</v>
      </c>
      <c r="Y1015" s="411">
        <f t="shared" si="569"/>
        <v>1</v>
      </c>
      <c r="Z1015" s="430">
        <f t="shared" si="550"/>
        <v>1</v>
      </c>
      <c r="AA1015" s="40">
        <f t="shared" ref="AA1015:AD1015" si="570">AA998+AA1003+AA1008+AA1011</f>
        <v>0</v>
      </c>
      <c r="AB1015" s="40">
        <f t="shared" si="570"/>
        <v>0</v>
      </c>
      <c r="AC1015" s="40">
        <f t="shared" si="570"/>
        <v>0</v>
      </c>
      <c r="AD1015" s="40">
        <f t="shared" si="570"/>
        <v>2</v>
      </c>
      <c r="AE1015" s="430">
        <f t="shared" si="552"/>
        <v>2</v>
      </c>
      <c r="AF1015" s="40">
        <f t="shared" ref="AF1015:AI1015" si="571">AF998+AF1003+AF1008+AF1011</f>
        <v>0</v>
      </c>
      <c r="AG1015" s="40">
        <f t="shared" si="571"/>
        <v>0</v>
      </c>
      <c r="AH1015" s="40">
        <f t="shared" si="571"/>
        <v>0</v>
      </c>
      <c r="AI1015" s="40">
        <f t="shared" si="571"/>
        <v>0</v>
      </c>
      <c r="AJ1015" s="430">
        <f t="shared" si="535"/>
        <v>0</v>
      </c>
      <c r="AK1015" s="65">
        <f t="shared" ref="AK1015:AN1015" si="572">AK998+AK1003+AK1008+AK1011</f>
        <v>0</v>
      </c>
      <c r="AL1015" s="65">
        <f t="shared" si="572"/>
        <v>0</v>
      </c>
      <c r="AM1015" s="65">
        <f t="shared" si="572"/>
        <v>0</v>
      </c>
      <c r="AN1015" s="65">
        <f t="shared" si="572"/>
        <v>1</v>
      </c>
      <c r="AO1015" s="257">
        <f t="shared" si="536"/>
        <v>1</v>
      </c>
      <c r="AP1015" s="65">
        <f t="shared" ref="AP1015:AS1015" si="573">AP998+AP1003+AP1008+AP1011</f>
        <v>0</v>
      </c>
      <c r="AQ1015" s="65">
        <f t="shared" si="573"/>
        <v>0</v>
      </c>
      <c r="AR1015" s="65">
        <f t="shared" si="573"/>
        <v>0</v>
      </c>
      <c r="AS1015" s="65">
        <f t="shared" si="573"/>
        <v>3</v>
      </c>
      <c r="AT1015" s="257">
        <f t="shared" si="514"/>
        <v>3</v>
      </c>
      <c r="AU1015" s="65">
        <f t="shared" ref="AU1015:AX1015" si="574">AU998+AU1003+AU1008+AU1011</f>
        <v>0</v>
      </c>
      <c r="AV1015" s="65">
        <f t="shared" si="574"/>
        <v>0</v>
      </c>
      <c r="AW1015" s="65">
        <f t="shared" si="574"/>
        <v>0</v>
      </c>
      <c r="AX1015" s="65">
        <f t="shared" si="574"/>
        <v>2</v>
      </c>
      <c r="AY1015" s="257">
        <f t="shared" si="515"/>
        <v>2</v>
      </c>
    </row>
    <row r="1016" spans="2:51" s="194" customFormat="1" ht="16.5" customHeight="1" thickBot="1" x14ac:dyDescent="0.3">
      <c r="B1016" s="20"/>
      <c r="C1016" s="1043"/>
      <c r="D1016" s="170" t="s">
        <v>652</v>
      </c>
      <c r="E1016" s="637"/>
      <c r="F1016" s="695">
        <f t="shared" si="516"/>
        <v>0</v>
      </c>
      <c r="G1016" s="658">
        <f t="shared" ref="G1016:J1016" si="575">G999+G1004+G1009</f>
        <v>0</v>
      </c>
      <c r="H1016" s="40">
        <f t="shared" si="575"/>
        <v>0</v>
      </c>
      <c r="I1016" s="40">
        <f t="shared" si="575"/>
        <v>0</v>
      </c>
      <c r="J1016" s="40">
        <f t="shared" si="575"/>
        <v>0</v>
      </c>
      <c r="K1016" s="66">
        <f t="shared" si="504"/>
        <v>0</v>
      </c>
      <c r="L1016" s="40">
        <f t="shared" ref="L1016:O1016" si="576">L999+L1004+L1009</f>
        <v>0</v>
      </c>
      <c r="M1016" s="40">
        <f t="shared" si="576"/>
        <v>0</v>
      </c>
      <c r="N1016" s="40">
        <f t="shared" si="576"/>
        <v>0</v>
      </c>
      <c r="O1016" s="40">
        <f t="shared" si="576"/>
        <v>0</v>
      </c>
      <c r="P1016" s="257">
        <f t="shared" si="499"/>
        <v>0</v>
      </c>
      <c r="Q1016" s="40">
        <f t="shared" ref="Q1016:T1016" si="577">Q999+Q1004+Q1009</f>
        <v>0</v>
      </c>
      <c r="R1016" s="40">
        <f t="shared" si="577"/>
        <v>0</v>
      </c>
      <c r="S1016" s="40">
        <f t="shared" si="577"/>
        <v>0</v>
      </c>
      <c r="T1016" s="40">
        <f t="shared" si="577"/>
        <v>0</v>
      </c>
      <c r="U1016" s="257">
        <f t="shared" si="500"/>
        <v>0</v>
      </c>
      <c r="V1016" s="40">
        <f t="shared" ref="V1016:Y1016" si="578">V999+V1004+V1009</f>
        <v>0</v>
      </c>
      <c r="W1016" s="40">
        <f t="shared" si="578"/>
        <v>0</v>
      </c>
      <c r="X1016" s="40">
        <f t="shared" si="578"/>
        <v>0</v>
      </c>
      <c r="Y1016" s="411">
        <f t="shared" si="578"/>
        <v>0</v>
      </c>
      <c r="Z1016" s="430">
        <f t="shared" si="550"/>
        <v>0</v>
      </c>
      <c r="AA1016" s="40">
        <f t="shared" ref="AA1016:AD1016" si="579">AA999+AA1004+AA1009</f>
        <v>0</v>
      </c>
      <c r="AB1016" s="40">
        <f t="shared" si="579"/>
        <v>0</v>
      </c>
      <c r="AC1016" s="40">
        <f t="shared" si="579"/>
        <v>0</v>
      </c>
      <c r="AD1016" s="40">
        <f t="shared" si="579"/>
        <v>0</v>
      </c>
      <c r="AE1016" s="430">
        <f t="shared" si="552"/>
        <v>0</v>
      </c>
      <c r="AF1016" s="40">
        <f t="shared" ref="AF1016:AI1016" si="580">AF999+AF1004+AF1009</f>
        <v>0</v>
      </c>
      <c r="AG1016" s="40">
        <f t="shared" si="580"/>
        <v>0</v>
      </c>
      <c r="AH1016" s="40">
        <f t="shared" si="580"/>
        <v>0</v>
      </c>
      <c r="AI1016" s="40">
        <f t="shared" si="580"/>
        <v>0</v>
      </c>
      <c r="AJ1016" s="430">
        <f t="shared" si="535"/>
        <v>0</v>
      </c>
      <c r="AK1016" s="65">
        <f t="shared" ref="AK1016:AN1016" si="581">AK999+AK1004+AK1009</f>
        <v>0</v>
      </c>
      <c r="AL1016" s="65">
        <f t="shared" si="581"/>
        <v>0</v>
      </c>
      <c r="AM1016" s="65">
        <f t="shared" si="581"/>
        <v>0</v>
      </c>
      <c r="AN1016" s="65">
        <f t="shared" si="581"/>
        <v>0</v>
      </c>
      <c r="AO1016" s="257">
        <f t="shared" si="536"/>
        <v>0</v>
      </c>
      <c r="AP1016" s="65">
        <f t="shared" ref="AP1016:AS1016" si="582">AP999+AP1004+AP1009</f>
        <v>0</v>
      </c>
      <c r="AQ1016" s="65">
        <f t="shared" si="582"/>
        <v>0</v>
      </c>
      <c r="AR1016" s="65">
        <f t="shared" si="582"/>
        <v>0</v>
      </c>
      <c r="AS1016" s="65">
        <f t="shared" si="582"/>
        <v>0</v>
      </c>
      <c r="AT1016" s="257">
        <f t="shared" si="514"/>
        <v>0</v>
      </c>
      <c r="AU1016" s="65">
        <f t="shared" ref="AU1016:AX1016" si="583">AU999+AU1004+AU1009</f>
        <v>0</v>
      </c>
      <c r="AV1016" s="65">
        <f t="shared" si="583"/>
        <v>0</v>
      </c>
      <c r="AW1016" s="65">
        <f t="shared" si="583"/>
        <v>0</v>
      </c>
      <c r="AX1016" s="65">
        <f t="shared" si="583"/>
        <v>0</v>
      </c>
      <c r="AY1016" s="257">
        <f t="shared" si="515"/>
        <v>0</v>
      </c>
    </row>
    <row r="1017" spans="2:51" s="194" customFormat="1" ht="28.5" customHeight="1" thickBot="1" x14ac:dyDescent="0.3">
      <c r="B1017" s="1059">
        <v>1</v>
      </c>
      <c r="C1017" s="934" t="s">
        <v>563</v>
      </c>
      <c r="D1017" s="915" t="s">
        <v>564</v>
      </c>
      <c r="E1017" s="588" t="s">
        <v>112</v>
      </c>
      <c r="F1017" s="695">
        <f t="shared" si="516"/>
        <v>0</v>
      </c>
      <c r="G1017" s="682">
        <v>0</v>
      </c>
      <c r="H1017" s="119">
        <v>0</v>
      </c>
      <c r="I1017" s="119">
        <v>0</v>
      </c>
      <c r="J1017" s="119">
        <v>0</v>
      </c>
      <c r="K1017" s="66">
        <f t="shared" si="504"/>
        <v>0</v>
      </c>
      <c r="L1017" s="119">
        <v>0</v>
      </c>
      <c r="M1017" s="119">
        <v>0</v>
      </c>
      <c r="N1017" s="119">
        <v>0</v>
      </c>
      <c r="O1017" s="119">
        <v>0</v>
      </c>
      <c r="P1017" s="257">
        <f t="shared" si="499"/>
        <v>0</v>
      </c>
      <c r="Q1017" s="119">
        <v>0</v>
      </c>
      <c r="R1017" s="119">
        <v>0</v>
      </c>
      <c r="S1017" s="119">
        <v>0</v>
      </c>
      <c r="T1017" s="119">
        <v>0</v>
      </c>
      <c r="U1017" s="257">
        <f t="shared" si="500"/>
        <v>0</v>
      </c>
      <c r="V1017" s="119">
        <v>0</v>
      </c>
      <c r="W1017" s="119">
        <v>0</v>
      </c>
      <c r="X1017" s="119">
        <v>0</v>
      </c>
      <c r="Y1017" s="401">
        <v>0</v>
      </c>
      <c r="Z1017" s="430">
        <f t="shared" si="550"/>
        <v>0</v>
      </c>
      <c r="AA1017" s="119">
        <v>0</v>
      </c>
      <c r="AB1017" s="119">
        <v>0</v>
      </c>
      <c r="AC1017" s="119">
        <v>0</v>
      </c>
      <c r="AD1017" s="119">
        <v>0</v>
      </c>
      <c r="AE1017" s="430">
        <f t="shared" si="552"/>
        <v>0</v>
      </c>
      <c r="AF1017" s="119">
        <v>0</v>
      </c>
      <c r="AG1017" s="119">
        <v>0</v>
      </c>
      <c r="AH1017" s="119">
        <v>0</v>
      </c>
      <c r="AI1017" s="119">
        <v>0</v>
      </c>
      <c r="AJ1017" s="430">
        <f t="shared" si="535"/>
        <v>0</v>
      </c>
      <c r="AK1017" s="91">
        <v>0</v>
      </c>
      <c r="AL1017" s="91">
        <v>0</v>
      </c>
      <c r="AM1017" s="91">
        <v>0</v>
      </c>
      <c r="AN1017" s="91">
        <v>0</v>
      </c>
      <c r="AO1017" s="257">
        <f t="shared" si="536"/>
        <v>0</v>
      </c>
      <c r="AP1017" s="91">
        <v>0</v>
      </c>
      <c r="AQ1017" s="91">
        <v>0</v>
      </c>
      <c r="AR1017" s="91">
        <v>0</v>
      </c>
      <c r="AS1017" s="91">
        <v>0</v>
      </c>
      <c r="AT1017" s="257">
        <f t="shared" si="514"/>
        <v>0</v>
      </c>
      <c r="AU1017" s="91">
        <v>0</v>
      </c>
      <c r="AV1017" s="91">
        <v>0</v>
      </c>
      <c r="AW1017" s="91">
        <v>0</v>
      </c>
      <c r="AX1017" s="91">
        <v>0</v>
      </c>
      <c r="AY1017" s="257">
        <f t="shared" si="515"/>
        <v>0</v>
      </c>
    </row>
    <row r="1018" spans="2:51" s="194" customFormat="1" ht="28.5" customHeight="1" thickBot="1" x14ac:dyDescent="0.3">
      <c r="B1018" s="1059"/>
      <c r="C1018" s="934"/>
      <c r="D1018" s="923"/>
      <c r="E1018" s="624" t="s">
        <v>621</v>
      </c>
      <c r="F1018" s="695">
        <f t="shared" si="516"/>
        <v>0</v>
      </c>
      <c r="G1018" s="682">
        <v>0</v>
      </c>
      <c r="H1018" s="119">
        <v>0</v>
      </c>
      <c r="I1018" s="119">
        <v>0</v>
      </c>
      <c r="J1018" s="119">
        <v>0</v>
      </c>
      <c r="K1018" s="66">
        <f t="shared" si="504"/>
        <v>0</v>
      </c>
      <c r="L1018" s="119">
        <v>0</v>
      </c>
      <c r="M1018" s="119">
        <v>0</v>
      </c>
      <c r="N1018" s="119">
        <v>0</v>
      </c>
      <c r="O1018" s="119">
        <v>0</v>
      </c>
      <c r="P1018" s="257">
        <f t="shared" si="499"/>
        <v>0</v>
      </c>
      <c r="Q1018" s="119">
        <v>0</v>
      </c>
      <c r="R1018" s="119">
        <v>0</v>
      </c>
      <c r="S1018" s="119">
        <v>0</v>
      </c>
      <c r="T1018" s="119">
        <v>0</v>
      </c>
      <c r="U1018" s="257">
        <f t="shared" si="500"/>
        <v>0</v>
      </c>
      <c r="V1018" s="119">
        <v>0</v>
      </c>
      <c r="W1018" s="119">
        <v>0</v>
      </c>
      <c r="X1018" s="119">
        <v>0</v>
      </c>
      <c r="Y1018" s="401">
        <v>0</v>
      </c>
      <c r="Z1018" s="430">
        <f t="shared" si="550"/>
        <v>0</v>
      </c>
      <c r="AA1018" s="119">
        <v>0</v>
      </c>
      <c r="AB1018" s="119">
        <v>0</v>
      </c>
      <c r="AC1018" s="119">
        <v>0</v>
      </c>
      <c r="AD1018" s="119">
        <v>0</v>
      </c>
      <c r="AE1018" s="430">
        <f t="shared" si="552"/>
        <v>0</v>
      </c>
      <c r="AF1018" s="119">
        <v>0</v>
      </c>
      <c r="AG1018" s="119">
        <v>0</v>
      </c>
      <c r="AH1018" s="119">
        <v>0</v>
      </c>
      <c r="AI1018" s="119">
        <v>0</v>
      </c>
      <c r="AJ1018" s="430">
        <f t="shared" si="535"/>
        <v>0</v>
      </c>
      <c r="AK1018" s="91">
        <v>0</v>
      </c>
      <c r="AL1018" s="91">
        <v>0</v>
      </c>
      <c r="AM1018" s="91">
        <v>0</v>
      </c>
      <c r="AN1018" s="91">
        <v>0</v>
      </c>
      <c r="AO1018" s="257">
        <f t="shared" si="536"/>
        <v>0</v>
      </c>
      <c r="AP1018" s="91">
        <v>0</v>
      </c>
      <c r="AQ1018" s="91">
        <v>0</v>
      </c>
      <c r="AR1018" s="91">
        <v>0</v>
      </c>
      <c r="AS1018" s="91">
        <v>0</v>
      </c>
      <c r="AT1018" s="257">
        <f t="shared" si="514"/>
        <v>0</v>
      </c>
      <c r="AU1018" s="91">
        <v>0</v>
      </c>
      <c r="AV1018" s="91">
        <v>0</v>
      </c>
      <c r="AW1018" s="91">
        <v>0</v>
      </c>
      <c r="AX1018" s="91">
        <v>0</v>
      </c>
      <c r="AY1018" s="257">
        <f t="shared" si="515"/>
        <v>0</v>
      </c>
    </row>
    <row r="1019" spans="2:51" s="194" customFormat="1" ht="28.5" customHeight="1" thickBot="1" x14ac:dyDescent="0.3">
      <c r="B1019" s="1056"/>
      <c r="C1019" s="911"/>
      <c r="D1019" s="924"/>
      <c r="E1019" s="724" t="s">
        <v>620</v>
      </c>
      <c r="F1019" s="695">
        <f t="shared" si="516"/>
        <v>0</v>
      </c>
      <c r="G1019" s="682">
        <v>0</v>
      </c>
      <c r="H1019" s="119">
        <v>0</v>
      </c>
      <c r="I1019" s="119">
        <v>0</v>
      </c>
      <c r="J1019" s="119">
        <v>0</v>
      </c>
      <c r="K1019" s="66">
        <f t="shared" si="504"/>
        <v>0</v>
      </c>
      <c r="L1019" s="119">
        <v>0</v>
      </c>
      <c r="M1019" s="119">
        <v>0</v>
      </c>
      <c r="N1019" s="119">
        <v>0</v>
      </c>
      <c r="O1019" s="119">
        <v>0</v>
      </c>
      <c r="P1019" s="257">
        <f t="shared" si="499"/>
        <v>0</v>
      </c>
      <c r="Q1019" s="119">
        <v>0</v>
      </c>
      <c r="R1019" s="119">
        <v>0</v>
      </c>
      <c r="S1019" s="119">
        <v>0</v>
      </c>
      <c r="T1019" s="119">
        <v>0</v>
      </c>
      <c r="U1019" s="257">
        <f t="shared" si="500"/>
        <v>0</v>
      </c>
      <c r="V1019" s="119">
        <v>0</v>
      </c>
      <c r="W1019" s="119">
        <v>0</v>
      </c>
      <c r="X1019" s="119">
        <v>0</v>
      </c>
      <c r="Y1019" s="401">
        <v>0</v>
      </c>
      <c r="Z1019" s="430">
        <f t="shared" si="550"/>
        <v>0</v>
      </c>
      <c r="AA1019" s="119">
        <v>0</v>
      </c>
      <c r="AB1019" s="119">
        <v>0</v>
      </c>
      <c r="AC1019" s="119">
        <v>0</v>
      </c>
      <c r="AD1019" s="119">
        <v>0</v>
      </c>
      <c r="AE1019" s="430">
        <f t="shared" si="552"/>
        <v>0</v>
      </c>
      <c r="AF1019" s="119">
        <v>0</v>
      </c>
      <c r="AG1019" s="119">
        <v>0</v>
      </c>
      <c r="AH1019" s="119">
        <v>0</v>
      </c>
      <c r="AI1019" s="119">
        <v>0</v>
      </c>
      <c r="AJ1019" s="430">
        <f t="shared" si="535"/>
        <v>0</v>
      </c>
      <c r="AK1019" s="702"/>
      <c r="AL1019" s="702"/>
      <c r="AM1019" s="702"/>
      <c r="AN1019" s="702"/>
      <c r="AO1019" s="257">
        <f t="shared" si="536"/>
        <v>0</v>
      </c>
      <c r="AP1019" s="702"/>
      <c r="AQ1019" s="702"/>
      <c r="AR1019" s="702"/>
      <c r="AS1019" s="702"/>
      <c r="AT1019" s="257">
        <f t="shared" si="514"/>
        <v>0</v>
      </c>
      <c r="AU1019" s="702"/>
      <c r="AV1019" s="702"/>
      <c r="AW1019" s="702"/>
      <c r="AX1019" s="702"/>
      <c r="AY1019" s="257">
        <f t="shared" si="515"/>
        <v>0</v>
      </c>
    </row>
    <row r="1020" spans="2:51" s="194" customFormat="1" ht="28.5" customHeight="1" thickBot="1" x14ac:dyDescent="0.3">
      <c r="B1020" s="1058">
        <v>2</v>
      </c>
      <c r="C1020" s="911"/>
      <c r="D1020" s="915" t="s">
        <v>565</v>
      </c>
      <c r="E1020" s="588" t="s">
        <v>112</v>
      </c>
      <c r="F1020" s="695">
        <f t="shared" si="516"/>
        <v>0</v>
      </c>
      <c r="G1020" s="682">
        <v>0</v>
      </c>
      <c r="H1020" s="119">
        <v>0</v>
      </c>
      <c r="I1020" s="119">
        <v>0</v>
      </c>
      <c r="J1020" s="119">
        <v>0</v>
      </c>
      <c r="K1020" s="66">
        <f t="shared" si="504"/>
        <v>0</v>
      </c>
      <c r="L1020" s="119">
        <v>0</v>
      </c>
      <c r="M1020" s="119">
        <v>0</v>
      </c>
      <c r="N1020" s="119">
        <v>0</v>
      </c>
      <c r="O1020" s="119">
        <v>0</v>
      </c>
      <c r="P1020" s="257">
        <f t="shared" si="499"/>
        <v>0</v>
      </c>
      <c r="Q1020" s="119">
        <v>0</v>
      </c>
      <c r="R1020" s="119">
        <v>0</v>
      </c>
      <c r="S1020" s="119">
        <v>0</v>
      </c>
      <c r="T1020" s="119">
        <v>0</v>
      </c>
      <c r="U1020" s="257">
        <f t="shared" si="500"/>
        <v>0</v>
      </c>
      <c r="V1020" s="119">
        <v>0</v>
      </c>
      <c r="W1020" s="119">
        <v>0</v>
      </c>
      <c r="X1020" s="119">
        <v>0</v>
      </c>
      <c r="Y1020" s="401">
        <v>0</v>
      </c>
      <c r="Z1020" s="430">
        <f t="shared" si="550"/>
        <v>0</v>
      </c>
      <c r="AA1020" s="119">
        <v>0</v>
      </c>
      <c r="AB1020" s="119">
        <v>0</v>
      </c>
      <c r="AC1020" s="119">
        <v>0</v>
      </c>
      <c r="AD1020" s="119">
        <v>0</v>
      </c>
      <c r="AE1020" s="430">
        <f t="shared" si="552"/>
        <v>0</v>
      </c>
      <c r="AF1020" s="119">
        <v>0</v>
      </c>
      <c r="AG1020" s="119">
        <v>0</v>
      </c>
      <c r="AH1020" s="119">
        <v>0</v>
      </c>
      <c r="AI1020" s="119">
        <v>0</v>
      </c>
      <c r="AJ1020" s="430">
        <f t="shared" si="535"/>
        <v>0</v>
      </c>
      <c r="AK1020" s="91">
        <v>0</v>
      </c>
      <c r="AL1020" s="91">
        <v>0</v>
      </c>
      <c r="AM1020" s="91">
        <v>0</v>
      </c>
      <c r="AN1020" s="91">
        <v>0</v>
      </c>
      <c r="AO1020" s="257">
        <f t="shared" si="536"/>
        <v>0</v>
      </c>
      <c r="AP1020" s="91">
        <v>0</v>
      </c>
      <c r="AQ1020" s="91">
        <v>0</v>
      </c>
      <c r="AR1020" s="91">
        <v>0</v>
      </c>
      <c r="AS1020" s="91">
        <v>0</v>
      </c>
      <c r="AT1020" s="257">
        <f t="shared" si="514"/>
        <v>0</v>
      </c>
      <c r="AU1020" s="91">
        <v>0</v>
      </c>
      <c r="AV1020" s="91">
        <v>0</v>
      </c>
      <c r="AW1020" s="91">
        <v>0</v>
      </c>
      <c r="AX1020" s="91">
        <v>0</v>
      </c>
      <c r="AY1020" s="257">
        <f t="shared" si="515"/>
        <v>0</v>
      </c>
    </row>
    <row r="1021" spans="2:51" s="194" customFormat="1" ht="28.5" customHeight="1" thickBot="1" x14ac:dyDescent="0.3">
      <c r="B1021" s="1059"/>
      <c r="C1021" s="911"/>
      <c r="D1021" s="923"/>
      <c r="E1021" s="624" t="s">
        <v>621</v>
      </c>
      <c r="F1021" s="695">
        <f t="shared" si="516"/>
        <v>0</v>
      </c>
      <c r="G1021" s="682">
        <v>0</v>
      </c>
      <c r="H1021" s="119">
        <v>0</v>
      </c>
      <c r="I1021" s="119">
        <v>0</v>
      </c>
      <c r="J1021" s="119">
        <v>0</v>
      </c>
      <c r="K1021" s="66">
        <f t="shared" si="504"/>
        <v>0</v>
      </c>
      <c r="L1021" s="119">
        <v>0</v>
      </c>
      <c r="M1021" s="119">
        <v>0</v>
      </c>
      <c r="N1021" s="119">
        <v>0</v>
      </c>
      <c r="O1021" s="119">
        <v>0</v>
      </c>
      <c r="P1021" s="257">
        <f t="shared" si="499"/>
        <v>0</v>
      </c>
      <c r="Q1021" s="119">
        <v>0</v>
      </c>
      <c r="R1021" s="119">
        <v>0</v>
      </c>
      <c r="S1021" s="119">
        <v>0</v>
      </c>
      <c r="T1021" s="119">
        <v>0</v>
      </c>
      <c r="U1021" s="257">
        <f t="shared" si="500"/>
        <v>0</v>
      </c>
      <c r="V1021" s="119">
        <v>0</v>
      </c>
      <c r="W1021" s="119">
        <v>0</v>
      </c>
      <c r="X1021" s="119">
        <v>0</v>
      </c>
      <c r="Y1021" s="401">
        <v>0</v>
      </c>
      <c r="Z1021" s="430">
        <f t="shared" si="550"/>
        <v>0</v>
      </c>
      <c r="AA1021" s="119">
        <v>0</v>
      </c>
      <c r="AB1021" s="119">
        <v>0</v>
      </c>
      <c r="AC1021" s="119">
        <v>0</v>
      </c>
      <c r="AD1021" s="119">
        <v>0</v>
      </c>
      <c r="AE1021" s="430">
        <f t="shared" si="552"/>
        <v>0</v>
      </c>
      <c r="AF1021" s="119">
        <v>0</v>
      </c>
      <c r="AG1021" s="119">
        <v>0</v>
      </c>
      <c r="AH1021" s="119">
        <v>0</v>
      </c>
      <c r="AI1021" s="119">
        <v>0</v>
      </c>
      <c r="AJ1021" s="430">
        <f t="shared" si="535"/>
        <v>0</v>
      </c>
      <c r="AK1021" s="91">
        <v>0</v>
      </c>
      <c r="AL1021" s="91">
        <v>0</v>
      </c>
      <c r="AM1021" s="91">
        <v>0</v>
      </c>
      <c r="AN1021" s="91">
        <v>0</v>
      </c>
      <c r="AO1021" s="257">
        <f t="shared" si="536"/>
        <v>0</v>
      </c>
      <c r="AP1021" s="91">
        <v>0</v>
      </c>
      <c r="AQ1021" s="91">
        <v>0</v>
      </c>
      <c r="AR1021" s="91">
        <v>0</v>
      </c>
      <c r="AS1021" s="91">
        <v>0</v>
      </c>
      <c r="AT1021" s="257">
        <f t="shared" si="514"/>
        <v>0</v>
      </c>
      <c r="AU1021" s="91">
        <v>0</v>
      </c>
      <c r="AV1021" s="91">
        <v>0</v>
      </c>
      <c r="AW1021" s="91">
        <v>0</v>
      </c>
      <c r="AX1021" s="91">
        <v>0</v>
      </c>
      <c r="AY1021" s="257">
        <f t="shared" si="515"/>
        <v>0</v>
      </c>
    </row>
    <row r="1022" spans="2:51" s="194" customFormat="1" ht="28.5" customHeight="1" thickBot="1" x14ac:dyDescent="0.3">
      <c r="B1022" s="1056"/>
      <c r="C1022" s="911"/>
      <c r="D1022" s="924"/>
      <c r="E1022" s="724" t="s">
        <v>620</v>
      </c>
      <c r="F1022" s="695">
        <f t="shared" si="516"/>
        <v>0</v>
      </c>
      <c r="G1022" s="682">
        <v>0</v>
      </c>
      <c r="H1022" s="119">
        <v>0</v>
      </c>
      <c r="I1022" s="119">
        <v>0</v>
      </c>
      <c r="J1022" s="119">
        <v>0</v>
      </c>
      <c r="K1022" s="66">
        <f t="shared" si="504"/>
        <v>0</v>
      </c>
      <c r="L1022" s="119">
        <v>0</v>
      </c>
      <c r="M1022" s="119">
        <v>0</v>
      </c>
      <c r="N1022" s="119">
        <v>0</v>
      </c>
      <c r="O1022" s="119">
        <v>0</v>
      </c>
      <c r="P1022" s="257">
        <f t="shared" si="499"/>
        <v>0</v>
      </c>
      <c r="Q1022" s="119">
        <v>0</v>
      </c>
      <c r="R1022" s="119">
        <v>0</v>
      </c>
      <c r="S1022" s="119">
        <v>0</v>
      </c>
      <c r="T1022" s="119">
        <v>0</v>
      </c>
      <c r="U1022" s="257">
        <f t="shared" si="500"/>
        <v>0</v>
      </c>
      <c r="V1022" s="119">
        <v>0</v>
      </c>
      <c r="W1022" s="119">
        <v>0</v>
      </c>
      <c r="X1022" s="119">
        <v>0</v>
      </c>
      <c r="Y1022" s="401">
        <v>0</v>
      </c>
      <c r="Z1022" s="430">
        <f t="shared" si="550"/>
        <v>0</v>
      </c>
      <c r="AA1022" s="119">
        <v>0</v>
      </c>
      <c r="AB1022" s="119">
        <v>0</v>
      </c>
      <c r="AC1022" s="119">
        <v>0</v>
      </c>
      <c r="AD1022" s="119">
        <v>0</v>
      </c>
      <c r="AE1022" s="430">
        <f t="shared" si="552"/>
        <v>0</v>
      </c>
      <c r="AF1022" s="119">
        <v>0</v>
      </c>
      <c r="AG1022" s="119">
        <v>0</v>
      </c>
      <c r="AH1022" s="119">
        <v>0</v>
      </c>
      <c r="AI1022" s="119">
        <v>0</v>
      </c>
      <c r="AJ1022" s="430">
        <f t="shared" si="535"/>
        <v>0</v>
      </c>
      <c r="AK1022" s="702"/>
      <c r="AL1022" s="702"/>
      <c r="AM1022" s="702"/>
      <c r="AN1022" s="702"/>
      <c r="AO1022" s="257">
        <f t="shared" si="536"/>
        <v>0</v>
      </c>
      <c r="AP1022" s="702"/>
      <c r="AQ1022" s="702"/>
      <c r="AR1022" s="702"/>
      <c r="AS1022" s="702"/>
      <c r="AT1022" s="257">
        <f t="shared" si="514"/>
        <v>0</v>
      </c>
      <c r="AU1022" s="702"/>
      <c r="AV1022" s="702"/>
      <c r="AW1022" s="702"/>
      <c r="AX1022" s="702"/>
      <c r="AY1022" s="257">
        <f t="shared" si="515"/>
        <v>0</v>
      </c>
    </row>
    <row r="1023" spans="2:51" s="194" customFormat="1" ht="28.5" customHeight="1" thickBot="1" x14ac:dyDescent="0.3">
      <c r="B1023" s="1058">
        <v>3</v>
      </c>
      <c r="C1023" s="911"/>
      <c r="D1023" s="915" t="s">
        <v>655</v>
      </c>
      <c r="E1023" s="588" t="s">
        <v>112</v>
      </c>
      <c r="F1023" s="695">
        <f t="shared" si="516"/>
        <v>0</v>
      </c>
      <c r="G1023" s="682">
        <v>0</v>
      </c>
      <c r="H1023" s="119">
        <v>0</v>
      </c>
      <c r="I1023" s="119">
        <v>0</v>
      </c>
      <c r="J1023" s="119">
        <v>0</v>
      </c>
      <c r="K1023" s="66">
        <f t="shared" si="504"/>
        <v>0</v>
      </c>
      <c r="L1023" s="119">
        <v>0</v>
      </c>
      <c r="M1023" s="119">
        <v>0</v>
      </c>
      <c r="N1023" s="119">
        <v>0</v>
      </c>
      <c r="O1023" s="119">
        <v>0</v>
      </c>
      <c r="P1023" s="257">
        <f t="shared" si="499"/>
        <v>0</v>
      </c>
      <c r="Q1023" s="119">
        <v>0</v>
      </c>
      <c r="R1023" s="119">
        <v>0</v>
      </c>
      <c r="S1023" s="119">
        <v>0</v>
      </c>
      <c r="T1023" s="119">
        <v>0</v>
      </c>
      <c r="U1023" s="257">
        <f t="shared" si="500"/>
        <v>0</v>
      </c>
      <c r="V1023" s="119">
        <v>0</v>
      </c>
      <c r="W1023" s="119">
        <v>0</v>
      </c>
      <c r="X1023" s="119">
        <v>0</v>
      </c>
      <c r="Y1023" s="401">
        <v>0</v>
      </c>
      <c r="Z1023" s="430">
        <f t="shared" si="550"/>
        <v>0</v>
      </c>
      <c r="AA1023" s="119">
        <v>0</v>
      </c>
      <c r="AB1023" s="119">
        <v>0</v>
      </c>
      <c r="AC1023" s="119">
        <v>0</v>
      </c>
      <c r="AD1023" s="119">
        <v>0</v>
      </c>
      <c r="AE1023" s="430">
        <f t="shared" si="552"/>
        <v>0</v>
      </c>
      <c r="AF1023" s="119">
        <v>0</v>
      </c>
      <c r="AG1023" s="119">
        <v>0</v>
      </c>
      <c r="AH1023" s="119">
        <v>0</v>
      </c>
      <c r="AI1023" s="119">
        <v>0</v>
      </c>
      <c r="AJ1023" s="430">
        <f t="shared" si="535"/>
        <v>0</v>
      </c>
      <c r="AK1023" s="91">
        <v>0</v>
      </c>
      <c r="AL1023" s="91">
        <v>0</v>
      </c>
      <c r="AM1023" s="91">
        <v>0</v>
      </c>
      <c r="AN1023" s="91">
        <v>0</v>
      </c>
      <c r="AO1023" s="257">
        <f t="shared" si="536"/>
        <v>0</v>
      </c>
      <c r="AP1023" s="91">
        <v>0</v>
      </c>
      <c r="AQ1023" s="91">
        <v>0</v>
      </c>
      <c r="AR1023" s="91">
        <v>0</v>
      </c>
      <c r="AS1023" s="91">
        <v>0</v>
      </c>
      <c r="AT1023" s="257">
        <f t="shared" si="514"/>
        <v>0</v>
      </c>
      <c r="AU1023" s="91">
        <v>0</v>
      </c>
      <c r="AV1023" s="91">
        <v>0</v>
      </c>
      <c r="AW1023" s="91">
        <v>0</v>
      </c>
      <c r="AX1023" s="91">
        <v>0</v>
      </c>
      <c r="AY1023" s="257">
        <f t="shared" si="515"/>
        <v>0</v>
      </c>
    </row>
    <row r="1024" spans="2:51" s="194" customFormat="1" ht="28.5" customHeight="1" thickBot="1" x14ac:dyDescent="0.3">
      <c r="B1024" s="1059"/>
      <c r="C1024" s="911"/>
      <c r="D1024" s="923"/>
      <c r="E1024" s="624" t="s">
        <v>621</v>
      </c>
      <c r="F1024" s="695">
        <f t="shared" si="516"/>
        <v>0</v>
      </c>
      <c r="G1024" s="682">
        <v>0</v>
      </c>
      <c r="H1024" s="119">
        <v>0</v>
      </c>
      <c r="I1024" s="119">
        <v>0</v>
      </c>
      <c r="J1024" s="119">
        <v>0</v>
      </c>
      <c r="K1024" s="66">
        <f t="shared" si="504"/>
        <v>0</v>
      </c>
      <c r="L1024" s="119">
        <v>0</v>
      </c>
      <c r="M1024" s="119">
        <v>0</v>
      </c>
      <c r="N1024" s="119">
        <v>0</v>
      </c>
      <c r="O1024" s="119">
        <v>0</v>
      </c>
      <c r="P1024" s="257">
        <f t="shared" si="499"/>
        <v>0</v>
      </c>
      <c r="Q1024" s="119">
        <v>0</v>
      </c>
      <c r="R1024" s="119">
        <v>0</v>
      </c>
      <c r="S1024" s="119">
        <v>0</v>
      </c>
      <c r="T1024" s="119">
        <v>0</v>
      </c>
      <c r="U1024" s="257">
        <f t="shared" si="500"/>
        <v>0</v>
      </c>
      <c r="V1024" s="119">
        <v>0</v>
      </c>
      <c r="W1024" s="119">
        <v>0</v>
      </c>
      <c r="X1024" s="119">
        <v>0</v>
      </c>
      <c r="Y1024" s="401">
        <v>0</v>
      </c>
      <c r="Z1024" s="430">
        <f t="shared" si="550"/>
        <v>0</v>
      </c>
      <c r="AA1024" s="119">
        <v>0</v>
      </c>
      <c r="AB1024" s="119">
        <v>0</v>
      </c>
      <c r="AC1024" s="119">
        <v>0</v>
      </c>
      <c r="AD1024" s="119">
        <v>0</v>
      </c>
      <c r="AE1024" s="430">
        <f t="shared" si="552"/>
        <v>0</v>
      </c>
      <c r="AF1024" s="119">
        <v>0</v>
      </c>
      <c r="AG1024" s="119">
        <v>0</v>
      </c>
      <c r="AH1024" s="119">
        <v>0</v>
      </c>
      <c r="AI1024" s="119">
        <v>0</v>
      </c>
      <c r="AJ1024" s="430">
        <f t="shared" si="535"/>
        <v>0</v>
      </c>
      <c r="AK1024" s="91">
        <v>0</v>
      </c>
      <c r="AL1024" s="91">
        <v>0</v>
      </c>
      <c r="AM1024" s="91">
        <v>0</v>
      </c>
      <c r="AN1024" s="91">
        <v>0</v>
      </c>
      <c r="AO1024" s="257">
        <f t="shared" si="536"/>
        <v>0</v>
      </c>
      <c r="AP1024" s="91">
        <v>0</v>
      </c>
      <c r="AQ1024" s="91">
        <v>0</v>
      </c>
      <c r="AR1024" s="91">
        <v>0</v>
      </c>
      <c r="AS1024" s="91">
        <v>0</v>
      </c>
      <c r="AT1024" s="257">
        <f t="shared" si="514"/>
        <v>0</v>
      </c>
      <c r="AU1024" s="91">
        <v>0</v>
      </c>
      <c r="AV1024" s="91">
        <v>0</v>
      </c>
      <c r="AW1024" s="91">
        <v>0</v>
      </c>
      <c r="AX1024" s="91">
        <v>0</v>
      </c>
      <c r="AY1024" s="257">
        <f t="shared" si="515"/>
        <v>0</v>
      </c>
    </row>
    <row r="1025" spans="2:51" s="194" customFormat="1" ht="28.5" customHeight="1" thickBot="1" x14ac:dyDescent="0.3">
      <c r="B1025" s="1056"/>
      <c r="C1025" s="911"/>
      <c r="D1025" s="924"/>
      <c r="E1025" s="724" t="s">
        <v>620</v>
      </c>
      <c r="F1025" s="695">
        <f t="shared" si="516"/>
        <v>0</v>
      </c>
      <c r="G1025" s="682">
        <v>0</v>
      </c>
      <c r="H1025" s="119">
        <v>0</v>
      </c>
      <c r="I1025" s="119">
        <v>0</v>
      </c>
      <c r="J1025" s="119">
        <v>0</v>
      </c>
      <c r="K1025" s="66">
        <f t="shared" si="504"/>
        <v>0</v>
      </c>
      <c r="L1025" s="119">
        <v>0</v>
      </c>
      <c r="M1025" s="119">
        <v>0</v>
      </c>
      <c r="N1025" s="119">
        <v>0</v>
      </c>
      <c r="O1025" s="119">
        <v>0</v>
      </c>
      <c r="P1025" s="257">
        <f t="shared" si="499"/>
        <v>0</v>
      </c>
      <c r="Q1025" s="119">
        <v>0</v>
      </c>
      <c r="R1025" s="119">
        <v>0</v>
      </c>
      <c r="S1025" s="119">
        <v>0</v>
      </c>
      <c r="T1025" s="119">
        <v>0</v>
      </c>
      <c r="U1025" s="257">
        <f t="shared" si="500"/>
        <v>0</v>
      </c>
      <c r="V1025" s="119">
        <v>0</v>
      </c>
      <c r="W1025" s="119">
        <v>0</v>
      </c>
      <c r="X1025" s="119">
        <v>0</v>
      </c>
      <c r="Y1025" s="401">
        <v>0</v>
      </c>
      <c r="Z1025" s="430">
        <f t="shared" si="550"/>
        <v>0</v>
      </c>
      <c r="AA1025" s="119">
        <v>0</v>
      </c>
      <c r="AB1025" s="119">
        <v>0</v>
      </c>
      <c r="AC1025" s="119">
        <v>0</v>
      </c>
      <c r="AD1025" s="119">
        <v>0</v>
      </c>
      <c r="AE1025" s="430">
        <f t="shared" si="552"/>
        <v>0</v>
      </c>
      <c r="AF1025" s="119">
        <v>0</v>
      </c>
      <c r="AG1025" s="119">
        <v>0</v>
      </c>
      <c r="AH1025" s="119">
        <v>0</v>
      </c>
      <c r="AI1025" s="119">
        <v>0</v>
      </c>
      <c r="AJ1025" s="430">
        <f t="shared" si="535"/>
        <v>0</v>
      </c>
      <c r="AK1025" s="702"/>
      <c r="AL1025" s="702"/>
      <c r="AM1025" s="702"/>
      <c r="AN1025" s="702"/>
      <c r="AO1025" s="257">
        <f t="shared" si="536"/>
        <v>0</v>
      </c>
      <c r="AP1025" s="702"/>
      <c r="AQ1025" s="702"/>
      <c r="AR1025" s="702"/>
      <c r="AS1025" s="702"/>
      <c r="AT1025" s="257">
        <f t="shared" si="514"/>
        <v>0</v>
      </c>
      <c r="AU1025" s="702"/>
      <c r="AV1025" s="702"/>
      <c r="AW1025" s="702"/>
      <c r="AX1025" s="702"/>
      <c r="AY1025" s="257">
        <f t="shared" si="515"/>
        <v>0</v>
      </c>
    </row>
    <row r="1026" spans="2:51" s="194" customFormat="1" ht="28.5" customHeight="1" thickBot="1" x14ac:dyDescent="0.3">
      <c r="B1026" s="1058">
        <v>4</v>
      </c>
      <c r="C1026" s="911"/>
      <c r="D1026" s="915" t="s">
        <v>656</v>
      </c>
      <c r="E1026" s="588" t="s">
        <v>112</v>
      </c>
      <c r="F1026" s="695">
        <f t="shared" si="516"/>
        <v>0</v>
      </c>
      <c r="G1026" s="682">
        <v>0</v>
      </c>
      <c r="H1026" s="119">
        <v>0</v>
      </c>
      <c r="I1026" s="119">
        <v>0</v>
      </c>
      <c r="J1026" s="119">
        <v>0</v>
      </c>
      <c r="K1026" s="66">
        <f t="shared" si="504"/>
        <v>0</v>
      </c>
      <c r="L1026" s="119">
        <v>0</v>
      </c>
      <c r="M1026" s="119">
        <v>0</v>
      </c>
      <c r="N1026" s="119">
        <v>0</v>
      </c>
      <c r="O1026" s="119">
        <v>0</v>
      </c>
      <c r="P1026" s="257">
        <f t="shared" ref="P1026:P1040" si="584">L1026+M1026+N1026+O1026</f>
        <v>0</v>
      </c>
      <c r="Q1026" s="119">
        <v>0</v>
      </c>
      <c r="R1026" s="119">
        <v>0</v>
      </c>
      <c r="S1026" s="119">
        <v>0</v>
      </c>
      <c r="T1026" s="119">
        <v>0</v>
      </c>
      <c r="U1026" s="257">
        <f t="shared" ref="U1026:U1040" si="585">Q1026+R1026+S1026+T1026</f>
        <v>0</v>
      </c>
      <c r="V1026" s="119">
        <v>0</v>
      </c>
      <c r="W1026" s="119">
        <v>0</v>
      </c>
      <c r="X1026" s="119">
        <v>0</v>
      </c>
      <c r="Y1026" s="401">
        <v>0</v>
      </c>
      <c r="Z1026" s="430">
        <f t="shared" si="550"/>
        <v>0</v>
      </c>
      <c r="AA1026" s="119">
        <v>0</v>
      </c>
      <c r="AB1026" s="119">
        <v>0</v>
      </c>
      <c r="AC1026" s="119">
        <v>0</v>
      </c>
      <c r="AD1026" s="119">
        <v>0</v>
      </c>
      <c r="AE1026" s="430">
        <f t="shared" si="552"/>
        <v>0</v>
      </c>
      <c r="AF1026" s="119">
        <v>0</v>
      </c>
      <c r="AG1026" s="119">
        <v>0</v>
      </c>
      <c r="AH1026" s="119">
        <v>0</v>
      </c>
      <c r="AI1026" s="119">
        <v>0</v>
      </c>
      <c r="AJ1026" s="430">
        <f t="shared" si="535"/>
        <v>0</v>
      </c>
      <c r="AK1026" s="91">
        <v>0</v>
      </c>
      <c r="AL1026" s="91">
        <v>0</v>
      </c>
      <c r="AM1026" s="91">
        <v>0</v>
      </c>
      <c r="AN1026" s="91">
        <v>0</v>
      </c>
      <c r="AO1026" s="257">
        <f t="shared" si="536"/>
        <v>0</v>
      </c>
      <c r="AP1026" s="91">
        <v>0</v>
      </c>
      <c r="AQ1026" s="91">
        <v>0</v>
      </c>
      <c r="AR1026" s="91">
        <v>0</v>
      </c>
      <c r="AS1026" s="91">
        <v>0</v>
      </c>
      <c r="AT1026" s="257">
        <f t="shared" si="514"/>
        <v>0</v>
      </c>
      <c r="AU1026" s="91">
        <v>0</v>
      </c>
      <c r="AV1026" s="91">
        <v>0</v>
      </c>
      <c r="AW1026" s="91">
        <v>0</v>
      </c>
      <c r="AX1026" s="91">
        <v>0</v>
      </c>
      <c r="AY1026" s="257">
        <f t="shared" si="515"/>
        <v>0</v>
      </c>
    </row>
    <row r="1027" spans="2:51" s="194" customFormat="1" ht="28.5" customHeight="1" thickBot="1" x14ac:dyDescent="0.3">
      <c r="B1027" s="1059"/>
      <c r="C1027" s="911"/>
      <c r="D1027" s="923"/>
      <c r="E1027" s="624" t="s">
        <v>621</v>
      </c>
      <c r="F1027" s="695">
        <f t="shared" si="516"/>
        <v>0</v>
      </c>
      <c r="G1027" s="682">
        <v>0</v>
      </c>
      <c r="H1027" s="119">
        <v>0</v>
      </c>
      <c r="I1027" s="119">
        <v>0</v>
      </c>
      <c r="J1027" s="119">
        <v>0</v>
      </c>
      <c r="K1027" s="66">
        <f t="shared" ref="K1027:K1040" si="586">G1027+H1027+I1027+J1027</f>
        <v>0</v>
      </c>
      <c r="L1027" s="119">
        <v>0</v>
      </c>
      <c r="M1027" s="119">
        <v>0</v>
      </c>
      <c r="N1027" s="119">
        <v>0</v>
      </c>
      <c r="O1027" s="119">
        <v>0</v>
      </c>
      <c r="P1027" s="257">
        <f t="shared" si="584"/>
        <v>0</v>
      </c>
      <c r="Q1027" s="119">
        <v>0</v>
      </c>
      <c r="R1027" s="119">
        <v>0</v>
      </c>
      <c r="S1027" s="119">
        <v>0</v>
      </c>
      <c r="T1027" s="119">
        <v>0</v>
      </c>
      <c r="U1027" s="257">
        <f t="shared" si="585"/>
        <v>0</v>
      </c>
      <c r="V1027" s="119">
        <v>0</v>
      </c>
      <c r="W1027" s="119">
        <v>0</v>
      </c>
      <c r="X1027" s="119">
        <v>0</v>
      </c>
      <c r="Y1027" s="401">
        <v>0</v>
      </c>
      <c r="Z1027" s="430">
        <f t="shared" si="550"/>
        <v>0</v>
      </c>
      <c r="AA1027" s="119">
        <v>0</v>
      </c>
      <c r="AB1027" s="119">
        <v>0</v>
      </c>
      <c r="AC1027" s="119">
        <v>0</v>
      </c>
      <c r="AD1027" s="119">
        <v>0</v>
      </c>
      <c r="AE1027" s="430">
        <f t="shared" si="552"/>
        <v>0</v>
      </c>
      <c r="AF1027" s="119">
        <v>0</v>
      </c>
      <c r="AG1027" s="119">
        <v>0</v>
      </c>
      <c r="AH1027" s="119">
        <v>0</v>
      </c>
      <c r="AI1027" s="119">
        <v>0</v>
      </c>
      <c r="AJ1027" s="430">
        <f t="shared" si="535"/>
        <v>0</v>
      </c>
      <c r="AK1027" s="91">
        <v>0</v>
      </c>
      <c r="AL1027" s="91">
        <v>0</v>
      </c>
      <c r="AM1027" s="91">
        <v>0</v>
      </c>
      <c r="AN1027" s="91">
        <v>0</v>
      </c>
      <c r="AO1027" s="257">
        <f t="shared" si="536"/>
        <v>0</v>
      </c>
      <c r="AP1027" s="91">
        <v>0</v>
      </c>
      <c r="AQ1027" s="91">
        <v>0</v>
      </c>
      <c r="AR1027" s="91">
        <v>0</v>
      </c>
      <c r="AS1027" s="91">
        <v>0</v>
      </c>
      <c r="AT1027" s="257">
        <f t="shared" si="514"/>
        <v>0</v>
      </c>
      <c r="AU1027" s="91">
        <v>0</v>
      </c>
      <c r="AV1027" s="91">
        <v>0</v>
      </c>
      <c r="AW1027" s="91">
        <v>0</v>
      </c>
      <c r="AX1027" s="91">
        <v>0</v>
      </c>
      <c r="AY1027" s="257">
        <f t="shared" si="515"/>
        <v>0</v>
      </c>
    </row>
    <row r="1028" spans="2:51" s="194" customFormat="1" ht="28.5" customHeight="1" thickBot="1" x14ac:dyDescent="0.3">
      <c r="B1028" s="1056"/>
      <c r="C1028" s="911"/>
      <c r="D1028" s="924"/>
      <c r="E1028" s="724" t="s">
        <v>620</v>
      </c>
      <c r="F1028" s="695">
        <f t="shared" si="516"/>
        <v>0</v>
      </c>
      <c r="G1028" s="682">
        <v>0</v>
      </c>
      <c r="H1028" s="119">
        <v>0</v>
      </c>
      <c r="I1028" s="119">
        <v>0</v>
      </c>
      <c r="J1028" s="119">
        <v>0</v>
      </c>
      <c r="K1028" s="66">
        <f t="shared" si="586"/>
        <v>0</v>
      </c>
      <c r="L1028" s="119">
        <v>0</v>
      </c>
      <c r="M1028" s="119">
        <v>0</v>
      </c>
      <c r="N1028" s="119">
        <v>0</v>
      </c>
      <c r="O1028" s="119">
        <v>0</v>
      </c>
      <c r="P1028" s="257">
        <f t="shared" si="584"/>
        <v>0</v>
      </c>
      <c r="Q1028" s="119">
        <v>0</v>
      </c>
      <c r="R1028" s="119">
        <v>0</v>
      </c>
      <c r="S1028" s="119">
        <v>0</v>
      </c>
      <c r="T1028" s="119">
        <v>0</v>
      </c>
      <c r="U1028" s="257">
        <f t="shared" si="585"/>
        <v>0</v>
      </c>
      <c r="V1028" s="119">
        <v>0</v>
      </c>
      <c r="W1028" s="119">
        <v>0</v>
      </c>
      <c r="X1028" s="119">
        <v>0</v>
      </c>
      <c r="Y1028" s="401">
        <v>0</v>
      </c>
      <c r="Z1028" s="430">
        <f t="shared" si="550"/>
        <v>0</v>
      </c>
      <c r="AA1028" s="119">
        <v>0</v>
      </c>
      <c r="AB1028" s="119">
        <v>0</v>
      </c>
      <c r="AC1028" s="119">
        <v>0</v>
      </c>
      <c r="AD1028" s="119">
        <v>0</v>
      </c>
      <c r="AE1028" s="430">
        <f t="shared" si="552"/>
        <v>0</v>
      </c>
      <c r="AF1028" s="119">
        <v>0</v>
      </c>
      <c r="AG1028" s="119">
        <v>0</v>
      </c>
      <c r="AH1028" s="119">
        <v>0</v>
      </c>
      <c r="AI1028" s="119">
        <v>0</v>
      </c>
      <c r="AJ1028" s="430">
        <f t="shared" si="535"/>
        <v>0</v>
      </c>
      <c r="AK1028" s="702"/>
      <c r="AL1028" s="702"/>
      <c r="AM1028" s="702"/>
      <c r="AN1028" s="702"/>
      <c r="AO1028" s="257">
        <f t="shared" si="536"/>
        <v>0</v>
      </c>
      <c r="AP1028" s="702"/>
      <c r="AQ1028" s="702"/>
      <c r="AR1028" s="702"/>
      <c r="AS1028" s="702"/>
      <c r="AT1028" s="257">
        <f t="shared" si="514"/>
        <v>0</v>
      </c>
      <c r="AU1028" s="702"/>
      <c r="AV1028" s="702"/>
      <c r="AW1028" s="702"/>
      <c r="AX1028" s="702"/>
      <c r="AY1028" s="257">
        <f t="shared" si="515"/>
        <v>0</v>
      </c>
    </row>
    <row r="1029" spans="2:51" s="194" customFormat="1" ht="28.5" customHeight="1" thickBot="1" x14ac:dyDescent="0.3">
      <c r="B1029" s="1058">
        <v>5</v>
      </c>
      <c r="C1029" s="911"/>
      <c r="D1029" s="915" t="s">
        <v>657</v>
      </c>
      <c r="E1029" s="588" t="s">
        <v>112</v>
      </c>
      <c r="F1029" s="695">
        <f t="shared" si="516"/>
        <v>0</v>
      </c>
      <c r="G1029" s="682">
        <v>0</v>
      </c>
      <c r="H1029" s="119">
        <v>0</v>
      </c>
      <c r="I1029" s="119">
        <v>0</v>
      </c>
      <c r="J1029" s="119">
        <v>0</v>
      </c>
      <c r="K1029" s="66">
        <f t="shared" si="586"/>
        <v>0</v>
      </c>
      <c r="L1029" s="119">
        <v>0</v>
      </c>
      <c r="M1029" s="119">
        <v>0</v>
      </c>
      <c r="N1029" s="119">
        <v>0</v>
      </c>
      <c r="O1029" s="119">
        <v>0</v>
      </c>
      <c r="P1029" s="257">
        <f t="shared" si="584"/>
        <v>0</v>
      </c>
      <c r="Q1029" s="119">
        <v>0</v>
      </c>
      <c r="R1029" s="119">
        <v>0</v>
      </c>
      <c r="S1029" s="119">
        <v>0</v>
      </c>
      <c r="T1029" s="119">
        <v>0</v>
      </c>
      <c r="U1029" s="257">
        <f t="shared" si="585"/>
        <v>0</v>
      </c>
      <c r="V1029" s="119">
        <v>0</v>
      </c>
      <c r="W1029" s="119">
        <v>0</v>
      </c>
      <c r="X1029" s="119">
        <v>0</v>
      </c>
      <c r="Y1029" s="401">
        <v>0</v>
      </c>
      <c r="Z1029" s="430">
        <f t="shared" si="550"/>
        <v>0</v>
      </c>
      <c r="AA1029" s="119">
        <v>0</v>
      </c>
      <c r="AB1029" s="119">
        <v>0</v>
      </c>
      <c r="AC1029" s="119">
        <v>0</v>
      </c>
      <c r="AD1029" s="119">
        <v>0</v>
      </c>
      <c r="AE1029" s="430">
        <f t="shared" si="552"/>
        <v>0</v>
      </c>
      <c r="AF1029" s="119">
        <v>0</v>
      </c>
      <c r="AG1029" s="119">
        <v>0</v>
      </c>
      <c r="AH1029" s="119">
        <v>0</v>
      </c>
      <c r="AI1029" s="119">
        <v>0</v>
      </c>
      <c r="AJ1029" s="430">
        <f t="shared" si="535"/>
        <v>0</v>
      </c>
      <c r="AK1029" s="91">
        <v>0</v>
      </c>
      <c r="AL1029" s="91">
        <v>0</v>
      </c>
      <c r="AM1029" s="91">
        <v>0</v>
      </c>
      <c r="AN1029" s="91">
        <v>0</v>
      </c>
      <c r="AO1029" s="257">
        <f t="shared" si="536"/>
        <v>0</v>
      </c>
      <c r="AP1029" s="91">
        <v>0</v>
      </c>
      <c r="AQ1029" s="91">
        <v>0</v>
      </c>
      <c r="AR1029" s="91">
        <v>0</v>
      </c>
      <c r="AS1029" s="91">
        <v>0</v>
      </c>
      <c r="AT1029" s="257">
        <f t="shared" si="514"/>
        <v>0</v>
      </c>
      <c r="AU1029" s="91">
        <v>0</v>
      </c>
      <c r="AV1029" s="91">
        <v>0</v>
      </c>
      <c r="AW1029" s="91">
        <v>0</v>
      </c>
      <c r="AX1029" s="91">
        <v>0</v>
      </c>
      <c r="AY1029" s="257">
        <f t="shared" si="515"/>
        <v>0</v>
      </c>
    </row>
    <row r="1030" spans="2:51" s="194" customFormat="1" ht="28.5" customHeight="1" thickBot="1" x14ac:dyDescent="0.3">
      <c r="B1030" s="1059"/>
      <c r="C1030" s="911"/>
      <c r="D1030" s="923"/>
      <c r="E1030" s="624" t="s">
        <v>621</v>
      </c>
      <c r="F1030" s="695">
        <f t="shared" si="516"/>
        <v>0</v>
      </c>
      <c r="G1030" s="682">
        <v>0</v>
      </c>
      <c r="H1030" s="119">
        <v>0</v>
      </c>
      <c r="I1030" s="119">
        <v>0</v>
      </c>
      <c r="J1030" s="119">
        <v>0</v>
      </c>
      <c r="K1030" s="66">
        <f t="shared" si="586"/>
        <v>0</v>
      </c>
      <c r="L1030" s="119">
        <v>0</v>
      </c>
      <c r="M1030" s="119">
        <v>0</v>
      </c>
      <c r="N1030" s="119">
        <v>0</v>
      </c>
      <c r="O1030" s="119">
        <v>0</v>
      </c>
      <c r="P1030" s="257">
        <f t="shared" si="584"/>
        <v>0</v>
      </c>
      <c r="Q1030" s="119">
        <v>0</v>
      </c>
      <c r="R1030" s="119">
        <v>0</v>
      </c>
      <c r="S1030" s="119">
        <v>0</v>
      </c>
      <c r="T1030" s="119">
        <v>0</v>
      </c>
      <c r="U1030" s="257">
        <f t="shared" si="585"/>
        <v>0</v>
      </c>
      <c r="V1030" s="119">
        <v>0</v>
      </c>
      <c r="W1030" s="119">
        <v>0</v>
      </c>
      <c r="X1030" s="119">
        <v>0</v>
      </c>
      <c r="Y1030" s="401">
        <v>0</v>
      </c>
      <c r="Z1030" s="430">
        <f t="shared" si="550"/>
        <v>0</v>
      </c>
      <c r="AA1030" s="119">
        <v>0</v>
      </c>
      <c r="AB1030" s="119">
        <v>0</v>
      </c>
      <c r="AC1030" s="119">
        <v>0</v>
      </c>
      <c r="AD1030" s="119">
        <v>0</v>
      </c>
      <c r="AE1030" s="430">
        <f t="shared" si="552"/>
        <v>0</v>
      </c>
      <c r="AF1030" s="119">
        <v>0</v>
      </c>
      <c r="AG1030" s="119">
        <v>0</v>
      </c>
      <c r="AH1030" s="119">
        <v>0</v>
      </c>
      <c r="AI1030" s="119">
        <v>0</v>
      </c>
      <c r="AJ1030" s="430">
        <f t="shared" si="535"/>
        <v>0</v>
      </c>
      <c r="AK1030" s="91">
        <v>0</v>
      </c>
      <c r="AL1030" s="91">
        <v>0</v>
      </c>
      <c r="AM1030" s="91">
        <v>0</v>
      </c>
      <c r="AN1030" s="91">
        <v>0</v>
      </c>
      <c r="AO1030" s="257">
        <f t="shared" si="536"/>
        <v>0</v>
      </c>
      <c r="AP1030" s="91">
        <v>0</v>
      </c>
      <c r="AQ1030" s="91">
        <v>0</v>
      </c>
      <c r="AR1030" s="91">
        <v>0</v>
      </c>
      <c r="AS1030" s="91">
        <v>0</v>
      </c>
      <c r="AT1030" s="257">
        <f t="shared" si="514"/>
        <v>0</v>
      </c>
      <c r="AU1030" s="91">
        <v>0</v>
      </c>
      <c r="AV1030" s="91">
        <v>0</v>
      </c>
      <c r="AW1030" s="91">
        <v>0</v>
      </c>
      <c r="AX1030" s="91">
        <v>0</v>
      </c>
      <c r="AY1030" s="257">
        <f t="shared" si="515"/>
        <v>0</v>
      </c>
    </row>
    <row r="1031" spans="2:51" s="194" customFormat="1" ht="28.5" customHeight="1" thickBot="1" x14ac:dyDescent="0.3">
      <c r="B1031" s="1056"/>
      <c r="C1031" s="911"/>
      <c r="D1031" s="924"/>
      <c r="E1031" s="724" t="s">
        <v>620</v>
      </c>
      <c r="F1031" s="695">
        <f t="shared" si="516"/>
        <v>0</v>
      </c>
      <c r="G1031" s="682">
        <v>0</v>
      </c>
      <c r="H1031" s="119">
        <v>0</v>
      </c>
      <c r="I1031" s="119">
        <v>0</v>
      </c>
      <c r="J1031" s="119">
        <v>0</v>
      </c>
      <c r="K1031" s="66">
        <f t="shared" si="586"/>
        <v>0</v>
      </c>
      <c r="L1031" s="119">
        <v>0</v>
      </c>
      <c r="M1031" s="119">
        <v>0</v>
      </c>
      <c r="N1031" s="119">
        <v>0</v>
      </c>
      <c r="O1031" s="119">
        <v>0</v>
      </c>
      <c r="P1031" s="257">
        <f t="shared" si="584"/>
        <v>0</v>
      </c>
      <c r="Q1031" s="119">
        <v>0</v>
      </c>
      <c r="R1031" s="119">
        <v>0</v>
      </c>
      <c r="S1031" s="119">
        <v>0</v>
      </c>
      <c r="T1031" s="119">
        <v>0</v>
      </c>
      <c r="U1031" s="257">
        <f t="shared" si="585"/>
        <v>0</v>
      </c>
      <c r="V1031" s="119">
        <v>0</v>
      </c>
      <c r="W1031" s="119">
        <v>0</v>
      </c>
      <c r="X1031" s="119">
        <v>0</v>
      </c>
      <c r="Y1031" s="401">
        <v>0</v>
      </c>
      <c r="Z1031" s="430">
        <f t="shared" si="550"/>
        <v>0</v>
      </c>
      <c r="AA1031" s="119">
        <v>0</v>
      </c>
      <c r="AB1031" s="119">
        <v>0</v>
      </c>
      <c r="AC1031" s="119">
        <v>0</v>
      </c>
      <c r="AD1031" s="119">
        <v>0</v>
      </c>
      <c r="AE1031" s="430">
        <f t="shared" si="552"/>
        <v>0</v>
      </c>
      <c r="AF1031" s="119">
        <v>0</v>
      </c>
      <c r="AG1031" s="119">
        <v>0</v>
      </c>
      <c r="AH1031" s="119">
        <v>0</v>
      </c>
      <c r="AI1031" s="119">
        <v>0</v>
      </c>
      <c r="AJ1031" s="430">
        <f t="shared" si="535"/>
        <v>0</v>
      </c>
      <c r="AK1031" s="702"/>
      <c r="AL1031" s="702"/>
      <c r="AM1031" s="702"/>
      <c r="AN1031" s="702"/>
      <c r="AO1031" s="257">
        <f t="shared" si="536"/>
        <v>0</v>
      </c>
      <c r="AP1031" s="702"/>
      <c r="AQ1031" s="702"/>
      <c r="AR1031" s="702"/>
      <c r="AS1031" s="702"/>
      <c r="AT1031" s="257">
        <f t="shared" si="514"/>
        <v>0</v>
      </c>
      <c r="AU1031" s="702"/>
      <c r="AV1031" s="702"/>
      <c r="AW1031" s="702"/>
      <c r="AX1031" s="702"/>
      <c r="AY1031" s="257">
        <f t="shared" si="515"/>
        <v>0</v>
      </c>
    </row>
    <row r="1032" spans="2:51" s="218" customFormat="1" ht="28.5" customHeight="1" thickBot="1" x14ac:dyDescent="0.3">
      <c r="B1032" s="580"/>
      <c r="C1032" s="911"/>
      <c r="D1032" s="912" t="s">
        <v>829</v>
      </c>
      <c r="E1032" s="588" t="s">
        <v>112</v>
      </c>
      <c r="F1032" s="695">
        <f t="shared" si="516"/>
        <v>0</v>
      </c>
      <c r="G1032" s="682"/>
      <c r="H1032" s="119"/>
      <c r="I1032" s="119"/>
      <c r="J1032" s="119"/>
      <c r="K1032" s="66"/>
      <c r="L1032" s="119"/>
      <c r="M1032" s="119"/>
      <c r="N1032" s="119"/>
      <c r="O1032" s="119"/>
      <c r="P1032" s="257"/>
      <c r="Q1032" s="119"/>
      <c r="R1032" s="119"/>
      <c r="S1032" s="119"/>
      <c r="T1032" s="119"/>
      <c r="U1032" s="257"/>
      <c r="V1032" s="119"/>
      <c r="W1032" s="119"/>
      <c r="X1032" s="119"/>
      <c r="Y1032" s="401"/>
      <c r="Z1032" s="430"/>
      <c r="AA1032" s="119"/>
      <c r="AB1032" s="119"/>
      <c r="AC1032" s="119"/>
      <c r="AD1032" s="119"/>
      <c r="AE1032" s="430"/>
      <c r="AF1032" s="119"/>
      <c r="AG1032" s="119"/>
      <c r="AH1032" s="119"/>
      <c r="AI1032" s="119"/>
      <c r="AJ1032" s="430"/>
      <c r="AK1032" s="91">
        <v>0</v>
      </c>
      <c r="AL1032" s="91">
        <v>0</v>
      </c>
      <c r="AM1032" s="91">
        <v>0</v>
      </c>
      <c r="AN1032" s="91">
        <v>0</v>
      </c>
      <c r="AO1032" s="257"/>
      <c r="AP1032" s="91">
        <v>0</v>
      </c>
      <c r="AQ1032" s="91">
        <v>0</v>
      </c>
      <c r="AR1032" s="91">
        <v>0</v>
      </c>
      <c r="AS1032" s="91">
        <v>0</v>
      </c>
      <c r="AT1032" s="257">
        <f t="shared" si="514"/>
        <v>0</v>
      </c>
      <c r="AU1032" s="91">
        <v>0</v>
      </c>
      <c r="AV1032" s="91">
        <v>0</v>
      </c>
      <c r="AW1032" s="91">
        <v>0</v>
      </c>
      <c r="AX1032" s="91">
        <v>0</v>
      </c>
      <c r="AY1032" s="257">
        <f t="shared" si="515"/>
        <v>0</v>
      </c>
    </row>
    <row r="1033" spans="2:51" s="218" customFormat="1" ht="28.5" customHeight="1" thickBot="1" x14ac:dyDescent="0.3">
      <c r="B1033" s="580"/>
      <c r="C1033" s="911"/>
      <c r="D1033" s="912"/>
      <c r="E1033" s="624" t="s">
        <v>621</v>
      </c>
      <c r="F1033" s="695">
        <f t="shared" si="516"/>
        <v>0</v>
      </c>
      <c r="G1033" s="682"/>
      <c r="H1033" s="119"/>
      <c r="I1033" s="119"/>
      <c r="J1033" s="119"/>
      <c r="K1033" s="66"/>
      <c r="L1033" s="119"/>
      <c r="M1033" s="119"/>
      <c r="N1033" s="119"/>
      <c r="O1033" s="119"/>
      <c r="P1033" s="257"/>
      <c r="Q1033" s="119"/>
      <c r="R1033" s="119"/>
      <c r="S1033" s="119"/>
      <c r="T1033" s="119"/>
      <c r="U1033" s="257"/>
      <c r="V1033" s="119"/>
      <c r="W1033" s="119"/>
      <c r="X1033" s="119"/>
      <c r="Y1033" s="401"/>
      <c r="Z1033" s="430"/>
      <c r="AA1033" s="119"/>
      <c r="AB1033" s="119"/>
      <c r="AC1033" s="119"/>
      <c r="AD1033" s="119"/>
      <c r="AE1033" s="430"/>
      <c r="AF1033" s="119"/>
      <c r="AG1033" s="119"/>
      <c r="AH1033" s="119"/>
      <c r="AI1033" s="119"/>
      <c r="AJ1033" s="430"/>
      <c r="AK1033" s="91">
        <v>0</v>
      </c>
      <c r="AL1033" s="91">
        <v>0</v>
      </c>
      <c r="AM1033" s="91">
        <v>0</v>
      </c>
      <c r="AN1033" s="91">
        <v>0</v>
      </c>
      <c r="AO1033" s="257"/>
      <c r="AP1033" s="91">
        <v>0</v>
      </c>
      <c r="AQ1033" s="91">
        <v>0</v>
      </c>
      <c r="AR1033" s="91">
        <v>0</v>
      </c>
      <c r="AS1033" s="91">
        <v>0</v>
      </c>
      <c r="AT1033" s="257">
        <f t="shared" si="514"/>
        <v>0</v>
      </c>
      <c r="AU1033" s="91">
        <v>0</v>
      </c>
      <c r="AV1033" s="91">
        <v>0</v>
      </c>
      <c r="AW1033" s="91">
        <v>0</v>
      </c>
      <c r="AX1033" s="91">
        <v>0</v>
      </c>
      <c r="AY1033" s="257">
        <f t="shared" si="515"/>
        <v>0</v>
      </c>
    </row>
    <row r="1034" spans="2:51" s="218" customFormat="1" ht="28.5" customHeight="1" thickBot="1" x14ac:dyDescent="0.3">
      <c r="B1034" s="580"/>
      <c r="C1034" s="911"/>
      <c r="D1034" s="912" t="s">
        <v>830</v>
      </c>
      <c r="E1034" s="588" t="s">
        <v>112</v>
      </c>
      <c r="F1034" s="695">
        <f t="shared" si="516"/>
        <v>0</v>
      </c>
      <c r="G1034" s="682"/>
      <c r="H1034" s="119"/>
      <c r="I1034" s="119"/>
      <c r="J1034" s="119"/>
      <c r="K1034" s="66"/>
      <c r="L1034" s="119"/>
      <c r="M1034" s="119"/>
      <c r="N1034" s="119"/>
      <c r="O1034" s="119"/>
      <c r="P1034" s="257"/>
      <c r="Q1034" s="119"/>
      <c r="R1034" s="119"/>
      <c r="S1034" s="119"/>
      <c r="T1034" s="119"/>
      <c r="U1034" s="257"/>
      <c r="V1034" s="119"/>
      <c r="W1034" s="119"/>
      <c r="X1034" s="119"/>
      <c r="Y1034" s="401"/>
      <c r="Z1034" s="430"/>
      <c r="AA1034" s="119"/>
      <c r="AB1034" s="119"/>
      <c r="AC1034" s="119"/>
      <c r="AD1034" s="119"/>
      <c r="AE1034" s="430"/>
      <c r="AF1034" s="119"/>
      <c r="AG1034" s="119"/>
      <c r="AH1034" s="119"/>
      <c r="AI1034" s="119"/>
      <c r="AJ1034" s="430"/>
      <c r="AK1034" s="91">
        <v>0</v>
      </c>
      <c r="AL1034" s="91">
        <v>0</v>
      </c>
      <c r="AM1034" s="91">
        <v>0</v>
      </c>
      <c r="AN1034" s="91">
        <v>0</v>
      </c>
      <c r="AO1034" s="257"/>
      <c r="AP1034" s="91">
        <v>0</v>
      </c>
      <c r="AQ1034" s="91">
        <v>0</v>
      </c>
      <c r="AR1034" s="91">
        <v>0</v>
      </c>
      <c r="AS1034" s="91">
        <v>0</v>
      </c>
      <c r="AT1034" s="257">
        <f t="shared" ref="AT1034:AT1050" si="587">AP1034+AQ1034+AR1034+AS1034</f>
        <v>0</v>
      </c>
      <c r="AU1034" s="91">
        <v>0</v>
      </c>
      <c r="AV1034" s="91">
        <v>0</v>
      </c>
      <c r="AW1034" s="91">
        <v>0</v>
      </c>
      <c r="AX1034" s="91">
        <v>0</v>
      </c>
      <c r="AY1034" s="257">
        <f t="shared" ref="AY1034:AY1050" si="588">AU1034+AV1034+AW1034+AX1034</f>
        <v>0</v>
      </c>
    </row>
    <row r="1035" spans="2:51" s="218" customFormat="1" ht="28.5" customHeight="1" thickBot="1" x14ac:dyDescent="0.3">
      <c r="B1035" s="580"/>
      <c r="C1035" s="911"/>
      <c r="D1035" s="912"/>
      <c r="E1035" s="624" t="s">
        <v>621</v>
      </c>
      <c r="F1035" s="695">
        <f t="shared" si="516"/>
        <v>0</v>
      </c>
      <c r="G1035" s="682"/>
      <c r="H1035" s="119"/>
      <c r="I1035" s="119"/>
      <c r="J1035" s="119"/>
      <c r="K1035" s="66"/>
      <c r="L1035" s="119"/>
      <c r="M1035" s="119"/>
      <c r="N1035" s="119"/>
      <c r="O1035" s="119"/>
      <c r="P1035" s="257"/>
      <c r="Q1035" s="119"/>
      <c r="R1035" s="119"/>
      <c r="S1035" s="119"/>
      <c r="T1035" s="119"/>
      <c r="U1035" s="257"/>
      <c r="V1035" s="119"/>
      <c r="W1035" s="119"/>
      <c r="X1035" s="119"/>
      <c r="Y1035" s="401"/>
      <c r="Z1035" s="430"/>
      <c r="AA1035" s="119"/>
      <c r="AB1035" s="119"/>
      <c r="AC1035" s="119"/>
      <c r="AD1035" s="119"/>
      <c r="AE1035" s="430"/>
      <c r="AF1035" s="119"/>
      <c r="AG1035" s="119"/>
      <c r="AH1035" s="119"/>
      <c r="AI1035" s="119"/>
      <c r="AJ1035" s="430"/>
      <c r="AK1035" s="91">
        <v>0</v>
      </c>
      <c r="AL1035" s="91">
        <v>0</v>
      </c>
      <c r="AM1035" s="91">
        <v>0</v>
      </c>
      <c r="AN1035" s="91">
        <v>0</v>
      </c>
      <c r="AO1035" s="257"/>
      <c r="AP1035" s="91">
        <v>0</v>
      </c>
      <c r="AQ1035" s="91">
        <v>0</v>
      </c>
      <c r="AR1035" s="91">
        <v>0</v>
      </c>
      <c r="AS1035" s="91">
        <v>0</v>
      </c>
      <c r="AT1035" s="257">
        <f t="shared" si="587"/>
        <v>0</v>
      </c>
      <c r="AU1035" s="91">
        <v>0</v>
      </c>
      <c r="AV1035" s="91">
        <v>0</v>
      </c>
      <c r="AW1035" s="91">
        <v>0</v>
      </c>
      <c r="AX1035" s="91">
        <v>0</v>
      </c>
      <c r="AY1035" s="257">
        <f t="shared" si="588"/>
        <v>0</v>
      </c>
    </row>
    <row r="1036" spans="2:51" s="218" customFormat="1" ht="28.5" customHeight="1" thickBot="1" x14ac:dyDescent="0.3">
      <c r="B1036" s="580"/>
      <c r="C1036" s="911"/>
      <c r="D1036" s="912" t="s">
        <v>831</v>
      </c>
      <c r="E1036" s="588" t="s">
        <v>112</v>
      </c>
      <c r="F1036" s="695">
        <f t="shared" si="516"/>
        <v>0</v>
      </c>
      <c r="G1036" s="682"/>
      <c r="H1036" s="119"/>
      <c r="I1036" s="119"/>
      <c r="J1036" s="119"/>
      <c r="K1036" s="66"/>
      <c r="L1036" s="119"/>
      <c r="M1036" s="119"/>
      <c r="N1036" s="119"/>
      <c r="O1036" s="119"/>
      <c r="P1036" s="257"/>
      <c r="Q1036" s="119"/>
      <c r="R1036" s="119"/>
      <c r="S1036" s="119"/>
      <c r="T1036" s="119"/>
      <c r="U1036" s="257"/>
      <c r="V1036" s="119"/>
      <c r="W1036" s="119"/>
      <c r="X1036" s="119"/>
      <c r="Y1036" s="401"/>
      <c r="Z1036" s="430"/>
      <c r="AA1036" s="119"/>
      <c r="AB1036" s="119"/>
      <c r="AC1036" s="119"/>
      <c r="AD1036" s="119"/>
      <c r="AE1036" s="430"/>
      <c r="AF1036" s="119"/>
      <c r="AG1036" s="119"/>
      <c r="AH1036" s="119"/>
      <c r="AI1036" s="119"/>
      <c r="AJ1036" s="430"/>
      <c r="AK1036" s="91">
        <v>0</v>
      </c>
      <c r="AL1036" s="91">
        <v>0</v>
      </c>
      <c r="AM1036" s="91">
        <v>0</v>
      </c>
      <c r="AN1036" s="91">
        <v>0</v>
      </c>
      <c r="AO1036" s="257"/>
      <c r="AP1036" s="91">
        <v>0</v>
      </c>
      <c r="AQ1036" s="91">
        <v>0</v>
      </c>
      <c r="AR1036" s="91">
        <v>0</v>
      </c>
      <c r="AS1036" s="91">
        <v>0</v>
      </c>
      <c r="AT1036" s="257">
        <f t="shared" si="587"/>
        <v>0</v>
      </c>
      <c r="AU1036" s="91">
        <v>0</v>
      </c>
      <c r="AV1036" s="91">
        <v>0</v>
      </c>
      <c r="AW1036" s="91">
        <v>0</v>
      </c>
      <c r="AX1036" s="91">
        <v>0</v>
      </c>
      <c r="AY1036" s="257">
        <f t="shared" si="588"/>
        <v>0</v>
      </c>
    </row>
    <row r="1037" spans="2:51" s="218" customFormat="1" ht="28.5" customHeight="1" thickBot="1" x14ac:dyDescent="0.3">
      <c r="B1037" s="580"/>
      <c r="C1037" s="911"/>
      <c r="D1037" s="912"/>
      <c r="E1037" s="624" t="s">
        <v>621</v>
      </c>
      <c r="F1037" s="695">
        <f t="shared" ref="F1037:F1050" si="589">K1037+P1037+U1037+Z1037+AE1037+AJ1037+AO1037+AT1037+AY1037</f>
        <v>0</v>
      </c>
      <c r="G1037" s="682"/>
      <c r="H1037" s="119"/>
      <c r="I1037" s="119"/>
      <c r="J1037" s="119"/>
      <c r="K1037" s="66"/>
      <c r="L1037" s="119"/>
      <c r="M1037" s="119"/>
      <c r="N1037" s="119"/>
      <c r="O1037" s="119"/>
      <c r="P1037" s="257"/>
      <c r="Q1037" s="119"/>
      <c r="R1037" s="119"/>
      <c r="S1037" s="119"/>
      <c r="T1037" s="119"/>
      <c r="U1037" s="257"/>
      <c r="V1037" s="119"/>
      <c r="W1037" s="119"/>
      <c r="X1037" s="119"/>
      <c r="Y1037" s="401"/>
      <c r="Z1037" s="430"/>
      <c r="AA1037" s="119"/>
      <c r="AB1037" s="119"/>
      <c r="AC1037" s="119"/>
      <c r="AD1037" s="119"/>
      <c r="AE1037" s="430"/>
      <c r="AF1037" s="119"/>
      <c r="AG1037" s="119"/>
      <c r="AH1037" s="119"/>
      <c r="AI1037" s="119"/>
      <c r="AJ1037" s="430"/>
      <c r="AK1037" s="91">
        <v>0</v>
      </c>
      <c r="AL1037" s="91">
        <v>0</v>
      </c>
      <c r="AM1037" s="91">
        <v>0</v>
      </c>
      <c r="AN1037" s="91">
        <v>0</v>
      </c>
      <c r="AO1037" s="257"/>
      <c r="AP1037" s="91">
        <v>0</v>
      </c>
      <c r="AQ1037" s="91">
        <v>0</v>
      </c>
      <c r="AR1037" s="91">
        <v>0</v>
      </c>
      <c r="AS1037" s="91">
        <v>0</v>
      </c>
      <c r="AT1037" s="257">
        <f t="shared" si="587"/>
        <v>0</v>
      </c>
      <c r="AU1037" s="91">
        <v>0</v>
      </c>
      <c r="AV1037" s="91">
        <v>0</v>
      </c>
      <c r="AW1037" s="91">
        <v>0</v>
      </c>
      <c r="AX1037" s="91">
        <v>0</v>
      </c>
      <c r="AY1037" s="257">
        <f t="shared" si="588"/>
        <v>0</v>
      </c>
    </row>
    <row r="1038" spans="2:51" s="194" customFormat="1" ht="16.5" customHeight="1" thickBot="1" x14ac:dyDescent="0.3">
      <c r="B1038" s="20"/>
      <c r="C1038" s="911"/>
      <c r="D1038" s="921" t="s">
        <v>566</v>
      </c>
      <c r="E1038" s="922"/>
      <c r="F1038" s="695">
        <f t="shared" si="589"/>
        <v>0</v>
      </c>
      <c r="G1038" s="658">
        <f t="shared" ref="G1038:J1040" si="590">G1017+G1020+G1023+G1026+G1029</f>
        <v>0</v>
      </c>
      <c r="H1038" s="40">
        <f t="shared" si="590"/>
        <v>0</v>
      </c>
      <c r="I1038" s="40">
        <f t="shared" si="590"/>
        <v>0</v>
      </c>
      <c r="J1038" s="40">
        <f t="shared" si="590"/>
        <v>0</v>
      </c>
      <c r="K1038" s="66">
        <f t="shared" si="586"/>
        <v>0</v>
      </c>
      <c r="L1038" s="40">
        <f t="shared" ref="L1038:O1040" si="591">L1017+L1020+L1023+L1026+L1029</f>
        <v>0</v>
      </c>
      <c r="M1038" s="40">
        <f t="shared" si="591"/>
        <v>0</v>
      </c>
      <c r="N1038" s="40">
        <f t="shared" si="591"/>
        <v>0</v>
      </c>
      <c r="O1038" s="40">
        <f t="shared" si="591"/>
        <v>0</v>
      </c>
      <c r="P1038" s="257">
        <f t="shared" si="584"/>
        <v>0</v>
      </c>
      <c r="Q1038" s="40">
        <f t="shared" ref="Q1038:T1040" si="592">Q1017+Q1020+Q1023+Q1026+Q1029</f>
        <v>0</v>
      </c>
      <c r="R1038" s="40">
        <f t="shared" si="592"/>
        <v>0</v>
      </c>
      <c r="S1038" s="40">
        <f t="shared" si="592"/>
        <v>0</v>
      </c>
      <c r="T1038" s="40">
        <f t="shared" si="592"/>
        <v>0</v>
      </c>
      <c r="U1038" s="257">
        <f t="shared" si="585"/>
        <v>0</v>
      </c>
      <c r="V1038" s="40">
        <f t="shared" ref="V1038:Y1040" si="593">V1017+V1020+V1023+V1026+V1029</f>
        <v>0</v>
      </c>
      <c r="W1038" s="40">
        <f t="shared" si="593"/>
        <v>0</v>
      </c>
      <c r="X1038" s="40">
        <f t="shared" si="593"/>
        <v>0</v>
      </c>
      <c r="Y1038" s="411">
        <f t="shared" si="593"/>
        <v>0</v>
      </c>
      <c r="Z1038" s="430">
        <f t="shared" si="550"/>
        <v>0</v>
      </c>
      <c r="AA1038" s="40">
        <f t="shared" ref="AA1038:AD1040" si="594">AA1017+AA1020+AA1023+AA1026+AA1029</f>
        <v>0</v>
      </c>
      <c r="AB1038" s="40">
        <f t="shared" si="594"/>
        <v>0</v>
      </c>
      <c r="AC1038" s="40">
        <f t="shared" si="594"/>
        <v>0</v>
      </c>
      <c r="AD1038" s="40">
        <f t="shared" si="594"/>
        <v>0</v>
      </c>
      <c r="AE1038" s="430">
        <f t="shared" si="552"/>
        <v>0</v>
      </c>
      <c r="AF1038" s="40">
        <f t="shared" ref="AF1038:AI1040" si="595">AF1017+AF1020+AF1023+AF1026+AF1029</f>
        <v>0</v>
      </c>
      <c r="AG1038" s="40">
        <f t="shared" si="595"/>
        <v>0</v>
      </c>
      <c r="AH1038" s="40">
        <f t="shared" si="595"/>
        <v>0</v>
      </c>
      <c r="AI1038" s="40">
        <f t="shared" si="595"/>
        <v>0</v>
      </c>
      <c r="AJ1038" s="430">
        <f t="shared" si="535"/>
        <v>0</v>
      </c>
      <c r="AK1038" s="65">
        <f t="shared" ref="AK1038:AN1040" si="596">AK1017+AK1020+AK1023+AK1026+AK1029+AK1032+AK1036</f>
        <v>0</v>
      </c>
      <c r="AL1038" s="65">
        <f t="shared" si="596"/>
        <v>0</v>
      </c>
      <c r="AM1038" s="65">
        <f t="shared" si="596"/>
        <v>0</v>
      </c>
      <c r="AN1038" s="65">
        <f t="shared" si="596"/>
        <v>0</v>
      </c>
      <c r="AO1038" s="257">
        <f t="shared" si="536"/>
        <v>0</v>
      </c>
      <c r="AP1038" s="65">
        <f t="shared" ref="AP1038:AS1040" si="597">AP1017+AP1020+AP1023+AP1026+AP1029+AP1032+AP1036</f>
        <v>0</v>
      </c>
      <c r="AQ1038" s="65">
        <f t="shared" si="597"/>
        <v>0</v>
      </c>
      <c r="AR1038" s="65">
        <f t="shared" si="597"/>
        <v>0</v>
      </c>
      <c r="AS1038" s="65">
        <f t="shared" si="597"/>
        <v>0</v>
      </c>
      <c r="AT1038" s="257">
        <f t="shared" si="587"/>
        <v>0</v>
      </c>
      <c r="AU1038" s="65">
        <f t="shared" ref="AU1038:AX1040" si="598">AU1017+AU1020+AU1023+AU1026+AU1029+AU1032+AU1036</f>
        <v>0</v>
      </c>
      <c r="AV1038" s="65">
        <f t="shared" si="598"/>
        <v>0</v>
      </c>
      <c r="AW1038" s="65">
        <f t="shared" si="598"/>
        <v>0</v>
      </c>
      <c r="AX1038" s="65">
        <f t="shared" si="598"/>
        <v>0</v>
      </c>
      <c r="AY1038" s="257">
        <f t="shared" si="588"/>
        <v>0</v>
      </c>
    </row>
    <row r="1039" spans="2:51" s="194" customFormat="1" ht="16.5" customHeight="1" thickBot="1" x14ac:dyDescent="0.3">
      <c r="B1039" s="169"/>
      <c r="C1039" s="932"/>
      <c r="D1039" s="919" t="s">
        <v>567</v>
      </c>
      <c r="E1039" s="920"/>
      <c r="F1039" s="695">
        <f t="shared" si="589"/>
        <v>0</v>
      </c>
      <c r="G1039" s="658">
        <f t="shared" si="590"/>
        <v>0</v>
      </c>
      <c r="H1039" s="40">
        <f t="shared" si="590"/>
        <v>0</v>
      </c>
      <c r="I1039" s="40">
        <f t="shared" si="590"/>
        <v>0</v>
      </c>
      <c r="J1039" s="40">
        <f t="shared" si="590"/>
        <v>0</v>
      </c>
      <c r="K1039" s="66">
        <f t="shared" si="586"/>
        <v>0</v>
      </c>
      <c r="L1039" s="40">
        <f t="shared" si="591"/>
        <v>0</v>
      </c>
      <c r="M1039" s="40">
        <f t="shared" si="591"/>
        <v>0</v>
      </c>
      <c r="N1039" s="40">
        <f t="shared" si="591"/>
        <v>0</v>
      </c>
      <c r="O1039" s="40">
        <f t="shared" si="591"/>
        <v>0</v>
      </c>
      <c r="P1039" s="257">
        <f t="shared" si="584"/>
        <v>0</v>
      </c>
      <c r="Q1039" s="40">
        <f t="shared" si="592"/>
        <v>0</v>
      </c>
      <c r="R1039" s="40">
        <f t="shared" si="592"/>
        <v>0</v>
      </c>
      <c r="S1039" s="40">
        <f t="shared" si="592"/>
        <v>0</v>
      </c>
      <c r="T1039" s="40">
        <f t="shared" si="592"/>
        <v>0</v>
      </c>
      <c r="U1039" s="257">
        <f t="shared" si="585"/>
        <v>0</v>
      </c>
      <c r="V1039" s="40">
        <f t="shared" si="593"/>
        <v>0</v>
      </c>
      <c r="W1039" s="40">
        <f t="shared" si="593"/>
        <v>0</v>
      </c>
      <c r="X1039" s="40">
        <f t="shared" si="593"/>
        <v>0</v>
      </c>
      <c r="Y1039" s="411">
        <f t="shared" si="593"/>
        <v>0</v>
      </c>
      <c r="Z1039" s="430">
        <f t="shared" si="550"/>
        <v>0</v>
      </c>
      <c r="AA1039" s="40">
        <f t="shared" si="594"/>
        <v>0</v>
      </c>
      <c r="AB1039" s="40">
        <f t="shared" si="594"/>
        <v>0</v>
      </c>
      <c r="AC1039" s="40">
        <f t="shared" si="594"/>
        <v>0</v>
      </c>
      <c r="AD1039" s="40">
        <f t="shared" si="594"/>
        <v>0</v>
      </c>
      <c r="AE1039" s="430">
        <f t="shared" si="552"/>
        <v>0</v>
      </c>
      <c r="AF1039" s="40">
        <f t="shared" si="595"/>
        <v>0</v>
      </c>
      <c r="AG1039" s="40">
        <f t="shared" si="595"/>
        <v>0</v>
      </c>
      <c r="AH1039" s="40">
        <f t="shared" si="595"/>
        <v>0</v>
      </c>
      <c r="AI1039" s="40">
        <f t="shared" si="595"/>
        <v>0</v>
      </c>
      <c r="AJ1039" s="430">
        <f t="shared" si="535"/>
        <v>0</v>
      </c>
      <c r="AK1039" s="65">
        <f t="shared" si="596"/>
        <v>0</v>
      </c>
      <c r="AL1039" s="65">
        <f t="shared" si="596"/>
        <v>0</v>
      </c>
      <c r="AM1039" s="65">
        <f t="shared" si="596"/>
        <v>0</v>
      </c>
      <c r="AN1039" s="65">
        <f t="shared" si="596"/>
        <v>0</v>
      </c>
      <c r="AO1039" s="257">
        <f t="shared" si="536"/>
        <v>0</v>
      </c>
      <c r="AP1039" s="65">
        <f t="shared" si="597"/>
        <v>0</v>
      </c>
      <c r="AQ1039" s="65">
        <f t="shared" si="597"/>
        <v>0</v>
      </c>
      <c r="AR1039" s="65">
        <f t="shared" si="597"/>
        <v>0</v>
      </c>
      <c r="AS1039" s="65">
        <f t="shared" si="597"/>
        <v>0</v>
      </c>
      <c r="AT1039" s="257">
        <f t="shared" si="587"/>
        <v>0</v>
      </c>
      <c r="AU1039" s="65">
        <f t="shared" si="598"/>
        <v>0</v>
      </c>
      <c r="AV1039" s="65">
        <f t="shared" si="598"/>
        <v>0</v>
      </c>
      <c r="AW1039" s="65">
        <f t="shared" si="598"/>
        <v>0</v>
      </c>
      <c r="AX1039" s="65">
        <f t="shared" si="598"/>
        <v>0</v>
      </c>
      <c r="AY1039" s="257">
        <f t="shared" si="588"/>
        <v>0</v>
      </c>
    </row>
    <row r="1040" spans="2:51" s="194" customFormat="1" ht="16.5" customHeight="1" thickBot="1" x14ac:dyDescent="0.3">
      <c r="B1040" s="161"/>
      <c r="C1040" s="1060"/>
      <c r="D1040" s="919" t="s">
        <v>653</v>
      </c>
      <c r="E1040" s="920"/>
      <c r="F1040" s="695">
        <f t="shared" si="589"/>
        <v>0</v>
      </c>
      <c r="G1040" s="658">
        <f t="shared" si="590"/>
        <v>0</v>
      </c>
      <c r="H1040" s="40">
        <f t="shared" si="590"/>
        <v>0</v>
      </c>
      <c r="I1040" s="40">
        <f t="shared" si="590"/>
        <v>0</v>
      </c>
      <c r="J1040" s="40">
        <f t="shared" si="590"/>
        <v>0</v>
      </c>
      <c r="K1040" s="66">
        <f t="shared" si="586"/>
        <v>0</v>
      </c>
      <c r="L1040" s="40">
        <f t="shared" si="591"/>
        <v>0</v>
      </c>
      <c r="M1040" s="40">
        <f t="shared" si="591"/>
        <v>0</v>
      </c>
      <c r="N1040" s="40">
        <f t="shared" si="591"/>
        <v>0</v>
      </c>
      <c r="O1040" s="40">
        <f t="shared" si="591"/>
        <v>0</v>
      </c>
      <c r="P1040" s="257">
        <f t="shared" si="584"/>
        <v>0</v>
      </c>
      <c r="Q1040" s="40">
        <f t="shared" si="592"/>
        <v>0</v>
      </c>
      <c r="R1040" s="40">
        <f t="shared" si="592"/>
        <v>0</v>
      </c>
      <c r="S1040" s="40">
        <f t="shared" si="592"/>
        <v>0</v>
      </c>
      <c r="T1040" s="40">
        <f t="shared" si="592"/>
        <v>0</v>
      </c>
      <c r="U1040" s="257">
        <f t="shared" si="585"/>
        <v>0</v>
      </c>
      <c r="V1040" s="40">
        <f t="shared" si="593"/>
        <v>0</v>
      </c>
      <c r="W1040" s="40">
        <f t="shared" si="593"/>
        <v>0</v>
      </c>
      <c r="X1040" s="40">
        <f t="shared" si="593"/>
        <v>0</v>
      </c>
      <c r="Y1040" s="411">
        <f t="shared" si="593"/>
        <v>0</v>
      </c>
      <c r="Z1040" s="430">
        <f t="shared" si="550"/>
        <v>0</v>
      </c>
      <c r="AA1040" s="40">
        <f t="shared" si="594"/>
        <v>0</v>
      </c>
      <c r="AB1040" s="40">
        <f t="shared" si="594"/>
        <v>0</v>
      </c>
      <c r="AC1040" s="714">
        <f t="shared" si="594"/>
        <v>0</v>
      </c>
      <c r="AD1040" s="714">
        <f t="shared" si="594"/>
        <v>0</v>
      </c>
      <c r="AE1040" s="725">
        <f t="shared" si="552"/>
        <v>0</v>
      </c>
      <c r="AF1040" s="714">
        <f t="shared" si="595"/>
        <v>0</v>
      </c>
      <c r="AG1040" s="714">
        <f t="shared" si="595"/>
        <v>0</v>
      </c>
      <c r="AH1040" s="714">
        <f t="shared" si="595"/>
        <v>0</v>
      </c>
      <c r="AI1040" s="714">
        <f t="shared" si="595"/>
        <v>0</v>
      </c>
      <c r="AJ1040" s="725">
        <f t="shared" si="535"/>
        <v>0</v>
      </c>
      <c r="AK1040" s="65">
        <f t="shared" si="596"/>
        <v>0</v>
      </c>
      <c r="AL1040" s="65">
        <f t="shared" si="596"/>
        <v>0</v>
      </c>
      <c r="AM1040" s="65">
        <f t="shared" si="596"/>
        <v>0</v>
      </c>
      <c r="AN1040" s="65">
        <f t="shared" si="596"/>
        <v>0</v>
      </c>
      <c r="AO1040" s="257">
        <f t="shared" si="536"/>
        <v>0</v>
      </c>
      <c r="AP1040" s="65">
        <f t="shared" si="597"/>
        <v>0</v>
      </c>
      <c r="AQ1040" s="65">
        <f t="shared" si="597"/>
        <v>0</v>
      </c>
      <c r="AR1040" s="65">
        <f t="shared" si="597"/>
        <v>0</v>
      </c>
      <c r="AS1040" s="65">
        <f t="shared" si="597"/>
        <v>0</v>
      </c>
      <c r="AT1040" s="257">
        <f t="shared" si="587"/>
        <v>0</v>
      </c>
      <c r="AU1040" s="65">
        <f t="shared" si="598"/>
        <v>0</v>
      </c>
      <c r="AV1040" s="65">
        <f t="shared" si="598"/>
        <v>0</v>
      </c>
      <c r="AW1040" s="65">
        <f t="shared" si="598"/>
        <v>0</v>
      </c>
      <c r="AX1040" s="65">
        <f t="shared" si="598"/>
        <v>0</v>
      </c>
      <c r="AY1040" s="257">
        <f t="shared" si="588"/>
        <v>0</v>
      </c>
    </row>
    <row r="1041" spans="2:51" s="22" customFormat="1" ht="25.5" customHeight="1" x14ac:dyDescent="0.25">
      <c r="B1041" s="931">
        <v>1</v>
      </c>
      <c r="C1041" s="932" t="s">
        <v>817</v>
      </c>
      <c r="D1041" s="912" t="s">
        <v>818</v>
      </c>
      <c r="E1041" s="721" t="s">
        <v>112</v>
      </c>
      <c r="F1041" s="695">
        <f t="shared" si="589"/>
        <v>0</v>
      </c>
      <c r="AC1041" s="726"/>
      <c r="AD1041" s="726"/>
      <c r="AE1041" s="726"/>
      <c r="AF1041" s="726"/>
      <c r="AG1041" s="726"/>
      <c r="AH1041" s="726"/>
      <c r="AI1041" s="726"/>
      <c r="AJ1041" s="726"/>
      <c r="AK1041" s="91">
        <v>0</v>
      </c>
      <c r="AL1041" s="91">
        <v>0</v>
      </c>
      <c r="AM1041" s="91">
        <v>0</v>
      </c>
      <c r="AN1041" s="91">
        <v>0</v>
      </c>
      <c r="AO1041" s="257">
        <f t="shared" si="536"/>
        <v>0</v>
      </c>
      <c r="AP1041" s="91">
        <v>0</v>
      </c>
      <c r="AQ1041" s="91">
        <v>0</v>
      </c>
      <c r="AR1041" s="91">
        <v>0</v>
      </c>
      <c r="AS1041" s="91">
        <v>0</v>
      </c>
      <c r="AT1041" s="257">
        <f t="shared" si="587"/>
        <v>0</v>
      </c>
      <c r="AU1041" s="91">
        <v>0</v>
      </c>
      <c r="AV1041" s="91">
        <v>0</v>
      </c>
      <c r="AW1041" s="91">
        <v>0</v>
      </c>
      <c r="AX1041" s="91">
        <v>0</v>
      </c>
      <c r="AY1041" s="257">
        <f t="shared" si="588"/>
        <v>0</v>
      </c>
    </row>
    <row r="1042" spans="2:51" s="23" customFormat="1" ht="21" customHeight="1" x14ac:dyDescent="0.25">
      <c r="B1042" s="931"/>
      <c r="C1042" s="933"/>
      <c r="D1042" s="912"/>
      <c r="E1042" s="718" t="s">
        <v>621</v>
      </c>
      <c r="F1042" s="695">
        <f t="shared" si="589"/>
        <v>0</v>
      </c>
      <c r="AC1042" s="727"/>
      <c r="AD1042" s="727"/>
      <c r="AE1042" s="727"/>
      <c r="AF1042" s="727"/>
      <c r="AG1042" s="727"/>
      <c r="AH1042" s="727"/>
      <c r="AI1042" s="727"/>
      <c r="AJ1042" s="727"/>
      <c r="AK1042" s="91">
        <v>0</v>
      </c>
      <c r="AL1042" s="91">
        <v>0</v>
      </c>
      <c r="AM1042" s="91">
        <v>0</v>
      </c>
      <c r="AN1042" s="91">
        <v>0</v>
      </c>
      <c r="AO1042" s="257">
        <f t="shared" si="536"/>
        <v>0</v>
      </c>
      <c r="AP1042" s="91">
        <v>0</v>
      </c>
      <c r="AQ1042" s="91">
        <v>0</v>
      </c>
      <c r="AR1042" s="91">
        <v>0</v>
      </c>
      <c r="AS1042" s="91">
        <v>0</v>
      </c>
      <c r="AT1042" s="257">
        <f t="shared" si="587"/>
        <v>0</v>
      </c>
      <c r="AU1042" s="91">
        <v>0</v>
      </c>
      <c r="AV1042" s="91">
        <v>0</v>
      </c>
      <c r="AW1042" s="91">
        <v>0</v>
      </c>
      <c r="AX1042" s="91">
        <v>0</v>
      </c>
      <c r="AY1042" s="257">
        <f t="shared" si="588"/>
        <v>0</v>
      </c>
    </row>
    <row r="1043" spans="2:51" s="23" customFormat="1" ht="15" customHeight="1" x14ac:dyDescent="0.25">
      <c r="B1043" s="925">
        <v>2</v>
      </c>
      <c r="C1043" s="933"/>
      <c r="D1043" s="912" t="s">
        <v>819</v>
      </c>
      <c r="E1043" s="721" t="s">
        <v>112</v>
      </c>
      <c r="F1043" s="695">
        <f t="shared" si="589"/>
        <v>0</v>
      </c>
      <c r="AC1043" s="727"/>
      <c r="AD1043" s="727"/>
      <c r="AE1043" s="727"/>
      <c r="AF1043" s="727"/>
      <c r="AG1043" s="727"/>
      <c r="AH1043" s="727"/>
      <c r="AI1043" s="727"/>
      <c r="AJ1043" s="727"/>
      <c r="AK1043" s="91">
        <v>0</v>
      </c>
      <c r="AL1043" s="91">
        <v>0</v>
      </c>
      <c r="AM1043" s="91">
        <v>0</v>
      </c>
      <c r="AN1043" s="91">
        <v>0</v>
      </c>
      <c r="AO1043" s="257">
        <f t="shared" si="536"/>
        <v>0</v>
      </c>
      <c r="AP1043" s="91">
        <v>0</v>
      </c>
      <c r="AQ1043" s="91">
        <v>0</v>
      </c>
      <c r="AR1043" s="91">
        <v>0</v>
      </c>
      <c r="AS1043" s="91">
        <v>0</v>
      </c>
      <c r="AT1043" s="257">
        <f t="shared" si="587"/>
        <v>0</v>
      </c>
      <c r="AU1043" s="91">
        <v>0</v>
      </c>
      <c r="AV1043" s="91">
        <v>0</v>
      </c>
      <c r="AW1043" s="91">
        <v>0</v>
      </c>
      <c r="AX1043" s="91">
        <v>0</v>
      </c>
      <c r="AY1043" s="257">
        <f t="shared" si="588"/>
        <v>0</v>
      </c>
    </row>
    <row r="1044" spans="2:51" s="23" customFormat="1" ht="15" customHeight="1" x14ac:dyDescent="0.25">
      <c r="B1044" s="925"/>
      <c r="C1044" s="933"/>
      <c r="D1044" s="912"/>
      <c r="E1044" s="718" t="s">
        <v>621</v>
      </c>
      <c r="F1044" s="695">
        <f t="shared" si="589"/>
        <v>0</v>
      </c>
      <c r="AC1044" s="727"/>
      <c r="AD1044" s="727"/>
      <c r="AE1044" s="727"/>
      <c r="AF1044" s="727"/>
      <c r="AG1044" s="727"/>
      <c r="AH1044" s="727"/>
      <c r="AI1044" s="727"/>
      <c r="AJ1044" s="727"/>
      <c r="AK1044" s="91">
        <v>0</v>
      </c>
      <c r="AL1044" s="91">
        <v>0</v>
      </c>
      <c r="AM1044" s="91">
        <v>0</v>
      </c>
      <c r="AN1044" s="91">
        <v>0</v>
      </c>
      <c r="AO1044" s="257">
        <f t="shared" si="536"/>
        <v>0</v>
      </c>
      <c r="AP1044" s="91">
        <v>0</v>
      </c>
      <c r="AQ1044" s="91">
        <v>0</v>
      </c>
      <c r="AR1044" s="91">
        <v>0</v>
      </c>
      <c r="AS1044" s="91">
        <v>0</v>
      </c>
      <c r="AT1044" s="257">
        <f t="shared" si="587"/>
        <v>0</v>
      </c>
      <c r="AU1044" s="91">
        <v>0</v>
      </c>
      <c r="AV1044" s="91">
        <v>0</v>
      </c>
      <c r="AW1044" s="91">
        <v>0</v>
      </c>
      <c r="AX1044" s="91">
        <v>0</v>
      </c>
      <c r="AY1044" s="257">
        <f t="shared" si="588"/>
        <v>0</v>
      </c>
    </row>
    <row r="1045" spans="2:51" s="23" customFormat="1" ht="21" x14ac:dyDescent="0.25">
      <c r="B1045" s="722"/>
      <c r="C1045" s="933"/>
      <c r="D1045" s="913" t="s">
        <v>820</v>
      </c>
      <c r="E1045" s="913"/>
      <c r="F1045" s="695">
        <f t="shared" si="589"/>
        <v>0</v>
      </c>
      <c r="AC1045" s="727"/>
      <c r="AD1045" s="727"/>
      <c r="AE1045" s="727"/>
      <c r="AF1045" s="727"/>
      <c r="AG1045" s="727"/>
      <c r="AH1045" s="727"/>
      <c r="AI1045" s="727"/>
      <c r="AJ1045" s="727"/>
      <c r="AK1045" s="65">
        <f t="shared" ref="AK1045:AN1046" si="599">AK1043+AK1041</f>
        <v>0</v>
      </c>
      <c r="AL1045" s="65">
        <f t="shared" si="599"/>
        <v>0</v>
      </c>
      <c r="AM1045" s="65">
        <f t="shared" si="599"/>
        <v>0</v>
      </c>
      <c r="AN1045" s="65">
        <f t="shared" si="599"/>
        <v>0</v>
      </c>
      <c r="AO1045" s="257">
        <f t="shared" si="536"/>
        <v>0</v>
      </c>
      <c r="AP1045" s="65">
        <f t="shared" ref="AP1045:AS1046" si="600">AP1043+AP1041</f>
        <v>0</v>
      </c>
      <c r="AQ1045" s="65">
        <f t="shared" si="600"/>
        <v>0</v>
      </c>
      <c r="AR1045" s="65">
        <f t="shared" si="600"/>
        <v>0</v>
      </c>
      <c r="AS1045" s="65">
        <f t="shared" si="600"/>
        <v>0</v>
      </c>
      <c r="AT1045" s="257">
        <f t="shared" si="587"/>
        <v>0</v>
      </c>
      <c r="AU1045" s="65">
        <f t="shared" ref="AU1045:AX1046" si="601">AU1043+AU1041</f>
        <v>0</v>
      </c>
      <c r="AV1045" s="65">
        <f t="shared" si="601"/>
        <v>0</v>
      </c>
      <c r="AW1045" s="65">
        <f t="shared" si="601"/>
        <v>0</v>
      </c>
      <c r="AX1045" s="65">
        <f t="shared" si="601"/>
        <v>0</v>
      </c>
      <c r="AY1045" s="257">
        <f t="shared" si="588"/>
        <v>0</v>
      </c>
    </row>
    <row r="1046" spans="2:51" s="23" customFormat="1" ht="21" x14ac:dyDescent="0.25">
      <c r="B1046" s="722"/>
      <c r="C1046" s="934"/>
      <c r="D1046" s="914" t="s">
        <v>821</v>
      </c>
      <c r="E1046" s="914"/>
      <c r="F1046" s="695">
        <f t="shared" si="589"/>
        <v>0</v>
      </c>
      <c r="AC1046" s="727"/>
      <c r="AD1046" s="727"/>
      <c r="AE1046" s="727"/>
      <c r="AF1046" s="727"/>
      <c r="AG1046" s="727"/>
      <c r="AH1046" s="727"/>
      <c r="AI1046" s="727"/>
      <c r="AJ1046" s="727"/>
      <c r="AK1046" s="65">
        <f t="shared" si="599"/>
        <v>0</v>
      </c>
      <c r="AL1046" s="65">
        <f t="shared" si="599"/>
        <v>0</v>
      </c>
      <c r="AM1046" s="65">
        <f t="shared" si="599"/>
        <v>0</v>
      </c>
      <c r="AN1046" s="65">
        <f t="shared" si="599"/>
        <v>0</v>
      </c>
      <c r="AO1046" s="257">
        <f t="shared" si="536"/>
        <v>0</v>
      </c>
      <c r="AP1046" s="65">
        <f t="shared" si="600"/>
        <v>0</v>
      </c>
      <c r="AQ1046" s="65">
        <f t="shared" si="600"/>
        <v>0</v>
      </c>
      <c r="AR1046" s="65">
        <f t="shared" si="600"/>
        <v>0</v>
      </c>
      <c r="AS1046" s="65">
        <f t="shared" si="600"/>
        <v>0</v>
      </c>
      <c r="AT1046" s="257">
        <f t="shared" si="587"/>
        <v>0</v>
      </c>
      <c r="AU1046" s="65">
        <f t="shared" si="601"/>
        <v>0</v>
      </c>
      <c r="AV1046" s="65">
        <f t="shared" si="601"/>
        <v>0</v>
      </c>
      <c r="AW1046" s="65">
        <f t="shared" si="601"/>
        <v>0</v>
      </c>
      <c r="AX1046" s="65">
        <f t="shared" si="601"/>
        <v>0</v>
      </c>
      <c r="AY1046" s="257">
        <f t="shared" si="588"/>
        <v>0</v>
      </c>
    </row>
    <row r="1047" spans="2:51" s="23" customFormat="1" ht="15" customHeight="1" x14ac:dyDescent="0.25">
      <c r="B1047" s="910">
        <v>1</v>
      </c>
      <c r="C1047" s="911" t="s">
        <v>822</v>
      </c>
      <c r="D1047" s="912" t="s">
        <v>823</v>
      </c>
      <c r="E1047" s="721" t="s">
        <v>112</v>
      </c>
      <c r="F1047" s="695">
        <f t="shared" si="589"/>
        <v>0</v>
      </c>
      <c r="AC1047" s="727"/>
      <c r="AD1047" s="727"/>
      <c r="AE1047" s="727"/>
      <c r="AF1047" s="727"/>
      <c r="AG1047" s="727"/>
      <c r="AH1047" s="727"/>
      <c r="AI1047" s="727"/>
      <c r="AJ1047" s="727"/>
      <c r="AK1047" s="91">
        <v>0</v>
      </c>
      <c r="AL1047" s="91">
        <v>0</v>
      </c>
      <c r="AM1047" s="91">
        <v>0</v>
      </c>
      <c r="AN1047" s="91">
        <v>0</v>
      </c>
      <c r="AO1047" s="257">
        <f t="shared" si="536"/>
        <v>0</v>
      </c>
      <c r="AP1047" s="91">
        <v>0</v>
      </c>
      <c r="AQ1047" s="91">
        <v>0</v>
      </c>
      <c r="AR1047" s="91">
        <v>0</v>
      </c>
      <c r="AS1047" s="91">
        <v>0</v>
      </c>
      <c r="AT1047" s="257">
        <f t="shared" si="587"/>
        <v>0</v>
      </c>
      <c r="AU1047" s="91">
        <v>0</v>
      </c>
      <c r="AV1047" s="91">
        <v>0</v>
      </c>
      <c r="AW1047" s="91">
        <v>0</v>
      </c>
      <c r="AX1047" s="91">
        <v>0</v>
      </c>
      <c r="AY1047" s="257">
        <f t="shared" si="588"/>
        <v>0</v>
      </c>
    </row>
    <row r="1048" spans="2:51" s="23" customFormat="1" ht="15" customHeight="1" x14ac:dyDescent="0.25">
      <c r="B1048" s="910"/>
      <c r="C1048" s="911"/>
      <c r="D1048" s="912"/>
      <c r="E1048" s="718" t="s">
        <v>621</v>
      </c>
      <c r="F1048" s="695">
        <f t="shared" si="589"/>
        <v>0</v>
      </c>
      <c r="AC1048" s="727"/>
      <c r="AD1048" s="727"/>
      <c r="AE1048" s="727"/>
      <c r="AF1048" s="727"/>
      <c r="AG1048" s="727"/>
      <c r="AH1048" s="727"/>
      <c r="AI1048" s="727"/>
      <c r="AJ1048" s="727"/>
      <c r="AK1048" s="91">
        <v>0</v>
      </c>
      <c r="AL1048" s="91">
        <v>0</v>
      </c>
      <c r="AM1048" s="91">
        <v>0</v>
      </c>
      <c r="AN1048" s="91">
        <v>0</v>
      </c>
      <c r="AO1048" s="257">
        <f t="shared" si="536"/>
        <v>0</v>
      </c>
      <c r="AP1048" s="91">
        <v>0</v>
      </c>
      <c r="AQ1048" s="91">
        <v>0</v>
      </c>
      <c r="AR1048" s="91">
        <v>0</v>
      </c>
      <c r="AS1048" s="91">
        <v>0</v>
      </c>
      <c r="AT1048" s="257">
        <f t="shared" si="587"/>
        <v>0</v>
      </c>
      <c r="AU1048" s="91">
        <v>0</v>
      </c>
      <c r="AV1048" s="91">
        <v>0</v>
      </c>
      <c r="AW1048" s="91">
        <v>0</v>
      </c>
      <c r="AX1048" s="91">
        <v>0</v>
      </c>
      <c r="AY1048" s="257">
        <f t="shared" si="588"/>
        <v>0</v>
      </c>
    </row>
    <row r="1049" spans="2:51" s="23" customFormat="1" ht="21" x14ac:dyDescent="0.25">
      <c r="B1049" s="722"/>
      <c r="C1049" s="911"/>
      <c r="D1049" s="913" t="s">
        <v>824</v>
      </c>
      <c r="E1049" s="913"/>
      <c r="F1049" s="695">
        <f t="shared" si="589"/>
        <v>0</v>
      </c>
      <c r="AC1049" s="727"/>
      <c r="AD1049" s="727"/>
      <c r="AE1049" s="727"/>
      <c r="AF1049" s="727"/>
      <c r="AG1049" s="727"/>
      <c r="AH1049" s="727"/>
      <c r="AI1049" s="727"/>
      <c r="AJ1049" s="727"/>
      <c r="AK1049" s="65">
        <f t="shared" ref="AK1049:AN1050" si="602">AK1047</f>
        <v>0</v>
      </c>
      <c r="AL1049" s="65">
        <f t="shared" si="602"/>
        <v>0</v>
      </c>
      <c r="AM1049" s="65">
        <f t="shared" si="602"/>
        <v>0</v>
      </c>
      <c r="AN1049" s="65">
        <f t="shared" si="602"/>
        <v>0</v>
      </c>
      <c r="AO1049" s="257">
        <f t="shared" si="536"/>
        <v>0</v>
      </c>
      <c r="AP1049" s="65">
        <f t="shared" ref="AP1049:AS1050" si="603">AP1047</f>
        <v>0</v>
      </c>
      <c r="AQ1049" s="65">
        <f t="shared" si="603"/>
        <v>0</v>
      </c>
      <c r="AR1049" s="65">
        <f t="shared" si="603"/>
        <v>0</v>
      </c>
      <c r="AS1049" s="65">
        <f t="shared" si="603"/>
        <v>0</v>
      </c>
      <c r="AT1049" s="257">
        <f t="shared" si="587"/>
        <v>0</v>
      </c>
      <c r="AU1049" s="65">
        <f t="shared" ref="AU1049:AX1050" si="604">AU1047</f>
        <v>0</v>
      </c>
      <c r="AV1049" s="65">
        <f t="shared" si="604"/>
        <v>0</v>
      </c>
      <c r="AW1049" s="65">
        <f t="shared" si="604"/>
        <v>0</v>
      </c>
      <c r="AX1049" s="65">
        <f t="shared" si="604"/>
        <v>0</v>
      </c>
      <c r="AY1049" s="257">
        <f t="shared" si="588"/>
        <v>0</v>
      </c>
    </row>
    <row r="1050" spans="2:51" ht="21" x14ac:dyDescent="0.25">
      <c r="B1050" s="722"/>
      <c r="C1050" s="911"/>
      <c r="D1050" s="914" t="s">
        <v>825</v>
      </c>
      <c r="E1050" s="914"/>
      <c r="F1050" s="695">
        <f t="shared" si="589"/>
        <v>0</v>
      </c>
      <c r="AC1050" s="235"/>
      <c r="AD1050" s="235"/>
      <c r="AE1050" s="235"/>
      <c r="AF1050" s="235"/>
      <c r="AG1050" s="235"/>
      <c r="AH1050" s="235"/>
      <c r="AI1050" s="235"/>
      <c r="AJ1050" s="235"/>
      <c r="AK1050" s="65">
        <f t="shared" si="602"/>
        <v>0</v>
      </c>
      <c r="AL1050" s="65">
        <f t="shared" si="602"/>
        <v>0</v>
      </c>
      <c r="AM1050" s="65">
        <f t="shared" si="602"/>
        <v>0</v>
      </c>
      <c r="AN1050" s="65">
        <f t="shared" si="602"/>
        <v>0</v>
      </c>
      <c r="AO1050" s="430">
        <f t="shared" si="536"/>
        <v>0</v>
      </c>
      <c r="AP1050" s="65">
        <f t="shared" si="603"/>
        <v>0</v>
      </c>
      <c r="AQ1050" s="65">
        <f t="shared" si="603"/>
        <v>0</v>
      </c>
      <c r="AR1050" s="65">
        <f t="shared" si="603"/>
        <v>0</v>
      </c>
      <c r="AS1050" s="65">
        <f t="shared" si="603"/>
        <v>0</v>
      </c>
      <c r="AT1050" s="257">
        <f t="shared" si="587"/>
        <v>0</v>
      </c>
      <c r="AU1050" s="65">
        <f t="shared" si="604"/>
        <v>0</v>
      </c>
      <c r="AV1050" s="65">
        <f t="shared" si="604"/>
        <v>0</v>
      </c>
      <c r="AW1050" s="65">
        <f t="shared" si="604"/>
        <v>0</v>
      </c>
      <c r="AX1050" s="65">
        <f t="shared" si="604"/>
        <v>0</v>
      </c>
      <c r="AY1050" s="257">
        <f t="shared" si="588"/>
        <v>0</v>
      </c>
    </row>
    <row r="1051" spans="2:51" x14ac:dyDescent="0.25">
      <c r="AO1051" s="761"/>
      <c r="AP1051" s="762"/>
      <c r="AQ1051" s="762"/>
      <c r="AR1051" s="762"/>
    </row>
    <row r="1052" spans="2:51" x14ac:dyDescent="0.25">
      <c r="AO1052" s="761"/>
      <c r="AP1052" s="762"/>
      <c r="AQ1052" s="762"/>
      <c r="AR1052" s="762"/>
    </row>
  </sheetData>
  <sheetProtection formatCells="0" formatColumns="0" formatRows="0" insertColumns="0" insertRows="0" insertHyperlinks="0" deleteColumns="0" deleteRows="0" sort="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585">
    <mergeCell ref="AP2:AT2"/>
    <mergeCell ref="AT3:AT4"/>
    <mergeCell ref="D76:D79"/>
    <mergeCell ref="D554:D555"/>
    <mergeCell ref="B501:B503"/>
    <mergeCell ref="AK2:AO2"/>
    <mergeCell ref="AO3:AO4"/>
    <mergeCell ref="D344:D345"/>
    <mergeCell ref="D346:D347"/>
    <mergeCell ref="D348:D349"/>
    <mergeCell ref="D350:D351"/>
    <mergeCell ref="D342:D343"/>
    <mergeCell ref="D337:D341"/>
    <mergeCell ref="AA2:AE2"/>
    <mergeCell ref="AE3:AE4"/>
    <mergeCell ref="V2:Z2"/>
    <mergeCell ref="Z3:Z4"/>
    <mergeCell ref="D131:D135"/>
    <mergeCell ref="D328:D330"/>
    <mergeCell ref="D331:D333"/>
    <mergeCell ref="D334:D336"/>
    <mergeCell ref="D156:D160"/>
    <mergeCell ref="D146:D150"/>
    <mergeCell ref="D294:D295"/>
    <mergeCell ref="B51:B55"/>
    <mergeCell ref="D46:D50"/>
    <mergeCell ref="D40:D44"/>
    <mergeCell ref="D35:D39"/>
    <mergeCell ref="B103:B107"/>
    <mergeCell ref="B98:B102"/>
    <mergeCell ref="B88:B92"/>
    <mergeCell ref="D126:D130"/>
    <mergeCell ref="D66:D70"/>
    <mergeCell ref="B61:B65"/>
    <mergeCell ref="B66:B70"/>
    <mergeCell ref="B71:B75"/>
    <mergeCell ref="B56:B60"/>
    <mergeCell ref="B46:B50"/>
    <mergeCell ref="D51:D55"/>
    <mergeCell ref="D56:D60"/>
    <mergeCell ref="D61:D65"/>
    <mergeCell ref="D71:D75"/>
    <mergeCell ref="D113:D117"/>
    <mergeCell ref="B118:B122"/>
    <mergeCell ref="B126:B130"/>
    <mergeCell ref="B123:B125"/>
    <mergeCell ref="D80:D82"/>
    <mergeCell ref="D83:D87"/>
    <mergeCell ref="D577:D578"/>
    <mergeCell ref="D581:D582"/>
    <mergeCell ref="D579:D580"/>
    <mergeCell ref="B577:B578"/>
    <mergeCell ref="B579:B580"/>
    <mergeCell ref="B581:B582"/>
    <mergeCell ref="B273:B277"/>
    <mergeCell ref="B289:B293"/>
    <mergeCell ref="B282:B284"/>
    <mergeCell ref="B285:B287"/>
    <mergeCell ref="B278:B280"/>
    <mergeCell ref="B300:B301"/>
    <mergeCell ref="D300:D301"/>
    <mergeCell ref="B302:B304"/>
    <mergeCell ref="B334:B336"/>
    <mergeCell ref="B362:B366"/>
    <mergeCell ref="B372:B376"/>
    <mergeCell ref="C412:C437"/>
    <mergeCell ref="B564:B565"/>
    <mergeCell ref="C561:C571"/>
    <mergeCell ref="B390:B394"/>
    <mergeCell ref="B367:B371"/>
    <mergeCell ref="B377:B381"/>
    <mergeCell ref="C438:C482"/>
    <mergeCell ref="B947:B955"/>
    <mergeCell ref="D958:E958"/>
    <mergeCell ref="D959:E959"/>
    <mergeCell ref="D960:E960"/>
    <mergeCell ref="D961:E961"/>
    <mergeCell ref="D962:E962"/>
    <mergeCell ref="B969:B973"/>
    <mergeCell ref="B963:B965"/>
    <mergeCell ref="C963:C968"/>
    <mergeCell ref="D963:D965"/>
    <mergeCell ref="D966:E966"/>
    <mergeCell ref="D967:E967"/>
    <mergeCell ref="D968:E968"/>
    <mergeCell ref="B982:B986"/>
    <mergeCell ref="B1017:B1019"/>
    <mergeCell ref="C1017:C1040"/>
    <mergeCell ref="B1020:B1022"/>
    <mergeCell ref="B1023:B1025"/>
    <mergeCell ref="B1026:B1028"/>
    <mergeCell ref="B1029:B1031"/>
    <mergeCell ref="C969:C991"/>
    <mergeCell ref="B833:B837"/>
    <mergeCell ref="B838:B840"/>
    <mergeCell ref="B841:B843"/>
    <mergeCell ref="B844:B848"/>
    <mergeCell ref="B849:B851"/>
    <mergeCell ref="B852:B856"/>
    <mergeCell ref="B857:B861"/>
    <mergeCell ref="B862:B864"/>
    <mergeCell ref="B865:B869"/>
    <mergeCell ref="B870:B872"/>
    <mergeCell ref="B977:B981"/>
    <mergeCell ref="B912:B916"/>
    <mergeCell ref="B932:B936"/>
    <mergeCell ref="B937:B941"/>
    <mergeCell ref="B942:B946"/>
    <mergeCell ref="B974:B976"/>
    <mergeCell ref="C803:C827"/>
    <mergeCell ref="B808:B812"/>
    <mergeCell ref="B813:B817"/>
    <mergeCell ref="B818:B822"/>
    <mergeCell ref="B645:B649"/>
    <mergeCell ref="B650:B654"/>
    <mergeCell ref="B655:B659"/>
    <mergeCell ref="B660:B664"/>
    <mergeCell ref="B803:B807"/>
    <mergeCell ref="C894:C911"/>
    <mergeCell ref="B897:B901"/>
    <mergeCell ref="B902:B906"/>
    <mergeCell ref="B665:B669"/>
    <mergeCell ref="B670:B674"/>
    <mergeCell ref="B675:B679"/>
    <mergeCell ref="B680:B684"/>
    <mergeCell ref="C912:C962"/>
    <mergeCell ref="B917:B921"/>
    <mergeCell ref="B922:B926"/>
    <mergeCell ref="B927:B931"/>
    <mergeCell ref="B828:B832"/>
    <mergeCell ref="C828:C893"/>
    <mergeCell ref="B894:B896"/>
    <mergeCell ref="C625:C765"/>
    <mergeCell ref="B630:B634"/>
    <mergeCell ref="B635:B639"/>
    <mergeCell ref="B873:B877"/>
    <mergeCell ref="B878:B880"/>
    <mergeCell ref="B881:B883"/>
    <mergeCell ref="B884:B886"/>
    <mergeCell ref="B792:B794"/>
    <mergeCell ref="B685:B689"/>
    <mergeCell ref="B690:B694"/>
    <mergeCell ref="D765:E765"/>
    <mergeCell ref="B766:B770"/>
    <mergeCell ref="C766:C802"/>
    <mergeCell ref="D766:D770"/>
    <mergeCell ref="B771:B775"/>
    <mergeCell ref="D771:D775"/>
    <mergeCell ref="B776:B780"/>
    <mergeCell ref="D776:D780"/>
    <mergeCell ref="B781:B785"/>
    <mergeCell ref="D781:D785"/>
    <mergeCell ref="B786:B788"/>
    <mergeCell ref="D786:D788"/>
    <mergeCell ref="B789:B791"/>
    <mergeCell ref="B795:B797"/>
    <mergeCell ref="D800:E800"/>
    <mergeCell ref="D801:E801"/>
    <mergeCell ref="D802:E802"/>
    <mergeCell ref="D795:D797"/>
    <mergeCell ref="D798:E798"/>
    <mergeCell ref="D799:E799"/>
    <mergeCell ref="B613:B617"/>
    <mergeCell ref="C483:C518"/>
    <mergeCell ref="D570:E570"/>
    <mergeCell ref="D568:E568"/>
    <mergeCell ref="D496:D500"/>
    <mergeCell ref="A761:A762"/>
    <mergeCell ref="B725:B727"/>
    <mergeCell ref="B728:B732"/>
    <mergeCell ref="B733:B735"/>
    <mergeCell ref="B736:B740"/>
    <mergeCell ref="B741:B745"/>
    <mergeCell ref="B746:B748"/>
    <mergeCell ref="B749:B750"/>
    <mergeCell ref="B751:B752"/>
    <mergeCell ref="B753:B754"/>
    <mergeCell ref="B755:B756"/>
    <mergeCell ref="B757:B758"/>
    <mergeCell ref="B759:B760"/>
    <mergeCell ref="B625:B629"/>
    <mergeCell ref="B695:B699"/>
    <mergeCell ref="B700:B704"/>
    <mergeCell ref="B705:B709"/>
    <mergeCell ref="B710:B714"/>
    <mergeCell ref="B640:B644"/>
    <mergeCell ref="D761:E761"/>
    <mergeCell ref="D749:D750"/>
    <mergeCell ref="D833:D837"/>
    <mergeCell ref="B504:B505"/>
    <mergeCell ref="B506:B507"/>
    <mergeCell ref="B519:B523"/>
    <mergeCell ref="C519:C548"/>
    <mergeCell ref="B524:B528"/>
    <mergeCell ref="B529:B533"/>
    <mergeCell ref="B534:B538"/>
    <mergeCell ref="B539:B543"/>
    <mergeCell ref="B549:B553"/>
    <mergeCell ref="C549:C560"/>
    <mergeCell ref="C572:C587"/>
    <mergeCell ref="B572:B576"/>
    <mergeCell ref="B588:B592"/>
    <mergeCell ref="C588:C624"/>
    <mergeCell ref="B593:B597"/>
    <mergeCell ref="B598:B602"/>
    <mergeCell ref="B603:B607"/>
    <mergeCell ref="B608:B612"/>
    <mergeCell ref="B715:B719"/>
    <mergeCell ref="B720:B724"/>
    <mergeCell ref="B561:B563"/>
    <mergeCell ref="D813:D817"/>
    <mergeCell ref="D808:D812"/>
    <mergeCell ref="D870:D872"/>
    <mergeCell ref="D865:D869"/>
    <mergeCell ref="D862:D864"/>
    <mergeCell ref="D857:D861"/>
    <mergeCell ref="D852:D856"/>
    <mergeCell ref="D849:D851"/>
    <mergeCell ref="D844:D848"/>
    <mergeCell ref="D841:D843"/>
    <mergeCell ref="D838:D840"/>
    <mergeCell ref="D991:E991"/>
    <mergeCell ref="D990:E990"/>
    <mergeCell ref="D989:E989"/>
    <mergeCell ref="D988:E988"/>
    <mergeCell ref="D987:E987"/>
    <mergeCell ref="D982:D986"/>
    <mergeCell ref="D977:D981"/>
    <mergeCell ref="D969:D973"/>
    <mergeCell ref="D974:D976"/>
    <mergeCell ref="B1005:B1009"/>
    <mergeCell ref="D1005:D1009"/>
    <mergeCell ref="D1012:E1012"/>
    <mergeCell ref="D1013:E1013"/>
    <mergeCell ref="D1015:E1015"/>
    <mergeCell ref="D992:D994"/>
    <mergeCell ref="B992:B994"/>
    <mergeCell ref="B1010:B1011"/>
    <mergeCell ref="D995:D999"/>
    <mergeCell ref="B1000:B1004"/>
    <mergeCell ref="C992:C1016"/>
    <mergeCell ref="B3:B4"/>
    <mergeCell ref="C6:E6"/>
    <mergeCell ref="D20:D24"/>
    <mergeCell ref="C3:C4"/>
    <mergeCell ref="C7:E7"/>
    <mergeCell ref="B25:B29"/>
    <mergeCell ref="B40:B44"/>
    <mergeCell ref="B10:B14"/>
    <mergeCell ref="B35:B39"/>
    <mergeCell ref="C5:E5"/>
    <mergeCell ref="B30:B34"/>
    <mergeCell ref="B20:B24"/>
    <mergeCell ref="B15:B19"/>
    <mergeCell ref="D30:D34"/>
    <mergeCell ref="D25:D29"/>
    <mergeCell ref="D15:D19"/>
    <mergeCell ref="B255:B259"/>
    <mergeCell ref="B141:B145"/>
    <mergeCell ref="B136:B140"/>
    <mergeCell ref="B131:B135"/>
    <mergeCell ref="B174:B178"/>
    <mergeCell ref="B161:B165"/>
    <mergeCell ref="B204:B206"/>
    <mergeCell ref="B207:B211"/>
    <mergeCell ref="D151:D155"/>
    <mergeCell ref="B235:B239"/>
    <mergeCell ref="B240:B244"/>
    <mergeCell ref="B189:B193"/>
    <mergeCell ref="B194:B198"/>
    <mergeCell ref="B184:B188"/>
    <mergeCell ref="B225:B229"/>
    <mergeCell ref="B212:B216"/>
    <mergeCell ref="B199:B203"/>
    <mergeCell ref="B230:B234"/>
    <mergeCell ref="B245:B249"/>
    <mergeCell ref="C357:C411"/>
    <mergeCell ref="B357:B361"/>
    <mergeCell ref="B268:B272"/>
    <mergeCell ref="B294:B295"/>
    <mergeCell ref="B296:B297"/>
    <mergeCell ref="B385:B389"/>
    <mergeCell ref="C10:C356"/>
    <mergeCell ref="B83:B87"/>
    <mergeCell ref="B76:B78"/>
    <mergeCell ref="B146:B150"/>
    <mergeCell ref="B171:B173"/>
    <mergeCell ref="B166:B170"/>
    <mergeCell ref="B151:B155"/>
    <mergeCell ref="B156:B160"/>
    <mergeCell ref="B263:B267"/>
    <mergeCell ref="B220:B224"/>
    <mergeCell ref="B250:B254"/>
    <mergeCell ref="B179:B183"/>
    <mergeCell ref="B108:B112"/>
    <mergeCell ref="B113:B117"/>
    <mergeCell ref="B93:B97"/>
    <mergeCell ref="B80:B82"/>
    <mergeCell ref="B260:B262"/>
    <mergeCell ref="B217:B219"/>
    <mergeCell ref="B488:B492"/>
    <mergeCell ref="B493:B495"/>
    <mergeCell ref="B496:B500"/>
    <mergeCell ref="B306:B308"/>
    <mergeCell ref="B309:B311"/>
    <mergeCell ref="B312:B314"/>
    <mergeCell ref="B315:B319"/>
    <mergeCell ref="B320:B322"/>
    <mergeCell ref="B323:B327"/>
    <mergeCell ref="B328:B330"/>
    <mergeCell ref="B331:B333"/>
    <mergeCell ref="B458:B462"/>
    <mergeCell ref="B448:B452"/>
    <mergeCell ref="B443:B447"/>
    <mergeCell ref="B382:B384"/>
    <mergeCell ref="B412:B416"/>
    <mergeCell ref="B422:B426"/>
    <mergeCell ref="B405:B406"/>
    <mergeCell ref="B438:B442"/>
    <mergeCell ref="B483:B487"/>
    <mergeCell ref="B417:B421"/>
    <mergeCell ref="B473:B477"/>
    <mergeCell ref="B395:B399"/>
    <mergeCell ref="B400:B404"/>
    <mergeCell ref="B427:B429"/>
    <mergeCell ref="B430:B432"/>
    <mergeCell ref="B453:B457"/>
    <mergeCell ref="B468:B472"/>
    <mergeCell ref="B463:B467"/>
    <mergeCell ref="D434:E434"/>
    <mergeCell ref="D427:D429"/>
    <mergeCell ref="D422:D426"/>
    <mergeCell ref="D417:D421"/>
    <mergeCell ref="D412:D416"/>
    <mergeCell ref="D410:E410"/>
    <mergeCell ref="D409:E409"/>
    <mergeCell ref="D407:E407"/>
    <mergeCell ref="D400:D404"/>
    <mergeCell ref="D395:D399"/>
    <mergeCell ref="D405:D406"/>
    <mergeCell ref="D481:E481"/>
    <mergeCell ref="D479:E479"/>
    <mergeCell ref="D433:E433"/>
    <mergeCell ref="D453:D457"/>
    <mergeCell ref="D564:D565"/>
    <mergeCell ref="D561:D563"/>
    <mergeCell ref="D560:E560"/>
    <mergeCell ref="D559:E559"/>
    <mergeCell ref="D558:E558"/>
    <mergeCell ref="D557:E557"/>
    <mergeCell ref="D556:E556"/>
    <mergeCell ref="D549:D553"/>
    <mergeCell ref="D548:E548"/>
    <mergeCell ref="D488:D492"/>
    <mergeCell ref="D483:D487"/>
    <mergeCell ref="D547:E547"/>
    <mergeCell ref="D546:E546"/>
    <mergeCell ref="D545:E545"/>
    <mergeCell ref="D544:E544"/>
    <mergeCell ref="D539:D543"/>
    <mergeCell ref="D534:D538"/>
    <mergeCell ref="D529:D533"/>
    <mergeCell ref="D524:D528"/>
    <mergeCell ref="D519:D523"/>
    <mergeCell ref="D508:D509"/>
    <mergeCell ref="D510:D511"/>
    <mergeCell ref="D512:D513"/>
    <mergeCell ref="D942:D946"/>
    <mergeCell ref="D937:D941"/>
    <mergeCell ref="D932:D936"/>
    <mergeCell ref="D927:D931"/>
    <mergeCell ref="D922:D926"/>
    <mergeCell ref="D917:D921"/>
    <mergeCell ref="D912:D916"/>
    <mergeCell ref="D911:E911"/>
    <mergeCell ref="D910:E910"/>
    <mergeCell ref="D909:E909"/>
    <mergeCell ref="D908:E908"/>
    <mergeCell ref="D907:E907"/>
    <mergeCell ref="D902:D906"/>
    <mergeCell ref="D897:D901"/>
    <mergeCell ref="D894:D896"/>
    <mergeCell ref="D893:E893"/>
    <mergeCell ref="D892:E892"/>
    <mergeCell ref="D891:E891"/>
    <mergeCell ref="D890:E890"/>
    <mergeCell ref="D889:E889"/>
    <mergeCell ref="D884:D886"/>
    <mergeCell ref="D751:D752"/>
    <mergeCell ref="D792:D794"/>
    <mergeCell ref="D753:D754"/>
    <mergeCell ref="D755:D756"/>
    <mergeCell ref="D757:D758"/>
    <mergeCell ref="D759:D760"/>
    <mergeCell ref="D789:D791"/>
    <mergeCell ref="D762:E762"/>
    <mergeCell ref="D763:E763"/>
    <mergeCell ref="D764:E764"/>
    <mergeCell ref="D803:D807"/>
    <mergeCell ref="D881:D883"/>
    <mergeCell ref="D878:D880"/>
    <mergeCell ref="D873:D877"/>
    <mergeCell ref="D828:D832"/>
    <mergeCell ref="D827:E827"/>
    <mergeCell ref="D826:E826"/>
    <mergeCell ref="D825:E825"/>
    <mergeCell ref="D824:E824"/>
    <mergeCell ref="D823:E823"/>
    <mergeCell ref="D818:D822"/>
    <mergeCell ref="D690:D694"/>
    <mergeCell ref="D685:D689"/>
    <mergeCell ref="D720:D724"/>
    <mergeCell ref="D715:D719"/>
    <mergeCell ref="D710:D714"/>
    <mergeCell ref="D705:D709"/>
    <mergeCell ref="D700:D704"/>
    <mergeCell ref="D695:D699"/>
    <mergeCell ref="D746:D748"/>
    <mergeCell ref="D741:D745"/>
    <mergeCell ref="D736:D740"/>
    <mergeCell ref="D733:D735"/>
    <mergeCell ref="D728:D732"/>
    <mergeCell ref="D725:D727"/>
    <mergeCell ref="D588:D592"/>
    <mergeCell ref="D587:E587"/>
    <mergeCell ref="D586:E586"/>
    <mergeCell ref="D585:E585"/>
    <mergeCell ref="D584:E584"/>
    <mergeCell ref="D583:E583"/>
    <mergeCell ref="D675:D679"/>
    <mergeCell ref="D680:D684"/>
    <mergeCell ref="D670:D674"/>
    <mergeCell ref="D665:D669"/>
    <mergeCell ref="D660:D664"/>
    <mergeCell ref="D655:D659"/>
    <mergeCell ref="D650:D654"/>
    <mergeCell ref="D645:D649"/>
    <mergeCell ref="D640:D644"/>
    <mergeCell ref="D630:D634"/>
    <mergeCell ref="D482:E482"/>
    <mergeCell ref="D493:D495"/>
    <mergeCell ref="D518:E518"/>
    <mergeCell ref="D517:E517"/>
    <mergeCell ref="D504:D505"/>
    <mergeCell ref="D506:D507"/>
    <mergeCell ref="D411:E411"/>
    <mergeCell ref="D463:D467"/>
    <mergeCell ref="D458:D462"/>
    <mergeCell ref="D515:E515"/>
    <mergeCell ref="D516:E516"/>
    <mergeCell ref="D480:E480"/>
    <mergeCell ref="D437:E437"/>
    <mergeCell ref="D436:E436"/>
    <mergeCell ref="D435:E435"/>
    <mergeCell ref="D430:D432"/>
    <mergeCell ref="D478:E478"/>
    <mergeCell ref="D473:D477"/>
    <mergeCell ref="D468:D472"/>
    <mergeCell ref="D448:D452"/>
    <mergeCell ref="D443:D447"/>
    <mergeCell ref="D438:D442"/>
    <mergeCell ref="D514:E514"/>
    <mergeCell ref="D501:D503"/>
    <mergeCell ref="D385:D389"/>
    <mergeCell ref="D382:D384"/>
    <mergeCell ref="D408:E408"/>
    <mergeCell ref="D390:D394"/>
    <mergeCell ref="D377:D381"/>
    <mergeCell ref="D372:D376"/>
    <mergeCell ref="D367:D371"/>
    <mergeCell ref="D362:D366"/>
    <mergeCell ref="D357:D361"/>
    <mergeCell ref="D289:D293"/>
    <mergeCell ref="D282:D284"/>
    <mergeCell ref="D273:D277"/>
    <mergeCell ref="D250:D254"/>
    <mergeCell ref="D278:D281"/>
    <mergeCell ref="D245:D249"/>
    <mergeCell ref="D240:D244"/>
    <mergeCell ref="D356:E356"/>
    <mergeCell ref="D355:E355"/>
    <mergeCell ref="D353:E353"/>
    <mergeCell ref="D352:E352"/>
    <mergeCell ref="D354:E354"/>
    <mergeCell ref="D323:D327"/>
    <mergeCell ref="D306:D308"/>
    <mergeCell ref="D309:D311"/>
    <mergeCell ref="D312:D314"/>
    <mergeCell ref="D315:D319"/>
    <mergeCell ref="D285:D288"/>
    <mergeCell ref="K3:K4"/>
    <mergeCell ref="G2:K2"/>
    <mergeCell ref="L2:P2"/>
    <mergeCell ref="P3:P4"/>
    <mergeCell ref="F3:F4"/>
    <mergeCell ref="D3:E4"/>
    <mergeCell ref="D93:D97"/>
    <mergeCell ref="D98:D102"/>
    <mergeCell ref="D103:D107"/>
    <mergeCell ref="D141:D145"/>
    <mergeCell ref="D136:D140"/>
    <mergeCell ref="D123:D125"/>
    <mergeCell ref="D118:D122"/>
    <mergeCell ref="D108:D112"/>
    <mergeCell ref="D88:D92"/>
    <mergeCell ref="D194:D198"/>
    <mergeCell ref="D189:D193"/>
    <mergeCell ref="D184:D188"/>
    <mergeCell ref="D179:D183"/>
    <mergeCell ref="D174:D178"/>
    <mergeCell ref="D171:D173"/>
    <mergeCell ref="D166:D170"/>
    <mergeCell ref="D161:D165"/>
    <mergeCell ref="AF2:AJ2"/>
    <mergeCell ref="AJ3:AJ4"/>
    <mergeCell ref="D10:D14"/>
    <mergeCell ref="C9:E9"/>
    <mergeCell ref="B1:F2"/>
    <mergeCell ref="C8:E8"/>
    <mergeCell ref="D320:D322"/>
    <mergeCell ref="D235:D239"/>
    <mergeCell ref="D230:D234"/>
    <mergeCell ref="D225:D229"/>
    <mergeCell ref="D220:D224"/>
    <mergeCell ref="D217:D219"/>
    <mergeCell ref="D212:D216"/>
    <mergeCell ref="D207:D211"/>
    <mergeCell ref="D296:D299"/>
    <mergeCell ref="D302:D305"/>
    <mergeCell ref="D204:D206"/>
    <mergeCell ref="D199:D203"/>
    <mergeCell ref="D268:D272"/>
    <mergeCell ref="D263:D267"/>
    <mergeCell ref="D260:D262"/>
    <mergeCell ref="D255:D259"/>
    <mergeCell ref="Q2:U2"/>
    <mergeCell ref="U3:U4"/>
    <mergeCell ref="D566:D567"/>
    <mergeCell ref="D618:D619"/>
    <mergeCell ref="D887:D888"/>
    <mergeCell ref="D956:D957"/>
    <mergeCell ref="B1041:B1042"/>
    <mergeCell ref="C1041:C1046"/>
    <mergeCell ref="D1041:D1042"/>
    <mergeCell ref="B1043:B1044"/>
    <mergeCell ref="D1043:D1044"/>
    <mergeCell ref="D1045:E1045"/>
    <mergeCell ref="D1046:E1046"/>
    <mergeCell ref="D569:E569"/>
    <mergeCell ref="D625:D629"/>
    <mergeCell ref="D624:E624"/>
    <mergeCell ref="D623:E623"/>
    <mergeCell ref="D621:E621"/>
    <mergeCell ref="D620:E620"/>
    <mergeCell ref="D613:D617"/>
    <mergeCell ref="D608:D612"/>
    <mergeCell ref="D603:D607"/>
    <mergeCell ref="D598:D602"/>
    <mergeCell ref="D572:D576"/>
    <mergeCell ref="D635:D639"/>
    <mergeCell ref="D593:D597"/>
    <mergeCell ref="AU2:AY2"/>
    <mergeCell ref="AY3:AY4"/>
    <mergeCell ref="B1047:B1048"/>
    <mergeCell ref="C1047:C1050"/>
    <mergeCell ref="D1047:D1048"/>
    <mergeCell ref="D1049:E1049"/>
    <mergeCell ref="D1050:E1050"/>
    <mergeCell ref="D947:D950"/>
    <mergeCell ref="D951:D953"/>
    <mergeCell ref="D954:D955"/>
    <mergeCell ref="D1032:D1033"/>
    <mergeCell ref="D1034:D1035"/>
    <mergeCell ref="D1036:D1037"/>
    <mergeCell ref="D1040:E1040"/>
    <mergeCell ref="D1039:E1039"/>
    <mergeCell ref="D1038:E1038"/>
    <mergeCell ref="D1029:D1031"/>
    <mergeCell ref="D1026:D1028"/>
    <mergeCell ref="D1023:D1025"/>
    <mergeCell ref="D1020:D1022"/>
    <mergeCell ref="D1017:D1019"/>
    <mergeCell ref="D1010:D1011"/>
    <mergeCell ref="D1000:D1004"/>
    <mergeCell ref="B995:B999"/>
  </mergeCells>
  <pageMargins left="0.70866141732283472" right="0.70866141732283472" top="0.74803149606299213" bottom="0.74803149606299213" header="0.31496062992125984" footer="0.31496062992125984"/>
  <pageSetup paperSize="9" scale="51" fitToHeight="0" orientation="portrait" r:id="rId2"/>
  <rowBreaks count="1" manualBreakCount="1">
    <brk id="1043" max="1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20"/>
  <sheetViews>
    <sheetView showGridLines="0" zoomScale="90" zoomScaleNormal="90" zoomScaleSheetLayoutView="100" workbookViewId="0">
      <pane xSplit="6" ySplit="8" topLeftCell="AD9" activePane="bottomRight" state="frozen"/>
      <selection pane="topRight" activeCell="G1" sqref="G1"/>
      <selection pane="bottomLeft" activeCell="A9" sqref="A9"/>
      <selection pane="bottomRight" activeCell="AU9" sqref="AU9"/>
    </sheetView>
  </sheetViews>
  <sheetFormatPr defaultColWidth="9.140625" defaultRowHeight="15" x14ac:dyDescent="0.25"/>
  <cols>
    <col min="1" max="1" width="1.85546875" style="1" customWidth="1"/>
    <col min="2" max="2" width="6.42578125" style="2" customWidth="1"/>
    <col min="3" max="3" width="22.140625" style="4" customWidth="1"/>
    <col min="4" max="4" width="65.28515625" style="124" customWidth="1"/>
    <col min="5" max="5" width="16.28515625" style="123" customWidth="1"/>
    <col min="6" max="6" width="13.42578125" style="3" customWidth="1"/>
    <col min="7" max="9" width="6" style="3" customWidth="1"/>
    <col min="10" max="10" width="7.5703125" style="3" customWidth="1"/>
    <col min="11" max="11" width="13.42578125" style="3" customWidth="1"/>
    <col min="12" max="15" width="6.28515625" style="3" customWidth="1"/>
    <col min="16" max="16" width="13.5703125" style="3" customWidth="1"/>
    <col min="17" max="20" width="6.140625" style="3" customWidth="1"/>
    <col min="21" max="21" width="13.42578125" style="3" customWidth="1"/>
    <col min="22" max="22" width="6" style="3" customWidth="1"/>
    <col min="23" max="23" width="6.28515625" style="3" customWidth="1"/>
    <col min="24" max="25" width="6.140625" style="3" customWidth="1"/>
    <col min="26" max="26" width="13.42578125" style="3" customWidth="1"/>
    <col min="27" max="27" width="6" style="3" customWidth="1"/>
    <col min="28" max="28" width="5.85546875" style="3" customWidth="1"/>
    <col min="29" max="30" width="6" style="3" customWidth="1"/>
    <col min="31" max="31" width="13.42578125" style="3" customWidth="1"/>
    <col min="32" max="32" width="5.7109375" style="3" customWidth="1"/>
    <col min="33" max="35" width="5.85546875" style="3" customWidth="1"/>
    <col min="36" max="36" width="13.42578125" style="3" customWidth="1"/>
    <col min="37" max="39" width="6.28515625" style="3" customWidth="1"/>
    <col min="40" max="40" width="6.140625" style="3" customWidth="1"/>
    <col min="41" max="41" width="13.5703125" style="3" customWidth="1"/>
    <col min="42" max="43" width="6.140625" style="3" customWidth="1"/>
    <col min="44" max="45" width="6" style="3" customWidth="1"/>
    <col min="46" max="46" width="13.28515625" style="3" customWidth="1"/>
    <col min="47" max="48" width="6.140625" style="3" customWidth="1"/>
    <col min="49" max="50" width="6" style="3" customWidth="1"/>
    <col min="51" max="51" width="13.42578125" style="3" customWidth="1"/>
    <col min="52" max="16384" width="9.140625" style="3"/>
  </cols>
  <sheetData>
    <row r="1" spans="1:51" s="17" customFormat="1" ht="35.25" customHeight="1" thickBot="1" x14ac:dyDescent="0.4">
      <c r="A1" s="140"/>
      <c r="B1" s="881" t="s">
        <v>794</v>
      </c>
      <c r="C1" s="881"/>
      <c r="D1" s="881"/>
      <c r="E1" s="881"/>
      <c r="F1" s="881"/>
    </row>
    <row r="2" spans="1:51" s="17" customFormat="1" ht="23.25" customHeight="1" thickBot="1" x14ac:dyDescent="0.4">
      <c r="A2" s="140"/>
      <c r="B2" s="882"/>
      <c r="C2" s="882"/>
      <c r="D2" s="882"/>
      <c r="E2" s="882"/>
      <c r="F2" s="882"/>
      <c r="G2" s="943" t="s">
        <v>719</v>
      </c>
      <c r="H2" s="944"/>
      <c r="I2" s="944"/>
      <c r="J2" s="944"/>
      <c r="K2" s="945"/>
      <c r="L2" s="943" t="s">
        <v>724</v>
      </c>
      <c r="M2" s="944"/>
      <c r="N2" s="944"/>
      <c r="O2" s="944"/>
      <c r="P2" s="945"/>
      <c r="Q2" s="943" t="s">
        <v>727</v>
      </c>
      <c r="R2" s="944"/>
      <c r="S2" s="944"/>
      <c r="T2" s="944"/>
      <c r="U2" s="945"/>
      <c r="V2" s="943" t="s">
        <v>733</v>
      </c>
      <c r="W2" s="944"/>
      <c r="X2" s="944"/>
      <c r="Y2" s="944"/>
      <c r="Z2" s="945"/>
      <c r="AA2" s="943" t="s">
        <v>759</v>
      </c>
      <c r="AB2" s="944"/>
      <c r="AC2" s="944"/>
      <c r="AD2" s="944"/>
      <c r="AE2" s="945"/>
      <c r="AF2" s="943" t="s">
        <v>789</v>
      </c>
      <c r="AG2" s="944"/>
      <c r="AH2" s="944"/>
      <c r="AI2" s="944"/>
      <c r="AJ2" s="945"/>
      <c r="AK2" s="943" t="s">
        <v>798</v>
      </c>
      <c r="AL2" s="944"/>
      <c r="AM2" s="944"/>
      <c r="AN2" s="944"/>
      <c r="AO2" s="945"/>
      <c r="AP2" s="943" t="s">
        <v>833</v>
      </c>
      <c r="AQ2" s="944"/>
      <c r="AR2" s="944"/>
      <c r="AS2" s="944"/>
      <c r="AT2" s="945"/>
      <c r="AU2" s="784" t="s">
        <v>845</v>
      </c>
      <c r="AV2" s="785"/>
      <c r="AW2" s="785"/>
      <c r="AX2" s="785"/>
      <c r="AY2" s="786"/>
    </row>
    <row r="3" spans="1:51" s="18" customFormat="1" ht="126" customHeight="1" x14ac:dyDescent="0.25">
      <c r="A3" s="141"/>
      <c r="B3" s="961" t="s">
        <v>54</v>
      </c>
      <c r="C3" s="883" t="s">
        <v>9</v>
      </c>
      <c r="D3" s="884" t="s">
        <v>531</v>
      </c>
      <c r="E3" s="885"/>
      <c r="F3" s="883" t="s">
        <v>159</v>
      </c>
      <c r="G3" s="249" t="s">
        <v>323</v>
      </c>
      <c r="H3" s="248" t="s">
        <v>716</v>
      </c>
      <c r="I3" s="248" t="s">
        <v>717</v>
      </c>
      <c r="J3" s="248" t="s">
        <v>718</v>
      </c>
      <c r="K3" s="787" t="s">
        <v>720</v>
      </c>
      <c r="L3" s="249" t="s">
        <v>323</v>
      </c>
      <c r="M3" s="248" t="s">
        <v>716</v>
      </c>
      <c r="N3" s="248" t="s">
        <v>717</v>
      </c>
      <c r="O3" s="248" t="s">
        <v>718</v>
      </c>
      <c r="P3" s="787" t="s">
        <v>723</v>
      </c>
      <c r="Q3" s="249" t="s">
        <v>323</v>
      </c>
      <c r="R3" s="248" t="s">
        <v>716</v>
      </c>
      <c r="S3" s="248" t="s">
        <v>717</v>
      </c>
      <c r="T3" s="248" t="s">
        <v>718</v>
      </c>
      <c r="U3" s="787" t="s">
        <v>730</v>
      </c>
      <c r="V3" s="248" t="s">
        <v>716</v>
      </c>
      <c r="W3" s="248" t="s">
        <v>717</v>
      </c>
      <c r="X3" s="248" t="s">
        <v>718</v>
      </c>
      <c r="Y3" s="248" t="s">
        <v>323</v>
      </c>
      <c r="Z3" s="787" t="s">
        <v>736</v>
      </c>
      <c r="AA3" s="248" t="s">
        <v>716</v>
      </c>
      <c r="AB3" s="248" t="s">
        <v>717</v>
      </c>
      <c r="AC3" s="248" t="s">
        <v>718</v>
      </c>
      <c r="AD3" s="248" t="s">
        <v>323</v>
      </c>
      <c r="AE3" s="787" t="s">
        <v>760</v>
      </c>
      <c r="AF3" s="248" t="s">
        <v>716</v>
      </c>
      <c r="AG3" s="248" t="s">
        <v>717</v>
      </c>
      <c r="AH3" s="248" t="s">
        <v>718</v>
      </c>
      <c r="AI3" s="248" t="s">
        <v>323</v>
      </c>
      <c r="AJ3" s="787" t="s">
        <v>790</v>
      </c>
      <c r="AK3" s="248" t="s">
        <v>716</v>
      </c>
      <c r="AL3" s="248" t="s">
        <v>717</v>
      </c>
      <c r="AM3" s="248" t="s">
        <v>718</v>
      </c>
      <c r="AN3" s="248" t="s">
        <v>323</v>
      </c>
      <c r="AO3" s="787" t="s">
        <v>797</v>
      </c>
      <c r="AP3" s="248" t="s">
        <v>716</v>
      </c>
      <c r="AQ3" s="248" t="s">
        <v>717</v>
      </c>
      <c r="AR3" s="248" t="s">
        <v>718</v>
      </c>
      <c r="AS3" s="248" t="s">
        <v>323</v>
      </c>
      <c r="AT3" s="787" t="s">
        <v>834</v>
      </c>
      <c r="AU3" s="248" t="s">
        <v>716</v>
      </c>
      <c r="AV3" s="248" t="s">
        <v>717</v>
      </c>
      <c r="AW3" s="248" t="s">
        <v>718</v>
      </c>
      <c r="AX3" s="248" t="s">
        <v>323</v>
      </c>
      <c r="AY3" s="787" t="s">
        <v>844</v>
      </c>
    </row>
    <row r="4" spans="1:51" s="35" customFormat="1" ht="14.45" customHeight="1" thickBot="1" x14ac:dyDescent="0.3">
      <c r="A4" s="142"/>
      <c r="B4" s="963"/>
      <c r="C4" s="788"/>
      <c r="D4" s="886"/>
      <c r="E4" s="887"/>
      <c r="F4" s="788"/>
      <c r="G4" s="51">
        <v>103</v>
      </c>
      <c r="H4" s="51">
        <v>172</v>
      </c>
      <c r="I4" s="51">
        <v>173</v>
      </c>
      <c r="J4" s="51">
        <v>174</v>
      </c>
      <c r="K4" s="788"/>
      <c r="L4" s="51">
        <v>103</v>
      </c>
      <c r="M4" s="51">
        <v>172</v>
      </c>
      <c r="N4" s="51">
        <v>173</v>
      </c>
      <c r="O4" s="51">
        <v>174</v>
      </c>
      <c r="P4" s="788"/>
      <c r="Q4" s="51">
        <v>103</v>
      </c>
      <c r="R4" s="51">
        <v>172</v>
      </c>
      <c r="S4" s="51">
        <v>173</v>
      </c>
      <c r="T4" s="51">
        <v>174</v>
      </c>
      <c r="U4" s="788"/>
      <c r="V4" s="51">
        <v>172</v>
      </c>
      <c r="W4" s="51">
        <v>173</v>
      </c>
      <c r="X4" s="51">
        <v>174</v>
      </c>
      <c r="Y4" s="51">
        <v>103</v>
      </c>
      <c r="Z4" s="788"/>
      <c r="AA4" s="51">
        <v>172</v>
      </c>
      <c r="AB4" s="51">
        <v>173</v>
      </c>
      <c r="AC4" s="51">
        <v>174</v>
      </c>
      <c r="AD4" s="51">
        <v>103</v>
      </c>
      <c r="AE4" s="788"/>
      <c r="AF4" s="51">
        <v>172</v>
      </c>
      <c r="AG4" s="51">
        <v>173</v>
      </c>
      <c r="AH4" s="51">
        <v>174</v>
      </c>
      <c r="AI4" s="51">
        <v>103</v>
      </c>
      <c r="AJ4" s="788"/>
      <c r="AK4" s="51">
        <v>172</v>
      </c>
      <c r="AL4" s="51">
        <v>173</v>
      </c>
      <c r="AM4" s="51">
        <v>174</v>
      </c>
      <c r="AN4" s="51">
        <v>103</v>
      </c>
      <c r="AO4" s="788"/>
      <c r="AP4" s="51">
        <v>172</v>
      </c>
      <c r="AQ4" s="51">
        <v>173</v>
      </c>
      <c r="AR4" s="51">
        <v>174</v>
      </c>
      <c r="AS4" s="51">
        <v>103</v>
      </c>
      <c r="AT4" s="788"/>
      <c r="AU4" s="51">
        <v>172</v>
      </c>
      <c r="AV4" s="51">
        <v>173</v>
      </c>
      <c r="AW4" s="51">
        <v>174</v>
      </c>
      <c r="AX4" s="51">
        <v>103</v>
      </c>
      <c r="AY4" s="788"/>
    </row>
    <row r="5" spans="1:51" s="18" customFormat="1" ht="15.75" customHeight="1" x14ac:dyDescent="0.25">
      <c r="A5" s="141"/>
      <c r="B5" s="136"/>
      <c r="C5" s="1033" t="s">
        <v>115</v>
      </c>
      <c r="D5" s="1034"/>
      <c r="E5" s="1034"/>
      <c r="F5" s="294">
        <f t="shared" ref="F5:F11" si="0">K5+P5+U5+Z5+AE5+AJ5+AO5+AT5+AY5</f>
        <v>9089</v>
      </c>
      <c r="G5" s="310">
        <f t="shared" ref="G5:J5" si="1">G10+G14+G19+G22+G25+G30+G33+G38+G43+G46+G51+G56+G61+G66+G71+G76+G79+G84+G87+G92+G97+G102+G107+G110+G114+G119+G122+G125+G135+G138+G141+G145+G149+G153+G157+G161+G165+G169+G174+G179+G184+G189+G194+G199+G204+G209+G214+G217+G220+G225+G230+G235+G240+G245+G264+G267+G270+G273+G276+G279+G282+G285+G288+G291+G294+G297+G300+G303+G306+G309+G312+G315+G318+G321+G324++G327+G330+G333+G336+G339+G342+G345+G348+G351+G354+G357+G360+G363++G366+G367+G368+G369+G370+G371+G372+G373+G374+G375+G376+G377+G378+G379+G380+G381+G382+G383+G384+G385+G386+G387+G388+G389+G390+G391+G392+G393+G394+G395+G396+G397+G398+G399+G400+G401+G402+G403+G404+G405+G406+G407+G408+G409+G410+G411+G412+G413+G414+G415+G416+G417+G418+G248+G253+G256+G261</f>
        <v>2279</v>
      </c>
      <c r="H5" s="298">
        <f t="shared" si="1"/>
        <v>14</v>
      </c>
      <c r="I5" s="298">
        <f t="shared" si="1"/>
        <v>75</v>
      </c>
      <c r="J5" s="298">
        <f t="shared" si="1"/>
        <v>30</v>
      </c>
      <c r="K5" s="311">
        <f t="shared" ref="K5:K10" si="2">G5+H5+I5+J5</f>
        <v>2398</v>
      </c>
      <c r="L5" s="298">
        <f t="shared" ref="L5:O5" si="3">L10+L14+L19+L22+L25+L30+L33+L38+L43+L46+L51+L56+L61+L66+L71+L76+L79+L84+L87+L92+L97+L102+L107+L110+L114+L119+L122+L125+L135+L138+L141+L145+L149+L153+L157+L161+L165+L169+L174+L179+L184+L189+L194+L199+L204+L209+L214+L217+L220+L225+L230+L235+L240+L245+L264+L267+L270+L273+L276+L279+L282+L285+L288+L291+L294+L297+L300+L303+L306+L309+L312+L315+L318+L321+L324++L327+L330+L333+L336+L339+L342+L345+L348+L351+L354+L357+L360+L363++L366+L367+L368+L369+L370+L371+L372+L373+L374+L375+L376+L377+L378+L379+L380+L381+L382+L383+L384+L385+L386+L387+L388+L389+L390+L391+L392+L393+L394+L395+L396+L397+L398+L399+L400+L401+L402+L403+L404+L405+L406+L407+L408+L409+L410+L411+L412+L413+L414+L415+L416+L417+L418+L248+L253+L256+L261</f>
        <v>2424</v>
      </c>
      <c r="M5" s="298">
        <f t="shared" si="3"/>
        <v>10</v>
      </c>
      <c r="N5" s="298">
        <f t="shared" si="3"/>
        <v>92</v>
      </c>
      <c r="O5" s="298">
        <f t="shared" si="3"/>
        <v>35</v>
      </c>
      <c r="P5" s="312">
        <f>L5+M5+N5+O5</f>
        <v>2561</v>
      </c>
      <c r="Q5" s="298">
        <f t="shared" ref="Q5:T5" si="4">Q10+Q14+Q19+Q22+Q25+Q30+Q33+Q38+Q43+Q46+Q51+Q56+Q61+Q66+Q71+Q76+Q79+Q84+Q87+Q92+Q97+Q102+Q107+Q110+Q114+Q119+Q122+Q125+Q135+Q138+Q141+Q145+Q149+Q153+Q157+Q161+Q165+Q169+Q174+Q179+Q184+Q189+Q194+Q199+Q204+Q209+Q214+Q217+Q220+Q225+Q230+Q235+Q240+Q245+Q264+Q267+Q270+Q273+Q276+Q279+Q282+Q285+Q288+Q291+Q294+Q297+Q300+Q303+Q306+Q309+Q312+Q315+Q318+Q321+Q324++Q327+Q330+Q333+Q336+Q339+Q342+Q345+Q348+Q351+Q354+Q357+Q360+Q363++Q366+Q367+Q368+Q369+Q370+Q371+Q372+Q373+Q374+Q375+Q376+Q377+Q378+Q379+Q380+Q381+Q382+Q383+Q384+Q385+Q386+Q387+Q388+Q389+Q390+Q391+Q392+Q393+Q394+Q395+Q396+Q397+Q398+Q399+Q400+Q401+Q402+Q403+Q404+Q405+Q406+Q407+Q408+Q409+Q410+Q411+Q412+Q413+Q414+Q415+Q416+Q417+Q418+Q248+Q253+Q256+Q261</f>
        <v>2351</v>
      </c>
      <c r="R5" s="298">
        <f t="shared" si="4"/>
        <v>14</v>
      </c>
      <c r="S5" s="298">
        <f t="shared" si="4"/>
        <v>100</v>
      </c>
      <c r="T5" s="298">
        <f t="shared" si="4"/>
        <v>49</v>
      </c>
      <c r="U5" s="312">
        <f>Q5+R5+S5+T5</f>
        <v>2514</v>
      </c>
      <c r="V5" s="298">
        <f t="shared" ref="V5:Y5" si="5">V10+V14+V19+V22+V25+V30+V33+V38+V43+V46+V51+V56+V61+V66+V71+V76+V79+V84+V87+V92+V97+V102+V107+V110+V114+V119+V122+V125+V135+V138+V141+V145+V149+V153+V157+V161+V165+V169+V174+V179+V184+V189+V194+V199+V204+V209+V214+V217+V220+V225+V230+V235+V240+V245+V264+V267+V270+V273+V276+V279+V282+V285+V288+V291+V294+V297+V300+V303+V306+V309+V312+V315+V318+V321+V324++V327+V330+V333+V336+V339+V342+V345+V348+V351+V354+V357+V360+V363++V366+V367+V368+V369+V370+V371+V372+V373+V374+V375+V376+V377+V378+V379+V380+V381+V382+V383+V384+V385+V386+V387+V388+V389+V390+V391+V392+V393+V394+V395+V396+V397+V398+V399+V400+V401+V402+V403+V404+V405+V406+V407+V408+V409+V410+V411+V412+V413+V414+V415+V416+V417+V418+V248+V253+V256+V261</f>
        <v>6</v>
      </c>
      <c r="W5" s="298">
        <f t="shared" si="5"/>
        <v>29</v>
      </c>
      <c r="X5" s="298">
        <f t="shared" si="5"/>
        <v>6</v>
      </c>
      <c r="Y5" s="298">
        <f t="shared" si="5"/>
        <v>449</v>
      </c>
      <c r="Z5" s="312">
        <f>V5+W5+X5+Y5</f>
        <v>490</v>
      </c>
      <c r="AA5" s="145">
        <f t="shared" ref="AA5:AD5" si="6">AA10+AA14+AA19+AA22+AA25+AA30+AA33+AA38+AA43+AA46+AA51+AA56+AA61+AA66+AA71+AA76+AA79+AA84+AA87+AA92+AA97+AA102+AA107+AA110+AA114+AA119+AA122+AA125+AA135+AA138+AA141+AA145+AA149+AA153+AA157+AA161+AA165+AA169+AA174+AA179+AA184+AA189+AA194+AA199+AA204+AA209+AA214+AA217+AA220+AA225+AA230+AA235+AA240+AA245+AA264+AA267+AA270+AA273+AA276+AA279+AA282+AA285+AA288+AA291+AA294+AA297+AA300+AA303+AA306+AA309+AA312+AA315+AA318+AA321+AA324++AA327+AA330+AA333+AA336+AA339+AA342+AA345+AA348+AA351+AA354+AA357+AA360+AA363++AA366+AA367+AA368+AA369+AA370+AA371+AA372+AA373+AA374+AA375+AA376+AA377+AA378+AA379+AA380+AA381+AA382+AA383+AA384+AA385+AA386+AA387+AA388+AA389+AA390+AA391+AA392+AA393+AA394+AA395+AA396+AA397+AA398+AA399+AA400+AA401+AA402+AA403+AA404+AA405+AA406+AA407+AA408+AA409+AA410+AA411+AA412+AA413+AA414+AA415+AA416+AA417+AA418+AA248+AA253+AA256+AA261</f>
        <v>1</v>
      </c>
      <c r="AB5" s="145">
        <f t="shared" si="6"/>
        <v>12</v>
      </c>
      <c r="AC5" s="145">
        <f t="shared" si="6"/>
        <v>1</v>
      </c>
      <c r="AD5" s="145">
        <f t="shared" si="6"/>
        <v>236</v>
      </c>
      <c r="AE5" s="312">
        <f>AA5+AB5+AC5+AD5</f>
        <v>250</v>
      </c>
      <c r="AF5" s="145">
        <f t="shared" ref="AF5:AH5" si="7">AF14+AF19+AF22+AF25+AF30+AF33+AF38+AF43+AF51+AF56+AF61+AF76+AF79+AF84+AF87+AF92+AF107+AF114+AF119+AF122+AF125+AF135+AF138+AF184+AF199+AF204+AF214+AF217+AF220+AF225+AF230+AF235+AF245+AF256+AF261+AF264+AF267+AF270+AF273+AF276+AF279+AF282+AF285+AF288+AF291+AF294+AF297+AF300+AF303+AF306+AF309+AF312+AF315+AF318+AF321+AF324+AF327+AF330+AF333+AF336+AF339+AF342+AF345+AF348+AF351+AF354+AF357+AF360+AF363+AF366+AF367+AF368+AF369+AF370+AF371+AF372+AF373+AF375+AF376+AF377+AF378+AF379+AF380+AF381+AF382+AF383+AF384+AF385+AF386+AF387+AF388+AF389+AF390+AF391+AF392+AF393+AF394+AF395+AF396+AF397+AF398+AF399+AF400+AF401+AF402+AF403+AF404+AF405+AF406+AF407+AF408+AF409+AF410+AF411+AF412+AF413+AF414+AF415+AF416+AF417+AF418+AF248+AF253</f>
        <v>2</v>
      </c>
      <c r="AG5" s="145">
        <f t="shared" si="7"/>
        <v>12</v>
      </c>
      <c r="AH5" s="145">
        <f t="shared" si="7"/>
        <v>2</v>
      </c>
      <c r="AI5" s="145">
        <f>AI10+AI14+AI19+AI22+AI25+AI30+AI33+AI38+AI43+AI46+AI51+AI56+AI61+AI66+AI71+AI76+AI79+AI84+AI87+AI92+AI97+AI102+AI107+AI110+AI114+AI119+AI122+AI125+AI135+AI138+AI141+AI145+AI149+AI153+AI157+AI161+AI165+AI169+AI174+AI179+AI184+AI189+AI194+AI199+AI204+AI209+AI214+AI217+AI220+AI225+AI230+AI235+AI240+AI245+AI264+AI267+AI270+AI273+AI276+AI279+AI282+AI285+AI288+AI291+AI294+AI297+AI300+AI303+AI306+AI309+AI312+AI315+AI318+AI321+AI324++AI327+AI330+AI333+AI336+AI339+AI342+AI345+AI348+AI351+AI354+AI357+AI360+AI363++AI366+AI367+AI368+AI369+AI370+AI371+AI372+AI373+AI374+AI375+AI376+AI377+AI378+AI379+AI380+AI381+AI382+AI383+AI384+AI385+AI386+AI387+AI388+AI389+AI390+AI391+AI392+AI393+AI394+AI395+AI396+AI397+AI398+AI399+AI400+AI401+AI402+AI403+AI404+AI405+AI406+AI407+AI408+AI409+AI410+AI411+AI412+AI413+AI414+AI415+AI416+AI417+AI418+AI248+AI253+AI256+AI261</f>
        <v>237</v>
      </c>
      <c r="AJ5" s="312">
        <f>AF5+AG5+AH5+AI5</f>
        <v>253</v>
      </c>
      <c r="AK5" s="145">
        <f t="shared" ref="AK5:AM5" si="8">AK14+AK19+AK22+AK25+AK30+AK33+AK38+AK43+AK51+AK56+AK61+AK76+AK79+AK84+AK87+AK92+AK107+AK114+AK119+AK122+AK125+AK135+AK138+AK184+AK199+AK204+AK214+AK217+AK220+AK225+AK230+AK235+AK245+AK256+AK261+AK264+AK267+AK270+AK273+AK276+AK279+AK282+AK285+AK288+AK291+AK294+AK297+AK300+AK303+AK306+AK309+AK312+AK315+AK318+AK321+AK324+AK327+AK330+AK333+AK336+AK339+AK342+AK345+AK348+AK351+AK354+AK357+AK360+AK363+AK366+AK367+AK368+AK369+AK370+AK371+AK372+AK373+AK375+AK376+AK377+AK378+AK379+AK380+AK381+AK382+AK383+AK384+AK385+AK386+AK387+AK388+AK389+AK390+AK391+AK392+AK393+AK394+AK395+AK396+AK397+AK398+AK399+AK400+AK401+AK402+AK403+AK404+AK405+AK406+AK407+AK408+AK409+AK410+AK411+AK412+AK413+AK414+AK415+AK416+AK417+AK418+AK248+AK253</f>
        <v>1</v>
      </c>
      <c r="AL5" s="145">
        <f t="shared" si="8"/>
        <v>16</v>
      </c>
      <c r="AM5" s="145">
        <f t="shared" si="8"/>
        <v>3</v>
      </c>
      <c r="AN5" s="145">
        <f>AN10+AN14+AN19+AN22+AN25+AN30+AN33+AN38+AN43+AN46+AN51+AN56+AN61+AN66+AN71+AN76+AN79+AN84+AN87+AN92+AN97+AN102+AN107+AN110+AN114+AN119+AN122+AN125+AN135+AN138+AN141+AN145+AN149+AN153+AN157+AN161+AN165+AN169+AN174+AN179+AN184+AN189+AN194+AN199+AN204+AN209+AN214+AN217+AN220+AN225+AN230+AN235+AN240+AN245+AN264+AN267+AN270+AN273+AN276+AN279+AN282+AN285+AN288+AN291+AN294+AN297+AN300+AN303+AN306+AN309+AN312+AN315+AN318+AN321+AN324++AN327+AN330+AN333+AN336+AN339+AN342+AN345+AN348+AN351+AN354+AN357+AN360+AN363++AN366+AN367+AN368+AN369+AN370+AN371+AN372+AN373+AN374+AN375+AN376+AN377+AN378+AN379+AN380+AN381+AN382+AN383+AN384+AN385+AN386+AN387+AN388+AN389+AN390+AN391+AN392+AN393+AN394+AN395+AN396+AN397+AN398+AN399+AN400+AN401+AN402+AN403+AN404+AN405+AN406+AN407+AN408+AN409+AN410+AN411+AN412+AN413+AN414+AN415+AN416+AN417+AN418+AN248+AN253+AN256+AN261</f>
        <v>228</v>
      </c>
      <c r="AO5" s="312">
        <f>AK5+AL5+AM5+AN5</f>
        <v>248</v>
      </c>
      <c r="AP5" s="145">
        <f t="shared" ref="AP5:AR5" si="9">AP14+AP19+AP22+AP25+AP30+AP33+AP38+AP43+AP51+AP56+AP61+AP76+AP79+AP84+AP87+AP92+AP107+AP114+AP119+AP122+AP125+AP135+AP138+AP184+AP199+AP204+AP214+AP217+AP220+AP225+AP230+AP235+AP245+AP256+AP261+AP264+AP267+AP270+AP273+AP276+AP279+AP282+AP285+AP288+AP291+AP294+AP297+AP300+AP303+AP306+AP309+AP312+AP315+AP318+AP321+AP324+AP327+AP330+AP333+AP336+AP339+AP342+AP345+AP348+AP351+AP354+AP357+AP360+AP363+AP366+AP367+AP368+AP369+AP370+AP371+AP372+AP373+AP375+AP376+AP377+AP378+AP379+AP380+AP381+AP382+AP383+AP384+AP385+AP386+AP387+AP388+AP389+AP390+AP391+AP392+AP393+AP394+AP395+AP396+AP397+AP398+AP399+AP400+AP401+AP402+AP403+AP404+AP405+AP406+AP407+AP408+AP409+AP410+AP411+AP412+AP413+AP414+AP415+AP416+AP417+AP418+AP248+AP253</f>
        <v>2</v>
      </c>
      <c r="AQ5" s="145">
        <f t="shared" si="9"/>
        <v>12</v>
      </c>
      <c r="AR5" s="145">
        <f t="shared" si="9"/>
        <v>3</v>
      </c>
      <c r="AS5" s="145">
        <f>AS10+AS14+AS19+AS22+AS25+AS30+AS33+AS38+AS43+AS46+AS51+AS56+AS61+AS66+AS71+AS76+AS79+AS84+AS87+AS92+AS97+AS102+AS107+AS110+AS114+AS119+AS122+AS125+AS135+AS138+AS141+AS145+AS149+AS153+AS157+AS161+AS165+AS169+AS174+AS179+AS184+AS189+AS194+AS199+AS204+AS209+AS214+AS217+AS220+AS225+AS230+AS235+AS240+AS245+AS264+AS267+AS270+AS273+AS276+AS279+AS282+AS285+AS288+AS291+AS294+AS297+AS300+AS303+AS306+AS309+AS312+AS315+AS318+AS321+AS324++AS327+AS330+AS333+AS336+AS339+AS342+AS345+AS348+AS351+AS354+AS357+AS360+AS363++AS366+AS367+AS368+AS369+AS370+AS371+AS372+AS373+AS374+AS375+AS376+AS377+AS378+AS379+AS380+AS381+AS382+AS383+AS384+AS385+AS386+AS387+AS388+AS389+AS390+AS391+AS392+AS393+AS394+AS395+AS396+AS397+AS398+AS399+AS400+AS401+AS402+AS403+AS404+AS405+AS406+AS407+AS408+AS409+AS410+AS411+AS412+AS413+AS414+AS415+AS416+AS417+AS418+AS248+AS253+AS256+AS261</f>
        <v>188</v>
      </c>
      <c r="AT5" s="312">
        <f>AP5+AQ5+AR5+AS5</f>
        <v>205</v>
      </c>
      <c r="AU5" s="145">
        <f t="shared" ref="AU5:AW5" si="10">AU14+AU19+AU22+AU25+AU30+AU33+AU38+AU43+AU51+AU56+AU61+AU76+AU79+AU84+AU87+AU92+AU107+AU114+AU119+AU122+AU125+AU135+AU138+AU184+AU199+AU204+AU214+AU217+AU220+AU225+AU230+AU235+AU245+AU256+AU261+AU264+AU267+AU270+AU273+AU276+AU279+AU282+AU285+AU288+AU291+AU294+AU297+AU300+AU303+AU306+AU309+AU312+AU315+AU318+AU321+AU324+AU327+AU330+AU333+AU336+AU339+AU342+AU345+AU348+AU351+AU354+AU357+AU360+AU363+AU366+AU367+AU368+AU369+AU370+AU371+AU372+AU373+AU375+AU376+AU377+AU378+AU379+AU380+AU381+AU382+AU383+AU384+AU385+AU386+AU387+AU388+AU389+AU390+AU391+AU392+AU393+AU394+AU395+AU396+AU397+AU398+AU399+AU400+AU401+AU402+AU403+AU404+AU405+AU406+AU407+AU408+AU409+AU410+AU411+AU412+AU413+AU414+AU415+AU416+AU417+AU418+AU248+AU253</f>
        <v>5</v>
      </c>
      <c r="AV5" s="145">
        <f t="shared" si="10"/>
        <v>9</v>
      </c>
      <c r="AW5" s="145">
        <f t="shared" si="10"/>
        <v>0</v>
      </c>
      <c r="AX5" s="145">
        <f>AX10+AX14+AX19+AX22+AX25+AX30+AX33+AX38+AX43+AX46+AX51+AX56+AX61+AX66+AX71+AX76+AX79+AX84+AX87+AX92+AX97+AX102+AX107+AX110+AX114+AX119+AX122+AX125+AX135+AX138+AX141+AX145+AX149+AX153+AX157+AX161+AX165+AX169+AX174+AX179+AX184+AX189+AX194+AX199+AX204+AX209+AX214+AX217+AX220+AX225+AX230+AX235+AX240+AX245+AX264+AX267+AX270+AX273+AX276+AX279+AX282+AX285+AX288+AX291+AX294+AX297+AX300+AX303+AX306+AX309+AX312+AX315+AX318+AX321+AX324++AX327+AX330+AX333+AX336+AX339+AX342+AX345+AX348+AX351+AX354+AX357+AX360+AX363++AX366+AX367+AX368+AX369+AX370+AX371+AX372+AX373+AX374+AX375+AX376+AX377+AX378+AX379+AX380+AX381+AX382+AX383+AX384+AX385+AX386+AX387+AX388+AX389+AX390+AX391+AX392+AX393+AX394+AX395+AX396+AX397+AX398+AX399+AX400+AX401+AX402+AX403+AX404+AX405+AX406+AX407+AX408+AX409+AX410+AX411+AX412+AX413+AX414+AX415+AX416+AX417+AX418+AX248+AX253+AX256+AX261</f>
        <v>156</v>
      </c>
      <c r="AY5" s="312">
        <f>AU5+AV5+AW5+AX5</f>
        <v>170</v>
      </c>
    </row>
    <row r="6" spans="1:51" s="18" customFormat="1" ht="15.75" customHeight="1" x14ac:dyDescent="0.25">
      <c r="A6" s="141"/>
      <c r="B6" s="137"/>
      <c r="C6" s="1029" t="s">
        <v>539</v>
      </c>
      <c r="D6" s="1030"/>
      <c r="E6" s="1030"/>
      <c r="F6" s="295">
        <f t="shared" si="0"/>
        <v>9</v>
      </c>
      <c r="G6" s="293">
        <f t="shared" ref="G6:J6" si="11">G11+G15+G20+G23+G26+G31+G34+G39+G44+G47+G52+G57+G62+G67+G72+G77+G80+G85+G88+G93+G98+G103+G108+G111+G115+G120+G123+G126+G136+G139+G142+G146+G150+G154+G158+G162+G166+G170+G175+G180+G185+G190+G195+G200+G205+G210+G215+G218+G221+G226+G231+G236+G241+G246+G265+G268+G271+G274+G277+G280+G283+G286+G289+G292+G295+G298+G301+G304+G307+G310+G313+G316+G319+G322+G325++G328+G331+G334+G337+G340+G343+G346+G349+G352+G355+G358+G361+G364+G419+G249+G254+G257+G262</f>
        <v>0</v>
      </c>
      <c r="H6" s="145">
        <f t="shared" si="11"/>
        <v>0</v>
      </c>
      <c r="I6" s="145">
        <f t="shared" si="11"/>
        <v>0</v>
      </c>
      <c r="J6" s="145">
        <f t="shared" si="11"/>
        <v>0</v>
      </c>
      <c r="K6" s="250">
        <f t="shared" si="2"/>
        <v>0</v>
      </c>
      <c r="L6" s="145">
        <f t="shared" ref="L6:O6" si="12">L11+L15+L20+L23+L26+L31+L34+L39+L44+L47+L52+L57+L62+L67+L72+L77+L80+L85+L88+L93+L98+L103+L108+L111+L115+L120+L123+L126+L136+L139+L142+L146+L150+L154+L158+L162+L166+L170+L175+L180+L185+L190+L195+L200+L205+L210+L215+L218+L221+L226+L231+L236+L241+L246+L265+L268+L271+L274+L277+L280+L283+L286+L289+L292+L295+L298+L301+L304+L307+L310+L313+L316+L319+L322+L325++L328+L331+L334+L337+L340+L343+L346+L349+L352+L355+L358+L361+L364+L419+L249+L254+L257+L262</f>
        <v>0</v>
      </c>
      <c r="M6" s="145">
        <f t="shared" si="12"/>
        <v>0</v>
      </c>
      <c r="N6" s="145">
        <f t="shared" si="12"/>
        <v>0</v>
      </c>
      <c r="O6" s="145">
        <f t="shared" si="12"/>
        <v>0</v>
      </c>
      <c r="P6" s="313">
        <f t="shared" ref="P6:P8" si="13">L6+M6+N6+O6</f>
        <v>0</v>
      </c>
      <c r="Q6" s="145">
        <f t="shared" ref="Q6:T6" si="14">Q11+Q15+Q20+Q23+Q26+Q31+Q34+Q39+Q44+Q47+Q52+Q57+Q62+Q67+Q72+Q77+Q80+Q85+Q88+Q93+Q98+Q103+Q108+Q111+Q115+Q120+Q123+Q126+Q136+Q139+Q142+Q146+Q150+Q154+Q158+Q162+Q166+Q170+Q175+Q180+Q185+Q190+Q195+Q200+Q205+Q210+Q215+Q218+Q221+Q226+Q231+Q236+Q241+Q246+Q265+Q268+Q271+Q274+Q277+Q280+Q283+Q286+Q289+Q292+Q295+Q298+Q301+Q304+Q307+Q310+Q313+Q316+Q319+Q322+Q325++Q328+Q331+Q334+Q337+Q340+Q343+Q346+Q349+Q352+Q355+Q358+Q361+Q364+Q419+Q249+Q254+Q257+Q262</f>
        <v>0</v>
      </c>
      <c r="R6" s="145">
        <f t="shared" si="14"/>
        <v>0</v>
      </c>
      <c r="S6" s="145">
        <f t="shared" si="14"/>
        <v>0</v>
      </c>
      <c r="T6" s="145">
        <f t="shared" si="14"/>
        <v>0</v>
      </c>
      <c r="U6" s="313">
        <f t="shared" ref="U6:U8" si="15">Q6+R6+S6+T6</f>
        <v>0</v>
      </c>
      <c r="V6" s="145">
        <f t="shared" ref="V6:Y6" si="16">V11+V15+V20+V23+V26+V31+V34+V39+V44+V47+V52+V57+V62+V67+V72+V77+V80+V85+V88+V93+V98+V103+V108+V111+V115+V120+V123+V126+V136+V139+V142+V146+V150+V154+V158+V162+V166+V170+V175+V180+V185+V190+V195+V200+V205+V210+V215+V218+V221+V226+V231+V236+V241+V246+V265+V268+V271+V274+V277+V280+V283+V286+V289+V292+V295+V298+V301+V304+V307+V310+V313+V316+V319+V322+V325++V328+V331+V334+V337+V340+V343+V346+V349+V352+V355+V358+V361+V364+V419+V249+V254+V257+V262</f>
        <v>0</v>
      </c>
      <c r="W6" s="145">
        <f t="shared" si="16"/>
        <v>0</v>
      </c>
      <c r="X6" s="145">
        <f t="shared" si="16"/>
        <v>0</v>
      </c>
      <c r="Y6" s="145">
        <f t="shared" si="16"/>
        <v>7</v>
      </c>
      <c r="Z6" s="313">
        <f t="shared" ref="Z6:Z8" si="17">V6+W6+X6+Y6</f>
        <v>7</v>
      </c>
      <c r="AA6" s="145">
        <f t="shared" ref="AA6:AD7" si="18">AA11+AA15+AA20+AA23+AA26+AA31+AA34+AA39+AA44+AA47+AA52+AA57+AA62+AA67+AA72+AA77+AA80+AA85+AA88+AA93+AA98+AA103+AA108+AA111+AA115+AA120+AA123+AA126+AA131+AA136+AA139+AA142+AA146+AA150+AA154+AA158+AA162+AA166+AA170+AA175+AA180+AA185+AA190+AA195+AA200+AA205+AA210+AA215+AA218+AA221+AA226+AA231+AA236+AA241+AA246+AA265+AA268+AA271+AA274+AA277+AA280+AA283+AA286+AA289+AA292+AA295+AA298+AA301+AA307+AA310+AA313+AA316+AA319+AA322+AA325+AA328+AA331+AA334+AA337+AA340+AA343+AA346+AA349+AA352+AA355+AA358+AA361+AA364+AA419+AA249+AA254+AA257+AA262</f>
        <v>0</v>
      </c>
      <c r="AB6" s="145">
        <f t="shared" si="18"/>
        <v>0</v>
      </c>
      <c r="AC6" s="145">
        <f t="shared" si="18"/>
        <v>0</v>
      </c>
      <c r="AD6" s="145">
        <f t="shared" si="18"/>
        <v>0</v>
      </c>
      <c r="AE6" s="313">
        <f t="shared" ref="AE6:AE8" si="19">AA6+AB6+AC6+AD6</f>
        <v>0</v>
      </c>
      <c r="AF6" s="145">
        <f t="shared" ref="AF6:AH6" si="20">AF15+AF20+AF23+AF26+AF31+AF34+AF39+AF44+AF52+AF57+AF62+AF77+AF80+AF85+AF88+AF93+AF108+AF115+AF120+AF123+AF126+AF136+AF139+AF185+AF200+AF205+AF215+AF218+AF221+AF226+AF231+AF236+AF246+AF257+AF262+AF265+AF268+AF271+AF274+AF277+AF280+AF283+AF286+AF289+AF292+AF295+AF298+AF301+AF304+AF307+AF310+AF313+AF316+AF319+AF322+AF325+AF328+AF331+AF334+AF337+AF340+AF343+AF346+AF349+AF352+AF355+AF358+AF361+AF364+AF419+AF249+AF254</f>
        <v>0</v>
      </c>
      <c r="AG6" s="145">
        <f t="shared" si="20"/>
        <v>0</v>
      </c>
      <c r="AH6" s="145">
        <f t="shared" si="20"/>
        <v>0</v>
      </c>
      <c r="AI6" s="145">
        <f>AI11+AI15+AI20+AI23+AI26+AI31+AI34+AI39+AI44+AI47+AI52+AI57+AI62+AI67+AI72+AI77+AI80+AI85+AI88+AI93+AI98+AI103+AI108+AI111+AI115+AI120+AI123+AI126+AI136+AI139+AI142+AI146+AI150+AI154+AI158+AI162+AI166+AI170+AI175+AI180+AI185+AI190+AI195+AI200+AI205+AI210+AI215+AI218+AI221+AI226+AI231+AI236+AI241+AI246+AI265+AI268+AI271+AI274+AI277+AI280+AI283+AI286+AI289+AI292+AI295+AI298+AI301+AI304+AI307+AI310+AI313+AI316+AI319+AI322+AI325++AI328+AI331+AI334+AI337+AI340+AI343+AI346+AI349+AI352+AI355+AI358+AI361+AI364+AI419+AI249+AI254+AI257+AI262</f>
        <v>1</v>
      </c>
      <c r="AJ6" s="313">
        <f t="shared" ref="AJ6:AJ8" si="21">AF6+AG6+AH6+AI6</f>
        <v>1</v>
      </c>
      <c r="AK6" s="145">
        <f t="shared" ref="AK6:AM6" si="22">AK15+AK20+AK23+AK26+AK31+AK34+AK39+AK44+AK52+AK57+AK62+AK77+AK80+AK85+AK88+AK93+AK108+AK115+AK120+AK123+AK126+AK136+AK139+AK185+AK200+AK205+AK215+AK218+AK221+AK226+AK231+AK236+AK246+AK257+AK262+AK265+AK268+AK271+AK274+AK277+AK280+AK283+AK286+AK289+AK292+AK295+AK298+AK301+AK304+AK307+AK310+AK313+AK316+AK319+AK322+AK325+AK328+AK331+AK334+AK337+AK340+AK343+AK346+AK349+AK352+AK355+AK358+AK361+AK364+AK419+AK249+AK254</f>
        <v>0</v>
      </c>
      <c r="AL6" s="145">
        <f t="shared" si="22"/>
        <v>0</v>
      </c>
      <c r="AM6" s="145">
        <f t="shared" si="22"/>
        <v>0</v>
      </c>
      <c r="AN6" s="145">
        <f>AN11+AN15+AN20+AN23+AN26+AN31+AN34+AN39+AN44+AN47+AN52+AN57+AN62+AN67+AN72+AN77+AN80+AN85+AN88+AN93+AN98+AN103+AN108+AN111+AN115+AN120+AN123+AN126+AN136+AN139+AN142+AN146+AN150+AN154+AN158+AN162+AN166+AN170+AN175+AN180+AN185+AN190+AN195+AN200+AN205+AN210+AN215+AN218+AN221+AN226+AN231+AN236+AN241+AN246+AN265+AN268+AN271+AN274+AN277+AN280+AN283+AN286+AN289+AN292+AN295+AN298+AN301+AN304+AN307+AN310+AN313+AN316+AN319+AN322+AN325++AN328+AN331+AN334+AN337+AN340+AN343+AN346+AN349+AN352+AN355+AN358+AN361+AN364+AN419+AN249+AN254+AN257+AN262</f>
        <v>0</v>
      </c>
      <c r="AO6" s="313">
        <f t="shared" ref="AO6:AO8" si="23">AK6+AL6+AM6+AN6</f>
        <v>0</v>
      </c>
      <c r="AP6" s="145">
        <f t="shared" ref="AP6:AR6" si="24">AP15+AP20+AP23+AP26+AP31+AP34+AP39+AP44+AP52+AP57+AP62+AP77+AP80+AP85+AP88+AP93+AP108+AP115+AP120+AP123+AP126+AP136+AP139+AP185+AP200+AP205+AP215+AP218+AP221+AP226+AP231+AP236+AP246+AP257+AP262+AP265+AP268+AP271+AP274+AP277+AP280+AP283+AP286+AP289+AP292+AP295+AP298+AP301+AP304+AP307+AP310+AP313+AP316+AP319+AP322+AP325+AP328+AP331+AP334+AP337+AP340+AP343+AP346+AP349+AP352+AP355+AP358+AP361+AP364+AP419+AP249+AP254</f>
        <v>0</v>
      </c>
      <c r="AQ6" s="145">
        <f t="shared" si="24"/>
        <v>0</v>
      </c>
      <c r="AR6" s="145">
        <f t="shared" si="24"/>
        <v>0</v>
      </c>
      <c r="AS6" s="145">
        <f>AS11+AS15+AS20+AS23+AS26+AS31+AS34+AS39+AS44+AS47+AS52+AS57+AS62+AS67+AS72+AS77+AS80+AS85+AS88+AS93+AS98+AS103+AS108+AS111+AS115+AS120+AS123+AS126+AS136+AS139+AS142+AS146+AS150+AS154+AS158+AS162+AS166+AS170+AS175+AS180+AS185+AS190+AS195+AS200+AS205+AS210+AS215+AS218+AS221+AS226+AS231+AS236+AS241+AS246+AS265+AS268+AS271+AS274+AS277+AS280+AS283+AS286+AS289+AS292+AS295+AS298+AS301+AS304+AS307+AS310+AS313+AS316+AS319+AS322+AS325++AS328+AS331+AS334+AS337+AS340+AS343+AS346+AS349+AS352+AS355+AS358+AS361+AS364+AS419+AS249+AS254+AS257+AS262</f>
        <v>0</v>
      </c>
      <c r="AT6" s="313">
        <f t="shared" ref="AT6:AT8" si="25">AP6+AQ6+AR6+AS6</f>
        <v>0</v>
      </c>
      <c r="AU6" s="145">
        <f t="shared" ref="AU6:AW6" si="26">AU15+AU20+AU23+AU26+AU31+AU34+AU39+AU44+AU52+AU57+AU62+AU77+AU80+AU85+AU88+AU93+AU108+AU115+AU120+AU123+AU126+AU136+AU139+AU185+AU200+AU205+AU215+AU218+AU221+AU226+AU231+AU236+AU246+AU257+AU262+AU265+AU268+AU271+AU274+AU277+AU280+AU283+AU286+AU289+AU292+AU295+AU298+AU301+AU304+AU307+AU310+AU313+AU316+AU319+AU322+AU325+AU328+AU331+AU334+AU337+AU340+AU343+AU346+AU349+AU352+AU355+AU358+AU361+AU364+AU419+AU249+AU254</f>
        <v>0</v>
      </c>
      <c r="AV6" s="145">
        <f t="shared" si="26"/>
        <v>0</v>
      </c>
      <c r="AW6" s="145">
        <f t="shared" si="26"/>
        <v>0</v>
      </c>
      <c r="AX6" s="145">
        <f>AX11+AX15+AX20+AX23+AX26+AX31+AX34+AX39+AX44+AX47+AX52+AX57+AX62+AX67+AX72+AX77+AX80+AX85+AX88+AX93+AX98+AX103+AX108+AX111+AX115+AX120+AX123+AX126+AX136+AX139+AX142+AX146+AX150+AX154+AX158+AX162+AX166+AX170+AX175+AX180+AX185+AX190+AX195+AX200+AX205+AX210+AX215+AX218+AX221+AX226+AX231+AX236+AX241+AX246+AX265+AX268+AX271+AX274+AX277+AX280+AX283+AX286+AX289+AX292+AX295+AX298+AX301+AX304+AX307+AX310+AX313+AX316+AX319+AX322+AX325++AX328+AX331+AX334+AX337+AX340+AX343+AX346+AX349+AX352+AX355+AX358+AX361+AX364+AX419+AX249+AX254+AX257+AX262</f>
        <v>1</v>
      </c>
      <c r="AY6" s="313">
        <f t="shared" ref="AY6:AY8" si="27">AU6+AV6+AW6+AX6</f>
        <v>1</v>
      </c>
    </row>
    <row r="7" spans="1:51" s="18" customFormat="1" ht="16.5" customHeight="1" thickBot="1" x14ac:dyDescent="0.3">
      <c r="A7" s="141"/>
      <c r="B7" s="138"/>
      <c r="C7" s="1031" t="s">
        <v>538</v>
      </c>
      <c r="D7" s="1032"/>
      <c r="E7" s="1032"/>
      <c r="F7" s="296">
        <f t="shared" si="0"/>
        <v>3861</v>
      </c>
      <c r="G7" s="314">
        <f t="shared" ref="G7:J7" si="28">G12+G16+G21+G24+G27+G32+G35+G40+G45+G48+G53+G58+G63+G68+G73+G78+G81+G86+G89+G94+G99+G104+G109+G112+G116+G121+G124+G127+G137+G140+G143+G147+G151+G155+G159+G163+G167+G171+G176+G181+G186+G191+G196+G201+G206+G211+G216+G219+G222+G227+G232+G237+G242+G247+G266+G269+G272+G275+G278+G281+G284+G287+G290+G293+G296+G299+G302+G305+G308+G311+G314+G317+G320+G323+G326++G329+G332+G335+G338+G341+G344+G347+G350+G353+G356+G359+G362+G365+G420+G250+G255+G258+G263+G132</f>
        <v>244</v>
      </c>
      <c r="H7" s="300">
        <f t="shared" si="28"/>
        <v>16</v>
      </c>
      <c r="I7" s="300">
        <f t="shared" si="28"/>
        <v>15</v>
      </c>
      <c r="J7" s="300">
        <f t="shared" si="28"/>
        <v>2</v>
      </c>
      <c r="K7" s="315">
        <f t="shared" si="2"/>
        <v>277</v>
      </c>
      <c r="L7" s="300">
        <f t="shared" ref="L7:O7" si="29">L12+L16+L21+L24+L27+L32+L35+L40+L45+L48+L53+L58+L63+L68+L73+L78+L81+L86+L89+L94+L99+L104+L109+L112+L116+L121+L124+L127+L137+L140+L143+L147+L151+L155+L159+L163+L167+L171+L176+L181+L186+L191+L196+L201+L206+L211+L216+L219+L222+L227+L232+L237+L242+L247+L266+L269+L272+L275+L278+L281+L284+L287+L290+L293+L296+L299+L302+L305+L308+L311+L314+L317+L320+L323+L326++L329+L332+L335+L338+L341+L344+L347+L350+L353+L356+L359+L362+L365+L420+L250+L255+L258+L263+L132</f>
        <v>301</v>
      </c>
      <c r="M7" s="300">
        <f t="shared" si="29"/>
        <v>16</v>
      </c>
      <c r="N7" s="300">
        <f t="shared" si="29"/>
        <v>17</v>
      </c>
      <c r="O7" s="300">
        <f t="shared" si="29"/>
        <v>8</v>
      </c>
      <c r="P7" s="301">
        <f t="shared" si="13"/>
        <v>342</v>
      </c>
      <c r="Q7" s="300">
        <f t="shared" ref="Q7:T7" si="30">Q12+Q16+Q21+Q24+Q27+Q32+Q35+Q40+Q45+Q48+Q53+Q58+Q63+Q68+Q73+Q78+Q81+Q86+Q89+Q94+Q99+Q104+Q109+Q112+Q116+Q121+Q124+Q127+Q137+Q140+Q143+Q147+Q151+Q155+Q159+Q163+Q167+Q171+Q176+Q181+Q186+Q191+Q196+Q201+Q206+Q211+Q216+Q219+Q222+Q227+Q232+Q237+Q242+Q247+Q266+Q269+Q272+Q275+Q278+Q281+Q284+Q287+Q290+Q293+Q296+Q299+Q302+Q305+Q308+Q311+Q314+Q317+Q320+Q323+Q326++Q329+Q332+Q335+Q338+Q341+Q344+Q347+Q350+Q353+Q356+Q359+Q362+Q365+Q420+Q250+Q255+Q258+Q263+Q132</f>
        <v>388</v>
      </c>
      <c r="R7" s="300">
        <f t="shared" si="30"/>
        <v>7</v>
      </c>
      <c r="S7" s="300">
        <f t="shared" si="30"/>
        <v>14</v>
      </c>
      <c r="T7" s="300">
        <f t="shared" si="30"/>
        <v>11</v>
      </c>
      <c r="U7" s="301">
        <f t="shared" si="15"/>
        <v>420</v>
      </c>
      <c r="V7" s="300">
        <f t="shared" ref="V7:Y7" si="31">V12+V16+V21+V24+V27+V32+V35+V40+V45+V48+V53+V58+V63+V68+V73+V78+V81+V86+V89+V94+V99+V104+V109+V112+V116+V121+V124+V127+V137+V140+V143+V147+V151+V155+V159+V163+V167+V171+V176+V181+V186+V191+V196+V201+V206+V211+V216+V219+V222+V227+V232+V237+V242+V247+V266+V269+V272+V275+V278+V281+V284+V287+V290+V293+V296+V299+V302+V305+V308+V311+V314+V317+V320+V323+V326++V329+V332+V335+V338+V341+V344+V347+V350+V353+V356+V359+V362+V365+V420+V250+V255+V258+V263+V132</f>
        <v>20</v>
      </c>
      <c r="W7" s="300">
        <f t="shared" si="31"/>
        <v>49</v>
      </c>
      <c r="X7" s="300">
        <f t="shared" si="31"/>
        <v>24</v>
      </c>
      <c r="Y7" s="300">
        <f t="shared" si="31"/>
        <v>804</v>
      </c>
      <c r="Z7" s="301">
        <f t="shared" si="17"/>
        <v>897</v>
      </c>
      <c r="AA7" s="145">
        <f t="shared" si="18"/>
        <v>4</v>
      </c>
      <c r="AB7" s="145">
        <f t="shared" si="18"/>
        <v>17</v>
      </c>
      <c r="AC7" s="145">
        <f t="shared" si="18"/>
        <v>6</v>
      </c>
      <c r="AD7" s="145">
        <f t="shared" si="18"/>
        <v>338</v>
      </c>
      <c r="AE7" s="301">
        <f t="shared" si="19"/>
        <v>365</v>
      </c>
      <c r="AF7" s="145">
        <f t="shared" ref="AF7:AH7" si="32">AF16+AF21+AF24+AF27+AF32+AF35+AF40+AF45+AF53+AF58+AF63+AF78+AF81+AF86+AF89+AF94+AF109+AF116+AF121+AF124+AF127+AF137+AF140+AF186+AF201+AF206+AF216+AF219+AF222+AF227+AF232+AF237+AF247+AF258+AF263+AF266+AF269+AF272+AF275+AF278+AF281+AF284+AF287+AF290+AF293+AF296+AF299+AF302+AF305+AF308+AF311+AF314+AF317+AF320+AF323+AF326+AF329+AF332+AF335+AF338+AF341+AF344+AF347+AF350+AF353+AF356+AF359+AF362+AF365+AF368+AF369+AF370+AF371+AF372+AF373+AF374+AF375+AF377+AF378+AF379+AF380+AF381+AF382+AF383+AF384+AF385+AF386+AF387+AF388+AF389+AF390+AF391+AF392+AF393+AF394+AF395+AF396+AF397+AF398+AF399+AF400+AF401+AF402+AF403+AF404+AF405+AF406+AF407+AF408+AF409+AF410+AF411+AF412+AF413+AF414+AF415+AF416+AF417+AF418+AF419+AF420+AF250+AF255</f>
        <v>1</v>
      </c>
      <c r="AG7" s="145">
        <f t="shared" si="32"/>
        <v>12</v>
      </c>
      <c r="AH7" s="145">
        <f t="shared" si="32"/>
        <v>2</v>
      </c>
      <c r="AI7" s="729">
        <f>AI12+AI16+AI21+AI24+AI27+AI32+AI35+AI40+AI45+AI48+AI53+AI58+AI63+AI68+AI73+AI78+AI81+AI86+AI89+AI94+AI99+AI104+AI109+AI112+AI116+AI121+AI124+AI127+AI137+AI140+AI143+AI147+AI151+AI155+AI159+AI163+AI167+AI171+AI176+AI181+AI186+AI191+AI196+AI201+AI206+AI211+AI216+AI219+AI222+AI227+AI232+AI237+AI242+AI247+AI266+AI269+AI272+AI275+AI278+AI281+AI284+AI287+AI290+AI293+AI296+AI299+AI302+AI305+AI308+AI311+AI314+AI317+AI320+AI323+AI326++AI329+AI332+AI335+AI338+AI341+AI344+AI347+AI350+AI353+AI356+AI359+AI362+AI365+AI420+AI250+AI255+AI258+AI263+AI132</f>
        <v>402</v>
      </c>
      <c r="AJ7" s="301">
        <f t="shared" si="21"/>
        <v>417</v>
      </c>
      <c r="AK7" s="145">
        <f t="shared" ref="AK7:AM7" si="33">AK16+AK21+AK24+AK27+AK32+AK35+AK40+AK45+AK53+AK58+AK63+AK78+AK81+AK86+AK89+AK94+AK109+AK116+AK121+AK124+AK127+AK137+AK140+AK186+AK201+AK206+AK216+AK219+AK222+AK227+AK232+AK237+AK247+AK258+AK263+AK266+AK269+AK272+AK275+AK278+AK281+AK284+AK287+AK290+AK293+AK296+AK299+AK302+AK305+AK308+AK311+AK314+AK317+AK320+AK323+AK326+AK329+AK332+AK335+AK338+AK341+AK344+AK347+AK350+AK353+AK356+AK359+AK362+AK365+AK368+AK369+AK370+AK371+AK372+AK373+AK374+AK375+AK377+AK378+AK379+AK380+AK381+AK382+AK383+AK384+AK385+AK386+AK387+AK388+AK389+AK390+AK391+AK392+AK393+AK394+AK395+AK396+AK397+AK398+AK399+AK400+AK401+AK402+AK403+AK404+AK405+AK406+AK407+AK408+AK409+AK410+AK411+AK412+AK413+AK414+AK415+AK416+AK417+AK418+AK419+AK420+AK250+AK255</f>
        <v>6</v>
      </c>
      <c r="AL7" s="145">
        <f t="shared" si="33"/>
        <v>21</v>
      </c>
      <c r="AM7" s="145">
        <f t="shared" si="33"/>
        <v>3</v>
      </c>
      <c r="AN7" s="729">
        <f>AN12+AN16+AN21+AN24+AN27+AN32+AN35+AN40+AN45+AN48+AN53+AN58+AN63+AN68+AN73+AN78+AN81+AN86+AN89+AN94+AN99+AN104+AN109+AN112+AN116+AN121+AN124+AN127+AN137+AN140+AN143+AN147+AN151+AN155+AN159+AN163+AN167+AN171+AN176+AN181+AN186+AN191+AN196+AN201+AN206+AN211+AN216+AN219+AN222+AN227+AN232+AN237+AN242+AN247+AN266+AN269+AN272+AN275+AN278+AN281+AN284+AN287+AN290+AN293+AN296+AN299+AN302+AN305+AN308+AN311+AN314+AN317+AN320+AN323+AN326++AN329+AN332+AN335+AN338+AN341+AN344+AN347+AN350+AN353+AN356+AN359+AN362+AN365+AN420+AN250+AN255+AN258+AN263+AN132</f>
        <v>374</v>
      </c>
      <c r="AO7" s="301">
        <f t="shared" si="23"/>
        <v>404</v>
      </c>
      <c r="AP7" s="145">
        <f t="shared" ref="AP7:AR7" si="34">AP16+AP21+AP24+AP27+AP32+AP35+AP40+AP45+AP53+AP58+AP63+AP78+AP81+AP86+AP89+AP94+AP109+AP116+AP121+AP124+AP127+AP137+AP140+AP186+AP201+AP206+AP216+AP219+AP222+AP227+AP232+AP237+AP247+AP258+AP263+AP266+AP269+AP272+AP275+AP278+AP281+AP284+AP287+AP290+AP293+AP296+AP299+AP302+AP305+AP308+AP311+AP314+AP317+AP320+AP323+AP326+AP329+AP332+AP335+AP338+AP341+AP344+AP347+AP350+AP353+AP356+AP359+AP362+AP365+AP368+AP369+AP370+AP371+AP372+AP373+AP374+AP375+AP377+AP378+AP379+AP380+AP381+AP382+AP383+AP384+AP385+AP386+AP387+AP388+AP389+AP390+AP391+AP392+AP393+AP394+AP395+AP396+AP397+AP398+AP399+AP400+AP401+AP402+AP403+AP404+AP405+AP406+AP407+AP408+AP409+AP410+AP411+AP412+AP413+AP414+AP415+AP416+AP417+AP418+AP419+AP420+AP250+AP255</f>
        <v>6</v>
      </c>
      <c r="AQ7" s="145">
        <f>AQ16+AQ21+AQ24+AQ27+AQ32+AQ35+AQ40+AQ45+AQ53+AQ58+AQ63+AQ78+AQ81+AQ86+AQ89+AQ94+AQ109+AQ116+AQ121+AQ124+AQ127+AQ137+AQ140+AQ186+AQ201+AQ206+AQ216+AQ219+AQ222+AQ227+AQ232+AQ237+AQ247+AQ258+AQ263+AQ266+AQ269+AQ272+AQ275+AQ278+AQ281+AQ284+AQ287+AQ290+AQ293+AQ296+AQ299+AQ302+AQ305+AQ308+AQ311+AQ314+AQ317+AQ320+AQ323+AQ326+AQ329+AQ332+AQ335+AQ338+AQ341+AQ344+AQ347+AQ350+AQ353+AQ356+AQ359+AQ362+AQ365+AQ368+AQ369+AQ370+AQ371+AQ372+AQ373+AQ374+AQ375+AQ377+AQ378+AQ379+AQ380+AQ381+AQ382+AQ383+AQ384+AQ385+AQ386+AQ387+AQ388+AQ389+AQ390+AQ391+AQ392+AQ393+AQ394+AQ395+AQ396+AQ397+AQ398+AQ399+AQ400+AQ401+AQ402+AQ403+AQ404+AQ405+AQ406+AQ407+AQ408+AQ409+AQ410+AQ411+AQ412+AQ413+AQ414+AQ415+AQ416+AQ417+AQ418+AQ419+AQ420+AQ250+AQ255+AQ99+AQ104</f>
        <v>20</v>
      </c>
      <c r="AR7" s="145">
        <f t="shared" si="34"/>
        <v>7</v>
      </c>
      <c r="AS7" s="729">
        <f>AS12+AS16+AS21+AS24+AS27+AS32+AS35+AS40+AS45+AS48+AS53+AS58+AS63+AS68+AS73+AS78+AS81+AS86+AS89+AS94+AS99+AS104+AS109+AS112+AS116+AS121+AS124+AS127+AS137+AS140+AS143+AS147+AS151+AS155+AS159+AS163+AS167+AS171+AS176+AS181+AS186+AS191+AS196+AS201+AS206+AS211+AS216+AS219+AS222+AS227+AS232+AS237+AS242+AS247+AS266+AS269+AS272+AS275+AS278+AS281+AS284+AS287+AS290+AS293+AS296+AS299+AS302+AS305+AS308+AS311+AS314+AS317+AS320+AS323+AS326++AS329+AS332+AS335+AS338+AS341+AS344+AS347+AS350+AS353+AS356+AS359+AS362+AS365+AS420+AS250+AS255+AS258+AS263+AS132</f>
        <v>346</v>
      </c>
      <c r="AT7" s="301">
        <f t="shared" si="25"/>
        <v>379</v>
      </c>
      <c r="AU7" s="145">
        <f t="shared" ref="AU7:AW7" si="35">AU16+AU21+AU24+AU27+AU32+AU35+AU40+AU45+AU53+AU58+AU63+AU78+AU81+AU86+AU89+AU94+AU109+AU116+AU121+AU124+AU127+AU137+AU140+AU186+AU201+AU206+AU216+AU219+AU222+AU227+AU232+AU237+AU247+AU258+AU263+AU266+AU269+AU272+AU275+AU278+AU281+AU284+AU287+AU290+AU293+AU296+AU299+AU302+AU305+AU308+AU311+AU314+AU317+AU320+AU323+AU326+AU329+AU332+AU335+AU338+AU341+AU344+AU347+AU350+AU353+AU356+AU359+AU362+AU365+AU368+AU369+AU370+AU371+AU372+AU373+AU374+AU375+AU377+AU378+AU379+AU380+AU381+AU382+AU383+AU384+AU385+AU386+AU387+AU388+AU389+AU390+AU391+AU392+AU393+AU394+AU395+AU396+AU397+AU398+AU399+AU400+AU401+AU402+AU403+AU404+AU405+AU406+AU407+AU408+AU409+AU410+AU411+AU412+AU413+AU414+AU415+AU416+AU417+AU418+AU419+AU420+AU250+AU255</f>
        <v>6</v>
      </c>
      <c r="AV7" s="145">
        <f t="shared" si="35"/>
        <v>17</v>
      </c>
      <c r="AW7" s="145">
        <f t="shared" si="35"/>
        <v>5</v>
      </c>
      <c r="AX7" s="729">
        <f>AX12+AX16+AX21+AX24+AX27+AX32+AX35+AX40+AX45+AX48+AX53+AX58+AX63+AX68+AX73+AX78+AX81+AX86+AX89+AX94+AX99+AX104+AX109+AX112+AX116+AX121+AX124+AX127+AX137+AX140+AX143+AX147+AX151+AX155+AX159+AX163+AX167+AX171+AX176+AX181+AX186+AX191+AX196+AX201+AX206+AX211+AX216+AX219+AX222+AX227+AX232+AX237+AX242+AX247+AX266+AX269+AX272+AX275+AX278+AX281+AX284+AX287+AX290+AX293+AX296+AX299+AX302+AX305+AX308+AX311+AX314+AX317+AX320+AX323+AX326++AX329+AX332+AX335+AX338+AX341+AX344+AX347+AX350+AX353+AX356+AX359+AX362+AX365+AX420+AX250+AX255+AX258+AX263+AX132</f>
        <v>332</v>
      </c>
      <c r="AY7" s="301">
        <f>AU7+AV7+AW7+AX7</f>
        <v>360</v>
      </c>
    </row>
    <row r="8" spans="1:51" s="18" customFormat="1" ht="16.5" customHeight="1" thickBot="1" x14ac:dyDescent="0.3">
      <c r="A8" s="141"/>
      <c r="B8" s="139"/>
      <c r="C8" s="1125" t="s">
        <v>537</v>
      </c>
      <c r="D8" s="1126"/>
      <c r="E8" s="1126"/>
      <c r="F8" s="297">
        <f t="shared" si="0"/>
        <v>2805</v>
      </c>
      <c r="G8" s="298">
        <f t="shared" ref="G8:J8" si="36">G17+G28++G36+G41+G49+G54+G59+G64++G69+G74+G82+G90+G95+G100+G105+G117++G128+G133+G172+G177+G182+G187+G192+G197+G202+G207+G212+G223+G228+G233+G238+G243+G251+G259</f>
        <v>117</v>
      </c>
      <c r="H8" s="298">
        <f t="shared" si="36"/>
        <v>10</v>
      </c>
      <c r="I8" s="298">
        <f t="shared" si="36"/>
        <v>10</v>
      </c>
      <c r="J8" s="298">
        <f t="shared" si="36"/>
        <v>7</v>
      </c>
      <c r="K8" s="302">
        <f t="shared" si="2"/>
        <v>144</v>
      </c>
      <c r="L8" s="304">
        <f t="shared" ref="L8:O8" si="37">L17+L28++L36+L41+L49+L54+L59+L64++L69+L74+L82+L90+L95+L100+L105+L117++L128+L133+L172+L177+L182+L187+L192+L197+L202+L207+L212+L223+L228+L233+L238+L243+L251+L259</f>
        <v>181</v>
      </c>
      <c r="M8" s="298">
        <f t="shared" si="37"/>
        <v>2</v>
      </c>
      <c r="N8" s="298">
        <f t="shared" si="37"/>
        <v>20</v>
      </c>
      <c r="O8" s="305">
        <f t="shared" si="37"/>
        <v>9</v>
      </c>
      <c r="P8" s="308">
        <f t="shared" si="13"/>
        <v>212</v>
      </c>
      <c r="Q8" s="304">
        <f t="shared" ref="Q8:T8" si="38">Q17+Q28++Q36+Q41+Q49+Q54+Q59+Q64++Q69+Q74+Q82+Q90+Q95+Q100+Q105+Q117++Q128+Q133+Q172+Q177+Q182+Q187+Q192+Q197+Q202+Q207+Q212+Q223+Q228+Q233+Q238+Q243+Q251+Q259</f>
        <v>267</v>
      </c>
      <c r="R8" s="298">
        <f t="shared" si="38"/>
        <v>4</v>
      </c>
      <c r="S8" s="298">
        <f t="shared" si="38"/>
        <v>35</v>
      </c>
      <c r="T8" s="305">
        <f t="shared" si="38"/>
        <v>31</v>
      </c>
      <c r="U8" s="308">
        <f t="shared" si="15"/>
        <v>337</v>
      </c>
      <c r="V8" s="304">
        <f t="shared" ref="V8:Y8" si="39">V17+V28++V36+V41+V49+V54+V59+V64++V69+V74+V82+V90+V95+V100+V105+V117++V128+V133+V172+V177+V182+V187+V192+V197+V202+V207+V212+V223+V228+V233+V238+V243+V251+V259</f>
        <v>4</v>
      </c>
      <c r="W8" s="298">
        <f t="shared" si="39"/>
        <v>19</v>
      </c>
      <c r="X8" s="298">
        <f t="shared" si="39"/>
        <v>9</v>
      </c>
      <c r="Y8" s="305">
        <f t="shared" si="39"/>
        <v>221</v>
      </c>
      <c r="Z8" s="308">
        <f t="shared" si="17"/>
        <v>253</v>
      </c>
      <c r="AA8" s="304">
        <f t="shared" ref="AA8:AD9" si="40">AA17+AA28+AA36+AA41++AA49+AA54+AA59+AA64+AA69+AA74+AA82+AA90+AA95+AA100+AA105+AA117+AA128+AA133+AA172+AA177+AA182+AA187+AA192+AA197+AA202+AA207+AA212+AA223+AA228+AA233+AA238+AA243+AA251+AA259</f>
        <v>6</v>
      </c>
      <c r="AB8" s="298">
        <f t="shared" si="40"/>
        <v>16</v>
      </c>
      <c r="AC8" s="298">
        <f t="shared" si="40"/>
        <v>13</v>
      </c>
      <c r="AD8" s="305">
        <f t="shared" si="40"/>
        <v>185</v>
      </c>
      <c r="AE8" s="308">
        <f t="shared" si="19"/>
        <v>220</v>
      </c>
      <c r="AF8" s="304">
        <f t="shared" ref="AF8:AH8" si="41">AF17+AF28+AF36+AF41+AF49+AF54+AF59+AF64+AF69+AF74+AF82+AF90+AF95+AF100+AF105+AF113+AF117+AF128+AF133+AF144+AF148+AF152+AF156+AF160+AF164+AF168+AF172+AF177+AF182+AF187+AF192+AF197+AF202+AF207+AF212+AF223+AF228+AF233+AF238+AF243+AF259+AF251</f>
        <v>3</v>
      </c>
      <c r="AG8" s="298">
        <f t="shared" si="41"/>
        <v>15</v>
      </c>
      <c r="AH8" s="298">
        <f t="shared" si="41"/>
        <v>4</v>
      </c>
      <c r="AI8" s="305">
        <f>AI17+AI28++AI36+AI41+AI49+AI54+AI59+AI64++AI69+AI74+AI82+AI90+AI95+AI100+AI105+AI117++AI128+AI133+AI172+AI177+AI182+AI187+AI192+AI197+AI202+AI207+AI212+AI223+AI228+AI233+AI238+AI243+AI251+AI259+AI144+AI113+AI148+AI152+AI156+AI160+AI164+AI168</f>
        <v>203</v>
      </c>
      <c r="AJ8" s="308">
        <f t="shared" si="21"/>
        <v>225</v>
      </c>
      <c r="AK8" s="304">
        <f t="shared" ref="AK8:AM8" si="42">AK17+AK28+AK36+AK41+AK49+AK54+AK59+AK64+AK69+AK74+AK82+AK90+AK95+AK100+AK105+AK113+AK117+AK128+AK133+AK144+AK148+AK152+AK156+AK160+AK164+AK168+AK172+AK177+AK182+AK187+AK192+AK197+AK202+AK207+AK212+AK223+AK228+AK233+AK238+AK243+AK259+AK251</f>
        <v>9</v>
      </c>
      <c r="AL8" s="298">
        <f t="shared" si="42"/>
        <v>26</v>
      </c>
      <c r="AM8" s="298">
        <f t="shared" si="42"/>
        <v>5</v>
      </c>
      <c r="AN8" s="305">
        <f>AN17+AN28++AN36+AN41+AN49+AN54+AN59+AN64++AN69+AN74+AN82+AN90+AN95+AN100+AN105+AN117++AN128+AN133+AN172+AN177+AN182+AN187+AN192+AN197+AN202+AN207+AN212+AN223+AN228+AN233+AN238+AN243+AN251+AN259+AN144+AN113+AN148+AN152+AN156+AN160+AN164+AN168</f>
        <v>207</v>
      </c>
      <c r="AO8" s="308">
        <f t="shared" si="23"/>
        <v>247</v>
      </c>
      <c r="AP8" s="304">
        <f t="shared" ref="AP8:AR8" si="43">AP17+AP28+AP36+AP41+AP49+AP54+AP59+AP64+AP69+AP74+AP82+AP90+AP95+AP100+AP105+AP113+AP117+AP128+AP133+AP144+AP148+AP152+AP156+AP160+AP164+AP168+AP172+AP177+AP182+AP187+AP192+AP197+AP202+AP207+AP212+AP223+AP228+AP233+AP238+AP243+AP259+AP251</f>
        <v>4</v>
      </c>
      <c r="AQ8" s="298">
        <f t="shared" si="43"/>
        <v>25</v>
      </c>
      <c r="AR8" s="298">
        <f t="shared" si="43"/>
        <v>6</v>
      </c>
      <c r="AS8" s="305">
        <f>AS17+AS28++AS36+AS41+AS49+AS54+AS59+AS64++AS69+AS74+AS82+AS90+AS95+AS100+AS105+AS117++AS128+AS133+AS172+AS177+AS182+AS187+AS192+AS197+AS202+AS207+AS212+AS223+AS228+AS233+AS238+AS243+AS251+AS259+AS144+AS113+AS148+AS152+AS156+AS160+AS164+AS168</f>
        <v>217</v>
      </c>
      <c r="AT8" s="308">
        <f t="shared" si="25"/>
        <v>252</v>
      </c>
      <c r="AU8" s="782">
        <f>AU17+AU28+AU36+AU41+AU49+AU54+AU59+AU64+AU69+AU74+AU82+AU90+AU95+AU100+AU105+AU113+AU117+AU128+AU133+AU144+AU148+AU152+AU156+AU160+AU164+AU168+AU172+AU177+AU182+AU187+AU192+AU197+AU202+AU207+AU212+AU223+AU228+AU233+AU238+AU243+AU259+AU251+AU13</f>
        <v>3</v>
      </c>
      <c r="AV8" s="782">
        <f>AV17+AV28+AV36+AV41+AV49+AV54+AV59+AV64+AV69+AV74+AV82+AV90+AV95+AV100+AV105+AV113+AV117+AV128+AV133+AV144+AV148+AV152+AV156+AV160+AV164+AV168+AV172+AV177+AV182+AV187+AV192+AV197+AV202+AV207+AV212+AV223+AV228+AV233+AV238+AV243+AV259+AV251+AV13</f>
        <v>66</v>
      </c>
      <c r="AW8" s="782">
        <f>AW17+AW28+AW36+AW41+AW49+AW54+AW59+AW64+AW69+AW74+AW82+AW90+AW95+AW100+AW105+AW113+AW117+AW128+AW133+AW144+AW148+AW152+AW156+AW160+AW164+AW168+AW172+AW177+AW182+AW187+AW192+AW197+AW202+AW207+AW212+AW223+AW228+AW233+AW238+AW243+AW259+AW251+AW13</f>
        <v>14</v>
      </c>
      <c r="AX8" s="305">
        <f>AX17+AX28++AX36+AX41+AX49+AX54+AX59+AX64++AX69+AX74+AX82+AX90+AX95+AX100+AX105+AX117++AX128+AX133+AX172+AX177+AX182+AX187+AX192+AX197+AX202+AX207+AX212+AX223+AX228+AX233+AX238+AX243+AX251+AX259+AX144+AX113+AX148+AX152+AX156+AX160+AX164+AX168+AX13</f>
        <v>832</v>
      </c>
      <c r="AY8" s="308">
        <f t="shared" si="27"/>
        <v>915</v>
      </c>
    </row>
    <row r="9" spans="1:51" s="18" customFormat="1" ht="16.5" customHeight="1" thickBot="1" x14ac:dyDescent="0.3">
      <c r="A9" s="141"/>
      <c r="B9" s="187"/>
      <c r="C9" s="1125" t="s">
        <v>634</v>
      </c>
      <c r="D9" s="1126"/>
      <c r="E9" s="1126"/>
      <c r="F9" s="299">
        <f t="shared" si="0"/>
        <v>904</v>
      </c>
      <c r="G9" s="300">
        <f t="shared" ref="G9:J9" si="44">G18+G29++G37+G42+G50+G55+G60+G65++G70+G75+G83+G91+G96+G101+G106+G118++G129+G134+G173+G178+G183+G188+G193+G198+G203+G208+G213+G224+G229+G234+G239+G244+G252+G260</f>
        <v>95</v>
      </c>
      <c r="H9" s="300">
        <f t="shared" si="44"/>
        <v>5</v>
      </c>
      <c r="I9" s="300">
        <f t="shared" si="44"/>
        <v>6</v>
      </c>
      <c r="J9" s="300">
        <f t="shared" si="44"/>
        <v>8</v>
      </c>
      <c r="K9" s="303">
        <f t="shared" si="2"/>
        <v>114</v>
      </c>
      <c r="L9" s="306">
        <f t="shared" ref="L9:O9" si="45">L18+L29++L37+L42+L50+L55+L60+L65++L70+L75+L83+L91+L96+L101+L106+L118++L129+L134+L173+L178+L183+L188+L193+L198+L203+L208+L213+L224+L229+L234+L239+L244+L252+L260</f>
        <v>138</v>
      </c>
      <c r="M9" s="300">
        <f t="shared" si="45"/>
        <v>1</v>
      </c>
      <c r="N9" s="300">
        <f t="shared" si="45"/>
        <v>15</v>
      </c>
      <c r="O9" s="307">
        <f t="shared" si="45"/>
        <v>7</v>
      </c>
      <c r="P9" s="309">
        <f>L9+M9+N9+O9</f>
        <v>161</v>
      </c>
      <c r="Q9" s="306">
        <f t="shared" ref="Q9:T9" si="46">Q18+Q29++Q37+Q42+Q50+Q55+Q60+Q65++Q70+Q75+Q83+Q91+Q96+Q101+Q106+Q118++Q129+Q134+Q173+Q178+Q183+Q188+Q193+Q198+Q203+Q208+Q213+Q224+Q229+Q234+Q239+Q244+Q252+Q260</f>
        <v>213</v>
      </c>
      <c r="R9" s="300">
        <f t="shared" si="46"/>
        <v>2</v>
      </c>
      <c r="S9" s="300">
        <f t="shared" si="46"/>
        <v>36</v>
      </c>
      <c r="T9" s="307">
        <f t="shared" si="46"/>
        <v>27</v>
      </c>
      <c r="U9" s="309">
        <f>Q9+R9+S9+T9</f>
        <v>278</v>
      </c>
      <c r="V9" s="306">
        <f t="shared" ref="V9:Y9" si="47">V18+V29++V37+V42+V50+V55+V60+V65++V70+V75+V83+V91+V96+V101+V106+V118++V129+V134+V173+V178+V183+V188+V193+V198+V203+V208+V213+V224+V229+V234+V239+V244+V252+V260</f>
        <v>4</v>
      </c>
      <c r="W9" s="300">
        <f t="shared" si="47"/>
        <v>16</v>
      </c>
      <c r="X9" s="300">
        <f t="shared" si="47"/>
        <v>8</v>
      </c>
      <c r="Y9" s="307">
        <f t="shared" si="47"/>
        <v>156</v>
      </c>
      <c r="Z9" s="309">
        <f>V9+W9+X9+Y9</f>
        <v>184</v>
      </c>
      <c r="AA9" s="300">
        <f t="shared" si="40"/>
        <v>3</v>
      </c>
      <c r="AB9" s="300">
        <f t="shared" si="40"/>
        <v>8</v>
      </c>
      <c r="AC9" s="300">
        <f t="shared" si="40"/>
        <v>2</v>
      </c>
      <c r="AD9" s="300">
        <f t="shared" si="40"/>
        <v>93</v>
      </c>
      <c r="AE9" s="309">
        <f>AA9+AB9+AC9+AD9</f>
        <v>106</v>
      </c>
      <c r="AF9" s="731">
        <f t="shared" ref="AF9:AH9" si="48">AF18+AF29+AF37+AF42+AF50+AF55+AF60+AF65+AF70+AF75+AF83+AF91+AF96+AF101+AF106+AF118+AF129+AF134+AF173+AF178+AF183+AF188+AF193+AF198+AF203+AF208+AF213+AF224+AF229+AF234+AF239+AF244+AF260+AF252</f>
        <v>1</v>
      </c>
      <c r="AG9" s="729">
        <f t="shared" si="48"/>
        <v>1</v>
      </c>
      <c r="AH9" s="729">
        <f t="shared" si="48"/>
        <v>2</v>
      </c>
      <c r="AI9" s="732">
        <f>AI18+AI29++AI37+AI42+AI50+AI55+AI60+AI65++AI70+AI75+AI83+AI91+AI96+AI101+AI106+AI118++AI129+AI134+AI173+AI178+AI183+AI188+AI193+AI198+AI203+AI208+AI213+AI224+AI229+AI234+AI239+AI244+AI252+AI260</f>
        <v>57</v>
      </c>
      <c r="AJ9" s="309">
        <f>AF9+AG9+AH9+AI9</f>
        <v>61</v>
      </c>
      <c r="AK9" s="731">
        <f t="shared" ref="AK9:AM9" si="49">AK18+AK29+AK37+AK42+AK50+AK55+AK60+AK65+AK70+AK75+AK83+AK91+AK96+AK101+AK106+AK118+AK129+AK134+AK173+AK178+AK183+AK188+AK193+AK198+AK203+AK208+AK213+AK224+AK229+AK234+AK239+AK244+AK260+AK252</f>
        <v>0</v>
      </c>
      <c r="AL9" s="729">
        <f t="shared" si="49"/>
        <v>0</v>
      </c>
      <c r="AM9" s="729">
        <f t="shared" si="49"/>
        <v>0</v>
      </c>
      <c r="AN9" s="732">
        <f>AN18+AN29++AN37+AN42+AN50+AN55+AN60+AN65++AN70+AN75+AN83+AN91+AN96+AN101+AN106+AN118++AN129+AN134+AN173+AN178+AN183+AN188+AN193+AN198+AN203+AN208+AN213+AN224+AN229+AN234+AN239+AN244+AN252+AN260</f>
        <v>0</v>
      </c>
      <c r="AO9" s="309">
        <f>AK9+AL9+AM9+AN9</f>
        <v>0</v>
      </c>
      <c r="AP9" s="731">
        <f t="shared" ref="AP9:AR9" si="50">AP18+AP29+AP37+AP42+AP50+AP55+AP60+AP65+AP70+AP75+AP83+AP91+AP96+AP101+AP106+AP118+AP129+AP134+AP173+AP178+AP183+AP188+AP193+AP198+AP203+AP208+AP213+AP224+AP229+AP234+AP239+AP244+AP260+AP252</f>
        <v>0</v>
      </c>
      <c r="AQ9" s="729">
        <f t="shared" si="50"/>
        <v>0</v>
      </c>
      <c r="AR9" s="729">
        <f t="shared" si="50"/>
        <v>0</v>
      </c>
      <c r="AS9" s="732">
        <f>AS18+AS29++AS37+AS42+AS50+AS55+AS60+AS65++AS70+AS75+AS83+AS91+AS96+AS101+AS106+AS118++AS129+AS134+AS173+AS178+AS183+AS188+AS193+AS198+AS203+AS208+AS213+AS224+AS229+AS234+AS239+AS244+AS252+AS260</f>
        <v>0</v>
      </c>
      <c r="AT9" s="309">
        <f>AP9+AQ9+AR9+AS9</f>
        <v>0</v>
      </c>
      <c r="AU9" s="783">
        <f t="shared" ref="AU9:AW9" si="51">AU18+AU29+AU37+AU42+AU50+AU55+AU60+AU65+AU70+AU75+AU83+AU91+AU96+AU101+AU106+AU118+AU129+AU134+AU173+AU178+AU183+AU188+AU193+AU198+AU203+AU208+AU213+AU224+AU229+AU234+AU239+AU244+AU260+AU252</f>
        <v>0</v>
      </c>
      <c r="AV9" s="783">
        <f t="shared" si="51"/>
        <v>0</v>
      </c>
      <c r="AW9" s="783">
        <f t="shared" si="51"/>
        <v>0</v>
      </c>
      <c r="AX9" s="732">
        <f>AX18+AX29++AX37+AX42+AX50+AX55+AX60+AX65++AX70+AX75+AX83+AX91+AX96+AX101+AX106+AX118++AX129+AX134+AX173+AX178+AX183+AX188+AX193+AX198+AX203+AX208+AX213+AX224+AX229+AX234+AX239+AX244+AX252+AX260</f>
        <v>0</v>
      </c>
      <c r="AY9" s="309">
        <f>AU9+AV9+AW9+AX9</f>
        <v>0</v>
      </c>
    </row>
    <row r="10" spans="1:51" s="18" customFormat="1" ht="15" customHeight="1" x14ac:dyDescent="0.25">
      <c r="A10" s="141"/>
      <c r="B10" s="1023">
        <v>1</v>
      </c>
      <c r="C10" s="1121" t="s">
        <v>129</v>
      </c>
      <c r="D10" s="1090" t="s">
        <v>625</v>
      </c>
      <c r="E10" s="573" t="s">
        <v>116</v>
      </c>
      <c r="F10" s="135">
        <f t="shared" si="0"/>
        <v>7253</v>
      </c>
      <c r="G10" s="47">
        <v>2182</v>
      </c>
      <c r="H10" s="47">
        <v>11</v>
      </c>
      <c r="I10" s="47">
        <v>68</v>
      </c>
      <c r="J10" s="47">
        <v>29</v>
      </c>
      <c r="K10" s="345">
        <f t="shared" si="2"/>
        <v>2290</v>
      </c>
      <c r="L10" s="47">
        <v>2283</v>
      </c>
      <c r="M10" s="47">
        <v>7</v>
      </c>
      <c r="N10" s="47">
        <v>86</v>
      </c>
      <c r="O10" s="47">
        <v>31</v>
      </c>
      <c r="P10" s="250">
        <f t="shared" ref="P10:P74" si="52">L10+M10+N10+O10</f>
        <v>2407</v>
      </c>
      <c r="Q10" s="47">
        <v>2193</v>
      </c>
      <c r="R10" s="47">
        <v>14</v>
      </c>
      <c r="S10" s="47">
        <v>93</v>
      </c>
      <c r="T10" s="335">
        <v>45</v>
      </c>
      <c r="U10" s="250">
        <f t="shared" ref="U10:U74" si="53">Q10+R10+S10+T10</f>
        <v>2345</v>
      </c>
      <c r="V10" s="47">
        <v>0</v>
      </c>
      <c r="W10" s="47">
        <v>8</v>
      </c>
      <c r="X10" s="47">
        <v>4</v>
      </c>
      <c r="Y10" s="335">
        <v>199</v>
      </c>
      <c r="Z10" s="250">
        <f t="shared" ref="Z10:Z74" si="54">V10+W10+X10+Y10</f>
        <v>211</v>
      </c>
      <c r="AA10" s="47"/>
      <c r="AB10" s="47"/>
      <c r="AC10" s="47"/>
      <c r="AD10" s="47"/>
      <c r="AE10" s="250">
        <f t="shared" ref="AE10:AE74" si="55">AA10+AB10+AC10+AD10</f>
        <v>0</v>
      </c>
      <c r="AF10" s="730"/>
      <c r="AG10" s="730"/>
      <c r="AH10" s="730"/>
      <c r="AI10" s="730"/>
      <c r="AJ10" s="250">
        <f t="shared" ref="AJ10:AJ74" si="56">AF10+AG10+AH10+AI10</f>
        <v>0</v>
      </c>
      <c r="AK10" s="571"/>
      <c r="AL10" s="571"/>
      <c r="AM10" s="571"/>
      <c r="AN10" s="571"/>
      <c r="AO10" s="250">
        <f t="shared" ref="AO10:AO74" si="57">AK10+AL10+AM10+AN10</f>
        <v>0</v>
      </c>
      <c r="AP10" s="571"/>
      <c r="AQ10" s="571"/>
      <c r="AR10" s="571"/>
      <c r="AS10" s="571"/>
      <c r="AT10" s="250">
        <f>AP10+AQ10+AR10+AS10</f>
        <v>0</v>
      </c>
      <c r="AU10" s="571"/>
      <c r="AV10" s="571"/>
      <c r="AW10" s="571"/>
      <c r="AX10" s="571"/>
      <c r="AY10" s="250">
        <f>AU10+AV10+AW10+AX10</f>
        <v>0</v>
      </c>
    </row>
    <row r="11" spans="1:51" s="18" customFormat="1" ht="15" customHeight="1" x14ac:dyDescent="0.25">
      <c r="A11" s="141"/>
      <c r="B11" s="1024"/>
      <c r="C11" s="1122"/>
      <c r="D11" s="1091"/>
      <c r="E11" s="574" t="s">
        <v>117</v>
      </c>
      <c r="F11" s="135">
        <f t="shared" si="0"/>
        <v>7</v>
      </c>
      <c r="G11" s="41">
        <v>0</v>
      </c>
      <c r="H11" s="41">
        <v>0</v>
      </c>
      <c r="I11" s="41">
        <v>0</v>
      </c>
      <c r="J11" s="333">
        <v>0</v>
      </c>
      <c r="K11" s="346">
        <f t="shared" ref="K11:K75" si="58">G11+H11+I11+J11</f>
        <v>0</v>
      </c>
      <c r="L11" s="316">
        <v>0</v>
      </c>
      <c r="M11" s="41">
        <v>0</v>
      </c>
      <c r="N11" s="41">
        <v>0</v>
      </c>
      <c r="O11" s="41">
        <v>0</v>
      </c>
      <c r="P11" s="250">
        <f t="shared" si="52"/>
        <v>0</v>
      </c>
      <c r="Q11" s="41">
        <v>0</v>
      </c>
      <c r="R11" s="41">
        <v>0</v>
      </c>
      <c r="S11" s="41">
        <v>0</v>
      </c>
      <c r="T11" s="333">
        <v>0</v>
      </c>
      <c r="U11" s="346">
        <f t="shared" si="53"/>
        <v>0</v>
      </c>
      <c r="V11" s="41">
        <v>0</v>
      </c>
      <c r="W11" s="41">
        <v>0</v>
      </c>
      <c r="X11" s="41">
        <v>0</v>
      </c>
      <c r="Y11" s="333">
        <v>7</v>
      </c>
      <c r="Z11" s="346">
        <f t="shared" si="54"/>
        <v>7</v>
      </c>
      <c r="AA11" s="41"/>
      <c r="AB11" s="41"/>
      <c r="AC11" s="41"/>
      <c r="AD11" s="41"/>
      <c r="AE11" s="346">
        <f t="shared" si="55"/>
        <v>0</v>
      </c>
      <c r="AF11" s="571"/>
      <c r="AG11" s="571"/>
      <c r="AH11" s="571"/>
      <c r="AI11" s="571"/>
      <c r="AJ11" s="346">
        <f t="shared" si="56"/>
        <v>0</v>
      </c>
      <c r="AK11" s="571"/>
      <c r="AL11" s="571"/>
      <c r="AM11" s="571"/>
      <c r="AN11" s="571"/>
      <c r="AO11" s="250">
        <f t="shared" si="57"/>
        <v>0</v>
      </c>
      <c r="AP11" s="571"/>
      <c r="AQ11" s="571"/>
      <c r="AR11" s="571"/>
      <c r="AS11" s="571"/>
      <c r="AT11" s="250">
        <f>AP11+AQ11+AR11+AS11</f>
        <v>0</v>
      </c>
      <c r="AU11" s="571"/>
      <c r="AV11" s="571"/>
      <c r="AW11" s="571"/>
      <c r="AX11" s="571"/>
      <c r="AY11" s="250">
        <f>AU11+AV11+AW11+AX11</f>
        <v>0</v>
      </c>
    </row>
    <row r="12" spans="1:51" s="18" customFormat="1" ht="15.75" customHeight="1" thickBot="1" x14ac:dyDescent="0.3">
      <c r="A12" s="141"/>
      <c r="B12" s="1024"/>
      <c r="C12" s="1122"/>
      <c r="D12" s="1091"/>
      <c r="E12" s="575" t="s">
        <v>112</v>
      </c>
      <c r="F12" s="135">
        <f t="shared" ref="F12:F75" si="59">K12+P12+U12+Z12+AE12+AJ12+AO12+AT12+AY12</f>
        <v>673</v>
      </c>
      <c r="G12" s="42">
        <v>27</v>
      </c>
      <c r="H12" s="42">
        <v>14</v>
      </c>
      <c r="I12" s="42">
        <v>5</v>
      </c>
      <c r="J12" s="334">
        <v>0</v>
      </c>
      <c r="K12" s="346">
        <f t="shared" si="58"/>
        <v>46</v>
      </c>
      <c r="L12" s="317">
        <v>68</v>
      </c>
      <c r="M12" s="42">
        <v>4</v>
      </c>
      <c r="N12" s="42">
        <v>7</v>
      </c>
      <c r="O12" s="42">
        <v>3</v>
      </c>
      <c r="P12" s="250">
        <f t="shared" si="52"/>
        <v>82</v>
      </c>
      <c r="Q12" s="42">
        <v>55</v>
      </c>
      <c r="R12" s="42">
        <v>5</v>
      </c>
      <c r="S12" s="42">
        <v>7</v>
      </c>
      <c r="T12" s="334">
        <v>2</v>
      </c>
      <c r="U12" s="346">
        <f t="shared" si="53"/>
        <v>69</v>
      </c>
      <c r="V12" s="42">
        <v>13</v>
      </c>
      <c r="W12" s="42">
        <v>31</v>
      </c>
      <c r="X12" s="42">
        <v>17</v>
      </c>
      <c r="Y12" s="334">
        <v>415</v>
      </c>
      <c r="Z12" s="346">
        <f t="shared" si="54"/>
        <v>476</v>
      </c>
      <c r="AA12" s="42"/>
      <c r="AB12" s="42"/>
      <c r="AC12" s="42"/>
      <c r="AD12" s="42"/>
      <c r="AE12" s="346">
        <f t="shared" si="55"/>
        <v>0</v>
      </c>
      <c r="AF12" s="571"/>
      <c r="AG12" s="571"/>
      <c r="AH12" s="571"/>
      <c r="AI12" s="571"/>
      <c r="AJ12" s="346">
        <f t="shared" si="56"/>
        <v>0</v>
      </c>
      <c r="AK12" s="571"/>
      <c r="AL12" s="571"/>
      <c r="AM12" s="571"/>
      <c r="AN12" s="571"/>
      <c r="AO12" s="250">
        <f t="shared" si="57"/>
        <v>0</v>
      </c>
      <c r="AP12" s="571"/>
      <c r="AQ12" s="571"/>
      <c r="AR12" s="571"/>
      <c r="AS12" s="571"/>
      <c r="AT12" s="250">
        <f t="shared" ref="AT12:AT76" si="60">AP12+AQ12+AR12+AS12</f>
        <v>0</v>
      </c>
      <c r="AU12" s="571"/>
      <c r="AV12" s="571"/>
      <c r="AW12" s="571"/>
      <c r="AX12" s="571"/>
      <c r="AY12" s="250">
        <f t="shared" ref="AY12:AY75" si="61">AU12+AV12+AW12+AX12</f>
        <v>0</v>
      </c>
    </row>
    <row r="13" spans="1:51" s="18" customFormat="1" ht="15.75" customHeight="1" x14ac:dyDescent="0.25">
      <c r="A13" s="141"/>
      <c r="B13" s="779"/>
      <c r="C13" s="1122"/>
      <c r="D13" s="1092"/>
      <c r="E13" s="185" t="s">
        <v>621</v>
      </c>
      <c r="F13" s="135">
        <f t="shared" si="59"/>
        <v>591</v>
      </c>
      <c r="G13" s="267"/>
      <c r="H13" s="267"/>
      <c r="I13" s="267"/>
      <c r="J13" s="385"/>
      <c r="K13" s="346"/>
      <c r="L13" s="330"/>
      <c r="M13" s="267"/>
      <c r="N13" s="267"/>
      <c r="O13" s="267"/>
      <c r="P13" s="250"/>
      <c r="Q13" s="267"/>
      <c r="R13" s="267"/>
      <c r="S13" s="267"/>
      <c r="T13" s="385"/>
      <c r="U13" s="346"/>
      <c r="V13" s="267"/>
      <c r="W13" s="267"/>
      <c r="X13" s="267"/>
      <c r="Y13" s="385"/>
      <c r="Z13" s="346"/>
      <c r="AA13" s="267"/>
      <c r="AB13" s="267"/>
      <c r="AC13" s="267"/>
      <c r="AD13" s="267"/>
      <c r="AE13" s="346"/>
      <c r="AF13" s="572"/>
      <c r="AG13" s="572"/>
      <c r="AH13" s="572"/>
      <c r="AI13" s="572"/>
      <c r="AJ13" s="346"/>
      <c r="AK13" s="572"/>
      <c r="AL13" s="572"/>
      <c r="AM13" s="572"/>
      <c r="AN13" s="572"/>
      <c r="AO13" s="250"/>
      <c r="AP13" s="572"/>
      <c r="AQ13" s="572"/>
      <c r="AR13" s="572"/>
      <c r="AS13" s="572"/>
      <c r="AT13" s="250"/>
      <c r="AU13" s="572">
        <v>0</v>
      </c>
      <c r="AV13" s="572">
        <v>45</v>
      </c>
      <c r="AW13" s="572">
        <v>12</v>
      </c>
      <c r="AX13" s="572">
        <v>534</v>
      </c>
      <c r="AY13" s="250">
        <f t="shared" si="61"/>
        <v>591</v>
      </c>
    </row>
    <row r="14" spans="1:51" s="18" customFormat="1" ht="15.75" customHeight="1" x14ac:dyDescent="0.25">
      <c r="A14" s="141"/>
      <c r="B14" s="1024">
        <v>2</v>
      </c>
      <c r="C14" s="1122"/>
      <c r="D14" s="1084" t="s">
        <v>529</v>
      </c>
      <c r="E14" s="55" t="s">
        <v>116</v>
      </c>
      <c r="F14" s="135">
        <f t="shared" si="59"/>
        <v>0</v>
      </c>
      <c r="G14" s="157"/>
      <c r="H14" s="47"/>
      <c r="I14" s="47"/>
      <c r="J14" s="335"/>
      <c r="K14" s="346">
        <f t="shared" si="58"/>
        <v>0</v>
      </c>
      <c r="L14" s="318"/>
      <c r="M14" s="146"/>
      <c r="N14" s="146"/>
      <c r="O14" s="146"/>
      <c r="P14" s="250">
        <f t="shared" si="52"/>
        <v>0</v>
      </c>
      <c r="Q14" s="146"/>
      <c r="R14" s="146"/>
      <c r="S14" s="146"/>
      <c r="T14" s="338"/>
      <c r="U14" s="346">
        <f t="shared" si="53"/>
        <v>0</v>
      </c>
      <c r="V14" s="146"/>
      <c r="W14" s="146"/>
      <c r="X14" s="146"/>
      <c r="Y14" s="338"/>
      <c r="Z14" s="346">
        <f t="shared" si="54"/>
        <v>0</v>
      </c>
      <c r="AA14" s="146"/>
      <c r="AB14" s="146"/>
      <c r="AC14" s="146"/>
      <c r="AD14" s="146"/>
      <c r="AE14" s="346">
        <f t="shared" si="55"/>
        <v>0</v>
      </c>
      <c r="AF14" s="176">
        <v>0</v>
      </c>
      <c r="AG14" s="176">
        <v>0</v>
      </c>
      <c r="AH14" s="176">
        <v>0</v>
      </c>
      <c r="AI14" s="176">
        <v>0</v>
      </c>
      <c r="AJ14" s="346">
        <f t="shared" si="56"/>
        <v>0</v>
      </c>
      <c r="AK14" s="176">
        <v>0</v>
      </c>
      <c r="AL14" s="176">
        <v>0</v>
      </c>
      <c r="AM14" s="176">
        <v>0</v>
      </c>
      <c r="AN14" s="176">
        <v>0</v>
      </c>
      <c r="AO14" s="250">
        <f t="shared" si="57"/>
        <v>0</v>
      </c>
      <c r="AP14" s="763">
        <v>0</v>
      </c>
      <c r="AQ14" s="763">
        <v>0</v>
      </c>
      <c r="AR14" s="763">
        <v>0</v>
      </c>
      <c r="AS14" s="763">
        <v>0</v>
      </c>
      <c r="AT14" s="250">
        <f t="shared" si="60"/>
        <v>0</v>
      </c>
      <c r="AU14" s="176">
        <v>0</v>
      </c>
      <c r="AV14" s="176">
        <v>0</v>
      </c>
      <c r="AW14" s="176">
        <v>0</v>
      </c>
      <c r="AX14" s="176">
        <v>0</v>
      </c>
      <c r="AY14" s="250">
        <f t="shared" si="61"/>
        <v>0</v>
      </c>
    </row>
    <row r="15" spans="1:51" s="18" customFormat="1" ht="15.75" customHeight="1" x14ac:dyDescent="0.25">
      <c r="A15" s="141"/>
      <c r="B15" s="1024"/>
      <c r="C15" s="1122"/>
      <c r="D15" s="1085"/>
      <c r="E15" s="57" t="s">
        <v>117</v>
      </c>
      <c r="F15" s="135">
        <f t="shared" si="59"/>
        <v>0</v>
      </c>
      <c r="G15" s="41"/>
      <c r="H15" s="41"/>
      <c r="I15" s="41"/>
      <c r="J15" s="333"/>
      <c r="K15" s="346">
        <f t="shared" si="58"/>
        <v>0</v>
      </c>
      <c r="L15" s="319"/>
      <c r="M15" s="134"/>
      <c r="N15" s="134"/>
      <c r="O15" s="134"/>
      <c r="P15" s="250">
        <f t="shared" si="52"/>
        <v>0</v>
      </c>
      <c r="Q15" s="134"/>
      <c r="R15" s="134"/>
      <c r="S15" s="134"/>
      <c r="T15" s="339"/>
      <c r="U15" s="346">
        <f t="shared" si="53"/>
        <v>0</v>
      </c>
      <c r="V15" s="134"/>
      <c r="W15" s="134"/>
      <c r="X15" s="134"/>
      <c r="Y15" s="339"/>
      <c r="Z15" s="346">
        <f t="shared" si="54"/>
        <v>0</v>
      </c>
      <c r="AA15" s="134"/>
      <c r="AB15" s="134"/>
      <c r="AC15" s="134"/>
      <c r="AD15" s="134"/>
      <c r="AE15" s="346">
        <f t="shared" si="55"/>
        <v>0</v>
      </c>
      <c r="AF15" s="41">
        <v>0</v>
      </c>
      <c r="AG15" s="41">
        <v>0</v>
      </c>
      <c r="AH15" s="41">
        <v>0</v>
      </c>
      <c r="AI15" s="41">
        <v>0</v>
      </c>
      <c r="AJ15" s="346">
        <f t="shared" si="56"/>
        <v>0</v>
      </c>
      <c r="AK15" s="41">
        <v>0</v>
      </c>
      <c r="AL15" s="41">
        <v>0</v>
      </c>
      <c r="AM15" s="41">
        <v>0</v>
      </c>
      <c r="AN15" s="41">
        <v>0</v>
      </c>
      <c r="AO15" s="250">
        <f t="shared" si="57"/>
        <v>0</v>
      </c>
      <c r="AP15" s="41">
        <v>0</v>
      </c>
      <c r="AQ15" s="41">
        <v>0</v>
      </c>
      <c r="AR15" s="41">
        <v>0</v>
      </c>
      <c r="AS15" s="41">
        <v>0</v>
      </c>
      <c r="AT15" s="250">
        <f t="shared" si="60"/>
        <v>0</v>
      </c>
      <c r="AU15" s="41">
        <v>0</v>
      </c>
      <c r="AV15" s="41">
        <v>0</v>
      </c>
      <c r="AW15" s="41">
        <v>0</v>
      </c>
      <c r="AX15" s="41">
        <v>0</v>
      </c>
      <c r="AY15" s="250">
        <f t="shared" si="61"/>
        <v>0</v>
      </c>
    </row>
    <row r="16" spans="1:51" s="18" customFormat="1" ht="16.5" customHeight="1" thickBot="1" x14ac:dyDescent="0.3">
      <c r="A16" s="141"/>
      <c r="B16" s="1024"/>
      <c r="C16" s="1122"/>
      <c r="D16" s="1085"/>
      <c r="E16" s="58" t="s">
        <v>112</v>
      </c>
      <c r="F16" s="135">
        <f t="shared" si="59"/>
        <v>2</v>
      </c>
      <c r="G16" s="42">
        <v>0</v>
      </c>
      <c r="H16" s="42">
        <v>0</v>
      </c>
      <c r="I16" s="42">
        <v>0</v>
      </c>
      <c r="J16" s="334">
        <v>0</v>
      </c>
      <c r="K16" s="346">
        <f t="shared" si="58"/>
        <v>0</v>
      </c>
      <c r="L16" s="317">
        <v>0</v>
      </c>
      <c r="M16" s="42">
        <v>0</v>
      </c>
      <c r="N16" s="42">
        <v>0</v>
      </c>
      <c r="O16" s="42">
        <v>0</v>
      </c>
      <c r="P16" s="250">
        <f t="shared" si="52"/>
        <v>0</v>
      </c>
      <c r="Q16" s="42">
        <v>0</v>
      </c>
      <c r="R16" s="42">
        <v>0</v>
      </c>
      <c r="S16" s="42">
        <v>0</v>
      </c>
      <c r="T16" s="334">
        <v>0</v>
      </c>
      <c r="U16" s="346">
        <f t="shared" si="53"/>
        <v>0</v>
      </c>
      <c r="V16" s="42">
        <v>0</v>
      </c>
      <c r="W16" s="42">
        <v>0</v>
      </c>
      <c r="X16" s="42">
        <v>0</v>
      </c>
      <c r="Y16" s="334">
        <v>0</v>
      </c>
      <c r="Z16" s="346">
        <f t="shared" si="54"/>
        <v>0</v>
      </c>
      <c r="AA16" s="42">
        <v>0</v>
      </c>
      <c r="AB16" s="42">
        <v>0</v>
      </c>
      <c r="AC16" s="42">
        <v>0</v>
      </c>
      <c r="AD16" s="42">
        <v>1</v>
      </c>
      <c r="AE16" s="346">
        <f t="shared" si="55"/>
        <v>1</v>
      </c>
      <c r="AF16" s="41">
        <v>0</v>
      </c>
      <c r="AG16" s="41">
        <v>0</v>
      </c>
      <c r="AH16" s="41">
        <v>0</v>
      </c>
      <c r="AI16" s="41">
        <v>0</v>
      </c>
      <c r="AJ16" s="346">
        <f t="shared" si="56"/>
        <v>0</v>
      </c>
      <c r="AK16" s="41">
        <v>0</v>
      </c>
      <c r="AL16" s="41">
        <v>0</v>
      </c>
      <c r="AM16" s="41">
        <v>0</v>
      </c>
      <c r="AN16" s="41">
        <v>1</v>
      </c>
      <c r="AO16" s="250">
        <f t="shared" si="57"/>
        <v>1</v>
      </c>
      <c r="AP16" s="41">
        <v>0</v>
      </c>
      <c r="AQ16" s="41">
        <v>0</v>
      </c>
      <c r="AR16" s="41">
        <v>0</v>
      </c>
      <c r="AS16" s="41">
        <v>0</v>
      </c>
      <c r="AT16" s="250">
        <f t="shared" si="60"/>
        <v>0</v>
      </c>
      <c r="AU16" s="41">
        <v>0</v>
      </c>
      <c r="AV16" s="41">
        <v>0</v>
      </c>
      <c r="AW16" s="41">
        <v>0</v>
      </c>
      <c r="AX16" s="41">
        <v>0</v>
      </c>
      <c r="AY16" s="250">
        <f t="shared" si="61"/>
        <v>0</v>
      </c>
    </row>
    <row r="17" spans="1:51" s="18" customFormat="1" ht="16.5" customHeight="1" thickBot="1" x14ac:dyDescent="0.3">
      <c r="A17" s="141"/>
      <c r="B17" s="1024"/>
      <c r="C17" s="1122"/>
      <c r="D17" s="1089"/>
      <c r="E17" s="185" t="s">
        <v>621</v>
      </c>
      <c r="F17" s="135">
        <f t="shared" si="59"/>
        <v>3</v>
      </c>
      <c r="G17" s="179">
        <v>0</v>
      </c>
      <c r="H17" s="179">
        <v>0</v>
      </c>
      <c r="I17" s="179">
        <v>0</v>
      </c>
      <c r="J17" s="336">
        <v>0</v>
      </c>
      <c r="K17" s="346">
        <f t="shared" si="58"/>
        <v>0</v>
      </c>
      <c r="L17" s="320">
        <v>0</v>
      </c>
      <c r="M17" s="179">
        <v>0</v>
      </c>
      <c r="N17" s="179">
        <v>0</v>
      </c>
      <c r="O17" s="179">
        <v>0</v>
      </c>
      <c r="P17" s="250">
        <f t="shared" si="52"/>
        <v>0</v>
      </c>
      <c r="Q17" s="179">
        <v>0</v>
      </c>
      <c r="R17" s="179">
        <v>0</v>
      </c>
      <c r="S17" s="179">
        <v>0</v>
      </c>
      <c r="T17" s="336">
        <v>0</v>
      </c>
      <c r="U17" s="346">
        <f t="shared" si="53"/>
        <v>0</v>
      </c>
      <c r="V17" s="179">
        <v>0</v>
      </c>
      <c r="W17" s="179">
        <v>0</v>
      </c>
      <c r="X17" s="179">
        <v>0</v>
      </c>
      <c r="Y17" s="336">
        <v>2</v>
      </c>
      <c r="Z17" s="346">
        <f t="shared" si="54"/>
        <v>2</v>
      </c>
      <c r="AA17" s="179">
        <v>0</v>
      </c>
      <c r="AB17" s="179">
        <v>0</v>
      </c>
      <c r="AC17" s="179">
        <v>0</v>
      </c>
      <c r="AD17" s="179">
        <v>0</v>
      </c>
      <c r="AE17" s="346">
        <f t="shared" si="55"/>
        <v>0</v>
      </c>
      <c r="AF17" s="41">
        <v>0</v>
      </c>
      <c r="AG17" s="41">
        <v>0</v>
      </c>
      <c r="AH17" s="41">
        <v>0</v>
      </c>
      <c r="AI17" s="41">
        <v>1</v>
      </c>
      <c r="AJ17" s="346">
        <f t="shared" si="56"/>
        <v>1</v>
      </c>
      <c r="AK17" s="41">
        <v>0</v>
      </c>
      <c r="AL17" s="41">
        <v>0</v>
      </c>
      <c r="AM17" s="41">
        <v>0</v>
      </c>
      <c r="AN17" s="41">
        <v>0</v>
      </c>
      <c r="AO17" s="250">
        <f t="shared" si="57"/>
        <v>0</v>
      </c>
      <c r="AP17" s="41">
        <v>0</v>
      </c>
      <c r="AQ17" s="41">
        <v>0</v>
      </c>
      <c r="AR17" s="41">
        <v>0</v>
      </c>
      <c r="AS17" s="41">
        <v>0</v>
      </c>
      <c r="AT17" s="250">
        <f t="shared" si="60"/>
        <v>0</v>
      </c>
      <c r="AU17" s="41">
        <v>0</v>
      </c>
      <c r="AV17" s="41">
        <v>0</v>
      </c>
      <c r="AW17" s="41">
        <v>0</v>
      </c>
      <c r="AX17" s="41">
        <v>0</v>
      </c>
      <c r="AY17" s="250">
        <f t="shared" si="61"/>
        <v>0</v>
      </c>
    </row>
    <row r="18" spans="1:51" s="18" customFormat="1" ht="15.75" customHeight="1" thickBot="1" x14ac:dyDescent="0.3">
      <c r="A18" s="141"/>
      <c r="B18" s="1024"/>
      <c r="C18" s="1122"/>
      <c r="D18" s="1086"/>
      <c r="E18" s="185" t="s">
        <v>620</v>
      </c>
      <c r="F18" s="135">
        <f t="shared" si="59"/>
        <v>0</v>
      </c>
      <c r="G18" s="144">
        <v>0</v>
      </c>
      <c r="H18" s="144">
        <v>0</v>
      </c>
      <c r="I18" s="144">
        <v>0</v>
      </c>
      <c r="J18" s="337">
        <v>0</v>
      </c>
      <c r="K18" s="346">
        <f t="shared" si="58"/>
        <v>0</v>
      </c>
      <c r="L18" s="321">
        <v>0</v>
      </c>
      <c r="M18" s="144">
        <v>0</v>
      </c>
      <c r="N18" s="144">
        <v>0</v>
      </c>
      <c r="O18" s="144">
        <v>0</v>
      </c>
      <c r="P18" s="250">
        <f t="shared" si="52"/>
        <v>0</v>
      </c>
      <c r="Q18" s="144">
        <v>0</v>
      </c>
      <c r="R18" s="144">
        <v>0</v>
      </c>
      <c r="S18" s="144">
        <v>0</v>
      </c>
      <c r="T18" s="337">
        <v>0</v>
      </c>
      <c r="U18" s="346">
        <f t="shared" si="53"/>
        <v>0</v>
      </c>
      <c r="V18" s="144">
        <v>0</v>
      </c>
      <c r="W18" s="144">
        <v>0</v>
      </c>
      <c r="X18" s="144">
        <v>0</v>
      </c>
      <c r="Y18" s="337">
        <v>0</v>
      </c>
      <c r="Z18" s="346">
        <f t="shared" si="54"/>
        <v>0</v>
      </c>
      <c r="AA18" s="144">
        <v>0</v>
      </c>
      <c r="AB18" s="144">
        <v>0</v>
      </c>
      <c r="AC18" s="144">
        <v>0</v>
      </c>
      <c r="AD18" s="144">
        <v>0</v>
      </c>
      <c r="AE18" s="346">
        <f t="shared" si="55"/>
        <v>0</v>
      </c>
      <c r="AF18" s="176">
        <v>0</v>
      </c>
      <c r="AG18" s="176">
        <v>0</v>
      </c>
      <c r="AH18" s="176">
        <v>0</v>
      </c>
      <c r="AI18" s="176">
        <v>0</v>
      </c>
      <c r="AJ18" s="346">
        <f t="shared" si="56"/>
        <v>0</v>
      </c>
      <c r="AK18" s="176">
        <v>0</v>
      </c>
      <c r="AL18" s="176">
        <v>0</v>
      </c>
      <c r="AM18" s="176">
        <v>0</v>
      </c>
      <c r="AN18" s="176">
        <v>0</v>
      </c>
      <c r="AO18" s="250">
        <f t="shared" si="57"/>
        <v>0</v>
      </c>
      <c r="AP18" s="763">
        <v>0</v>
      </c>
      <c r="AQ18" s="763">
        <v>0</v>
      </c>
      <c r="AR18" s="763">
        <v>0</v>
      </c>
      <c r="AS18" s="763">
        <v>0</v>
      </c>
      <c r="AT18" s="250">
        <f t="shared" si="60"/>
        <v>0</v>
      </c>
      <c r="AU18" s="176">
        <v>0</v>
      </c>
      <c r="AV18" s="176">
        <v>0</v>
      </c>
      <c r="AW18" s="176">
        <v>0</v>
      </c>
      <c r="AX18" s="176">
        <v>0</v>
      </c>
      <c r="AY18" s="250">
        <f t="shared" si="61"/>
        <v>0</v>
      </c>
    </row>
    <row r="19" spans="1:51" s="18" customFormat="1" ht="15.75" customHeight="1" x14ac:dyDescent="0.25">
      <c r="A19" s="141"/>
      <c r="B19" s="1024">
        <v>3</v>
      </c>
      <c r="C19" s="1122"/>
      <c r="D19" s="1084" t="s">
        <v>436</v>
      </c>
      <c r="E19" s="55" t="s">
        <v>116</v>
      </c>
      <c r="F19" s="135">
        <f t="shared" si="59"/>
        <v>0</v>
      </c>
      <c r="G19" s="47">
        <v>0</v>
      </c>
      <c r="H19" s="47">
        <v>0</v>
      </c>
      <c r="I19" s="47">
        <v>0</v>
      </c>
      <c r="J19" s="335">
        <v>0</v>
      </c>
      <c r="K19" s="346">
        <f t="shared" si="58"/>
        <v>0</v>
      </c>
      <c r="L19" s="322">
        <v>0</v>
      </c>
      <c r="M19" s="47">
        <v>0</v>
      </c>
      <c r="N19" s="47">
        <v>0</v>
      </c>
      <c r="O19" s="47">
        <v>0</v>
      </c>
      <c r="P19" s="250">
        <f t="shared" si="52"/>
        <v>0</v>
      </c>
      <c r="Q19" s="47">
        <v>0</v>
      </c>
      <c r="R19" s="47">
        <v>0</v>
      </c>
      <c r="S19" s="47">
        <v>0</v>
      </c>
      <c r="T19" s="335">
        <v>0</v>
      </c>
      <c r="U19" s="346">
        <f t="shared" si="53"/>
        <v>0</v>
      </c>
      <c r="V19" s="47">
        <v>0</v>
      </c>
      <c r="W19" s="47">
        <v>0</v>
      </c>
      <c r="X19" s="47">
        <v>0</v>
      </c>
      <c r="Y19" s="335">
        <v>0</v>
      </c>
      <c r="Z19" s="346">
        <f t="shared" si="54"/>
        <v>0</v>
      </c>
      <c r="AA19" s="47">
        <v>0</v>
      </c>
      <c r="AB19" s="47">
        <v>0</v>
      </c>
      <c r="AC19" s="47">
        <v>0</v>
      </c>
      <c r="AD19" s="47">
        <v>0</v>
      </c>
      <c r="AE19" s="346">
        <f t="shared" si="55"/>
        <v>0</v>
      </c>
      <c r="AF19" s="176">
        <v>0</v>
      </c>
      <c r="AG19" s="176">
        <v>0</v>
      </c>
      <c r="AH19" s="176">
        <v>0</v>
      </c>
      <c r="AI19" s="176">
        <v>0</v>
      </c>
      <c r="AJ19" s="346">
        <f t="shared" si="56"/>
        <v>0</v>
      </c>
      <c r="AK19" s="176">
        <v>0</v>
      </c>
      <c r="AL19" s="176">
        <v>0</v>
      </c>
      <c r="AM19" s="176">
        <v>0</v>
      </c>
      <c r="AN19" s="176">
        <v>0</v>
      </c>
      <c r="AO19" s="250">
        <f t="shared" si="57"/>
        <v>0</v>
      </c>
      <c r="AP19" s="763">
        <v>0</v>
      </c>
      <c r="AQ19" s="763">
        <v>0</v>
      </c>
      <c r="AR19" s="763">
        <v>0</v>
      </c>
      <c r="AS19" s="763">
        <v>0</v>
      </c>
      <c r="AT19" s="250">
        <f t="shared" si="60"/>
        <v>0</v>
      </c>
      <c r="AU19" s="176">
        <v>0</v>
      </c>
      <c r="AV19" s="176">
        <v>0</v>
      </c>
      <c r="AW19" s="176">
        <v>0</v>
      </c>
      <c r="AX19" s="176">
        <v>0</v>
      </c>
      <c r="AY19" s="250">
        <f t="shared" si="61"/>
        <v>0</v>
      </c>
    </row>
    <row r="20" spans="1:51" s="18" customFormat="1" ht="15.75" customHeight="1" x14ac:dyDescent="0.25">
      <c r="A20" s="141"/>
      <c r="B20" s="1024"/>
      <c r="C20" s="1122"/>
      <c r="D20" s="1085"/>
      <c r="E20" s="57" t="s">
        <v>117</v>
      </c>
      <c r="F20" s="135">
        <f t="shared" si="59"/>
        <v>0</v>
      </c>
      <c r="G20" s="41">
        <v>0</v>
      </c>
      <c r="H20" s="41">
        <v>0</v>
      </c>
      <c r="I20" s="41">
        <v>0</v>
      </c>
      <c r="J20" s="333">
        <v>0</v>
      </c>
      <c r="K20" s="346">
        <f t="shared" si="58"/>
        <v>0</v>
      </c>
      <c r="L20" s="316">
        <v>0</v>
      </c>
      <c r="M20" s="41">
        <v>0</v>
      </c>
      <c r="N20" s="41">
        <v>0</v>
      </c>
      <c r="O20" s="41">
        <v>0</v>
      </c>
      <c r="P20" s="250">
        <f t="shared" si="52"/>
        <v>0</v>
      </c>
      <c r="Q20" s="41">
        <v>0</v>
      </c>
      <c r="R20" s="41">
        <v>0</v>
      </c>
      <c r="S20" s="41">
        <v>0</v>
      </c>
      <c r="T20" s="333">
        <v>0</v>
      </c>
      <c r="U20" s="346">
        <f t="shared" si="53"/>
        <v>0</v>
      </c>
      <c r="V20" s="41">
        <v>0</v>
      </c>
      <c r="W20" s="41">
        <v>0</v>
      </c>
      <c r="X20" s="41">
        <v>0</v>
      </c>
      <c r="Y20" s="333">
        <v>0</v>
      </c>
      <c r="Z20" s="346">
        <f t="shared" si="54"/>
        <v>0</v>
      </c>
      <c r="AA20" s="41">
        <v>0</v>
      </c>
      <c r="AB20" s="41">
        <v>0</v>
      </c>
      <c r="AC20" s="41">
        <v>0</v>
      </c>
      <c r="AD20" s="41">
        <v>0</v>
      </c>
      <c r="AE20" s="346">
        <f t="shared" si="55"/>
        <v>0</v>
      </c>
      <c r="AF20" s="41">
        <v>0</v>
      </c>
      <c r="AG20" s="41">
        <v>0</v>
      </c>
      <c r="AH20" s="41">
        <v>0</v>
      </c>
      <c r="AI20" s="41">
        <v>0</v>
      </c>
      <c r="AJ20" s="346">
        <f t="shared" si="56"/>
        <v>0</v>
      </c>
      <c r="AK20" s="41">
        <v>0</v>
      </c>
      <c r="AL20" s="41">
        <v>0</v>
      </c>
      <c r="AM20" s="41">
        <v>0</v>
      </c>
      <c r="AN20" s="41">
        <v>0</v>
      </c>
      <c r="AO20" s="250">
        <f t="shared" si="57"/>
        <v>0</v>
      </c>
      <c r="AP20" s="41">
        <v>0</v>
      </c>
      <c r="AQ20" s="41">
        <v>0</v>
      </c>
      <c r="AR20" s="41">
        <v>0</v>
      </c>
      <c r="AS20" s="41">
        <v>0</v>
      </c>
      <c r="AT20" s="250">
        <f t="shared" si="60"/>
        <v>0</v>
      </c>
      <c r="AU20" s="41">
        <v>0</v>
      </c>
      <c r="AV20" s="41">
        <v>0</v>
      </c>
      <c r="AW20" s="41">
        <v>0</v>
      </c>
      <c r="AX20" s="41">
        <v>0</v>
      </c>
      <c r="AY20" s="250">
        <f t="shared" si="61"/>
        <v>0</v>
      </c>
    </row>
    <row r="21" spans="1:51" s="18" customFormat="1" ht="16.5" customHeight="1" thickBot="1" x14ac:dyDescent="0.3">
      <c r="A21" s="141"/>
      <c r="B21" s="1024"/>
      <c r="C21" s="1122"/>
      <c r="D21" s="1086"/>
      <c r="E21" s="58" t="s">
        <v>112</v>
      </c>
      <c r="F21" s="135">
        <f t="shared" si="59"/>
        <v>0</v>
      </c>
      <c r="G21" s="42">
        <v>0</v>
      </c>
      <c r="H21" s="42">
        <v>0</v>
      </c>
      <c r="I21" s="42">
        <v>0</v>
      </c>
      <c r="J21" s="334">
        <v>0</v>
      </c>
      <c r="K21" s="346">
        <f t="shared" si="58"/>
        <v>0</v>
      </c>
      <c r="L21" s="317">
        <v>0</v>
      </c>
      <c r="M21" s="42">
        <v>0</v>
      </c>
      <c r="N21" s="42">
        <v>0</v>
      </c>
      <c r="O21" s="42">
        <v>0</v>
      </c>
      <c r="P21" s="250">
        <f t="shared" si="52"/>
        <v>0</v>
      </c>
      <c r="Q21" s="42">
        <v>0</v>
      </c>
      <c r="R21" s="42">
        <v>0</v>
      </c>
      <c r="S21" s="42">
        <v>0</v>
      </c>
      <c r="T21" s="334">
        <v>0</v>
      </c>
      <c r="U21" s="346">
        <f t="shared" si="53"/>
        <v>0</v>
      </c>
      <c r="V21" s="42">
        <v>0</v>
      </c>
      <c r="W21" s="42">
        <v>0</v>
      </c>
      <c r="X21" s="42">
        <v>0</v>
      </c>
      <c r="Y21" s="334">
        <v>0</v>
      </c>
      <c r="Z21" s="346">
        <f t="shared" si="54"/>
        <v>0</v>
      </c>
      <c r="AA21" s="42">
        <v>0</v>
      </c>
      <c r="AB21" s="42">
        <v>0</v>
      </c>
      <c r="AC21" s="42">
        <v>0</v>
      </c>
      <c r="AD21" s="42">
        <v>0</v>
      </c>
      <c r="AE21" s="346">
        <f t="shared" si="55"/>
        <v>0</v>
      </c>
      <c r="AF21" s="41">
        <v>0</v>
      </c>
      <c r="AG21" s="41">
        <v>0</v>
      </c>
      <c r="AH21" s="41">
        <v>0</v>
      </c>
      <c r="AI21" s="41">
        <v>0</v>
      </c>
      <c r="AJ21" s="346">
        <f t="shared" si="56"/>
        <v>0</v>
      </c>
      <c r="AK21" s="41">
        <v>0</v>
      </c>
      <c r="AL21" s="41">
        <v>0</v>
      </c>
      <c r="AM21" s="41">
        <v>0</v>
      </c>
      <c r="AN21" s="41">
        <v>0</v>
      </c>
      <c r="AO21" s="250">
        <f t="shared" si="57"/>
        <v>0</v>
      </c>
      <c r="AP21" s="41">
        <v>0</v>
      </c>
      <c r="AQ21" s="41">
        <v>0</v>
      </c>
      <c r="AR21" s="41">
        <v>0</v>
      </c>
      <c r="AS21" s="41">
        <v>0</v>
      </c>
      <c r="AT21" s="250">
        <f t="shared" si="60"/>
        <v>0</v>
      </c>
      <c r="AU21" s="41">
        <v>0</v>
      </c>
      <c r="AV21" s="41">
        <v>0</v>
      </c>
      <c r="AW21" s="41">
        <v>0</v>
      </c>
      <c r="AX21" s="41">
        <v>0</v>
      </c>
      <c r="AY21" s="250">
        <f t="shared" si="61"/>
        <v>0</v>
      </c>
    </row>
    <row r="22" spans="1:51" s="18" customFormat="1" ht="15" customHeight="1" x14ac:dyDescent="0.25">
      <c r="A22" s="141"/>
      <c r="B22" s="1024">
        <v>4</v>
      </c>
      <c r="C22" s="1122"/>
      <c r="D22" s="1084" t="s">
        <v>513</v>
      </c>
      <c r="E22" s="55" t="s">
        <v>116</v>
      </c>
      <c r="F22" s="135">
        <f t="shared" si="59"/>
        <v>7</v>
      </c>
      <c r="G22" s="47">
        <v>0</v>
      </c>
      <c r="H22" s="47">
        <v>0</v>
      </c>
      <c r="I22" s="47">
        <v>0</v>
      </c>
      <c r="J22" s="335">
        <v>0</v>
      </c>
      <c r="K22" s="346">
        <f t="shared" si="58"/>
        <v>0</v>
      </c>
      <c r="L22" s="322">
        <v>1</v>
      </c>
      <c r="M22" s="47">
        <v>0</v>
      </c>
      <c r="N22" s="47">
        <v>0</v>
      </c>
      <c r="O22" s="47">
        <v>0</v>
      </c>
      <c r="P22" s="250">
        <f t="shared" si="52"/>
        <v>1</v>
      </c>
      <c r="Q22" s="47">
        <v>1</v>
      </c>
      <c r="R22" s="47">
        <v>0</v>
      </c>
      <c r="S22" s="47">
        <v>0</v>
      </c>
      <c r="T22" s="335">
        <v>0</v>
      </c>
      <c r="U22" s="346">
        <f t="shared" si="53"/>
        <v>1</v>
      </c>
      <c r="V22" s="47">
        <v>0</v>
      </c>
      <c r="W22" s="47">
        <v>1</v>
      </c>
      <c r="X22" s="47">
        <v>0</v>
      </c>
      <c r="Y22" s="335">
        <v>0</v>
      </c>
      <c r="Z22" s="346">
        <f t="shared" si="54"/>
        <v>1</v>
      </c>
      <c r="AA22" s="47">
        <v>0</v>
      </c>
      <c r="AB22" s="47">
        <v>1</v>
      </c>
      <c r="AC22" s="47">
        <v>0</v>
      </c>
      <c r="AD22" s="47">
        <v>1</v>
      </c>
      <c r="AE22" s="346">
        <f t="shared" si="55"/>
        <v>2</v>
      </c>
      <c r="AF22" s="176">
        <v>0</v>
      </c>
      <c r="AG22" s="176">
        <v>0</v>
      </c>
      <c r="AH22" s="176">
        <v>0</v>
      </c>
      <c r="AI22" s="176">
        <v>1</v>
      </c>
      <c r="AJ22" s="346">
        <f t="shared" si="56"/>
        <v>1</v>
      </c>
      <c r="AK22" s="176">
        <v>0</v>
      </c>
      <c r="AL22" s="176">
        <v>0</v>
      </c>
      <c r="AM22" s="176">
        <v>0</v>
      </c>
      <c r="AN22" s="176">
        <v>1</v>
      </c>
      <c r="AO22" s="250">
        <f t="shared" si="57"/>
        <v>1</v>
      </c>
      <c r="AP22" s="763">
        <v>0</v>
      </c>
      <c r="AQ22" s="763">
        <v>0</v>
      </c>
      <c r="AR22" s="763">
        <v>0</v>
      </c>
      <c r="AS22" s="763">
        <v>0</v>
      </c>
      <c r="AT22" s="250">
        <f t="shared" si="60"/>
        <v>0</v>
      </c>
      <c r="AU22" s="176">
        <v>0</v>
      </c>
      <c r="AV22" s="176">
        <v>0</v>
      </c>
      <c r="AW22" s="176">
        <v>0</v>
      </c>
      <c r="AX22" s="176">
        <v>0</v>
      </c>
      <c r="AY22" s="250">
        <f t="shared" si="61"/>
        <v>0</v>
      </c>
    </row>
    <row r="23" spans="1:51" s="18" customFormat="1" ht="15" customHeight="1" x14ac:dyDescent="0.25">
      <c r="A23" s="141"/>
      <c r="B23" s="1024"/>
      <c r="C23" s="1122"/>
      <c r="D23" s="1085"/>
      <c r="E23" s="57" t="s">
        <v>117</v>
      </c>
      <c r="F23" s="135">
        <f t="shared" si="59"/>
        <v>0</v>
      </c>
      <c r="G23" s="41">
        <v>0</v>
      </c>
      <c r="H23" s="41">
        <v>0</v>
      </c>
      <c r="I23" s="41">
        <v>0</v>
      </c>
      <c r="J23" s="333">
        <v>0</v>
      </c>
      <c r="K23" s="346">
        <f t="shared" si="58"/>
        <v>0</v>
      </c>
      <c r="L23" s="316">
        <v>0</v>
      </c>
      <c r="M23" s="41">
        <v>0</v>
      </c>
      <c r="N23" s="41">
        <v>0</v>
      </c>
      <c r="O23" s="41">
        <v>0</v>
      </c>
      <c r="P23" s="250">
        <f t="shared" si="52"/>
        <v>0</v>
      </c>
      <c r="Q23" s="41">
        <v>0</v>
      </c>
      <c r="R23" s="41">
        <v>0</v>
      </c>
      <c r="S23" s="41">
        <v>0</v>
      </c>
      <c r="T23" s="333">
        <v>0</v>
      </c>
      <c r="U23" s="346">
        <f t="shared" si="53"/>
        <v>0</v>
      </c>
      <c r="V23" s="41">
        <v>0</v>
      </c>
      <c r="W23" s="41">
        <v>0</v>
      </c>
      <c r="X23" s="41">
        <v>0</v>
      </c>
      <c r="Y23" s="333">
        <v>0</v>
      </c>
      <c r="Z23" s="346">
        <f t="shared" si="54"/>
        <v>0</v>
      </c>
      <c r="AA23" s="41">
        <v>0</v>
      </c>
      <c r="AB23" s="41">
        <v>0</v>
      </c>
      <c r="AC23" s="41">
        <v>0</v>
      </c>
      <c r="AD23" s="41">
        <v>0</v>
      </c>
      <c r="AE23" s="346">
        <f t="shared" si="55"/>
        <v>0</v>
      </c>
      <c r="AF23" s="41">
        <v>0</v>
      </c>
      <c r="AG23" s="41">
        <v>0</v>
      </c>
      <c r="AH23" s="41">
        <v>0</v>
      </c>
      <c r="AI23" s="41">
        <v>0</v>
      </c>
      <c r="AJ23" s="346">
        <f t="shared" si="56"/>
        <v>0</v>
      </c>
      <c r="AK23" s="41">
        <v>0</v>
      </c>
      <c r="AL23" s="41">
        <v>0</v>
      </c>
      <c r="AM23" s="41">
        <v>0</v>
      </c>
      <c r="AN23" s="41">
        <v>0</v>
      </c>
      <c r="AO23" s="250">
        <f t="shared" si="57"/>
        <v>0</v>
      </c>
      <c r="AP23" s="41">
        <v>0</v>
      </c>
      <c r="AQ23" s="41">
        <v>0</v>
      </c>
      <c r="AR23" s="41">
        <v>0</v>
      </c>
      <c r="AS23" s="41">
        <v>0</v>
      </c>
      <c r="AT23" s="250">
        <f t="shared" si="60"/>
        <v>0</v>
      </c>
      <c r="AU23" s="41">
        <v>0</v>
      </c>
      <c r="AV23" s="41">
        <v>0</v>
      </c>
      <c r="AW23" s="41">
        <v>0</v>
      </c>
      <c r="AX23" s="41">
        <v>0</v>
      </c>
      <c r="AY23" s="250">
        <f t="shared" si="61"/>
        <v>0</v>
      </c>
    </row>
    <row r="24" spans="1:51" s="18" customFormat="1" ht="15.75" customHeight="1" thickBot="1" x14ac:dyDescent="0.3">
      <c r="A24" s="141"/>
      <c r="B24" s="1024"/>
      <c r="C24" s="1122"/>
      <c r="D24" s="1086"/>
      <c r="E24" s="58" t="s">
        <v>112</v>
      </c>
      <c r="F24" s="135">
        <f t="shared" si="59"/>
        <v>6</v>
      </c>
      <c r="G24" s="42">
        <v>0</v>
      </c>
      <c r="H24" s="42">
        <v>0</v>
      </c>
      <c r="I24" s="42">
        <v>0</v>
      </c>
      <c r="J24" s="334">
        <v>0</v>
      </c>
      <c r="K24" s="346">
        <f t="shared" si="58"/>
        <v>0</v>
      </c>
      <c r="L24" s="317">
        <v>1</v>
      </c>
      <c r="M24" s="42">
        <v>0</v>
      </c>
      <c r="N24" s="42">
        <v>0</v>
      </c>
      <c r="O24" s="42">
        <v>0</v>
      </c>
      <c r="P24" s="250">
        <f t="shared" si="52"/>
        <v>1</v>
      </c>
      <c r="Q24" s="42">
        <v>1</v>
      </c>
      <c r="R24" s="42">
        <v>0</v>
      </c>
      <c r="S24" s="42">
        <v>0</v>
      </c>
      <c r="T24" s="334">
        <v>0</v>
      </c>
      <c r="U24" s="346">
        <f t="shared" si="53"/>
        <v>1</v>
      </c>
      <c r="V24" s="42">
        <v>0</v>
      </c>
      <c r="W24" s="42">
        <v>0</v>
      </c>
      <c r="X24" s="42">
        <v>0</v>
      </c>
      <c r="Y24" s="334">
        <v>0</v>
      </c>
      <c r="Z24" s="346">
        <f t="shared" si="54"/>
        <v>0</v>
      </c>
      <c r="AA24" s="42">
        <v>0</v>
      </c>
      <c r="AB24" s="42">
        <v>0</v>
      </c>
      <c r="AC24" s="42">
        <v>0</v>
      </c>
      <c r="AD24" s="42">
        <v>2</v>
      </c>
      <c r="AE24" s="346">
        <f t="shared" si="55"/>
        <v>2</v>
      </c>
      <c r="AF24" s="41">
        <v>0</v>
      </c>
      <c r="AG24" s="41">
        <v>1</v>
      </c>
      <c r="AH24" s="41">
        <v>0</v>
      </c>
      <c r="AI24" s="41">
        <v>0</v>
      </c>
      <c r="AJ24" s="346">
        <f t="shared" si="56"/>
        <v>1</v>
      </c>
      <c r="AK24" s="41">
        <v>0</v>
      </c>
      <c r="AL24" s="41">
        <v>0</v>
      </c>
      <c r="AM24" s="41">
        <v>0</v>
      </c>
      <c r="AN24" s="41">
        <v>1</v>
      </c>
      <c r="AO24" s="250">
        <f t="shared" si="57"/>
        <v>1</v>
      </c>
      <c r="AP24" s="41">
        <v>0</v>
      </c>
      <c r="AQ24" s="41">
        <v>0</v>
      </c>
      <c r="AR24" s="41">
        <v>0</v>
      </c>
      <c r="AS24" s="41">
        <v>0</v>
      </c>
      <c r="AT24" s="250">
        <f t="shared" si="60"/>
        <v>0</v>
      </c>
      <c r="AU24" s="41">
        <v>0</v>
      </c>
      <c r="AV24" s="41">
        <v>0</v>
      </c>
      <c r="AW24" s="41">
        <v>0</v>
      </c>
      <c r="AX24" s="41">
        <v>0</v>
      </c>
      <c r="AY24" s="250">
        <f t="shared" si="61"/>
        <v>0</v>
      </c>
    </row>
    <row r="25" spans="1:51" s="18" customFormat="1" ht="15" customHeight="1" x14ac:dyDescent="0.25">
      <c r="A25" s="141"/>
      <c r="B25" s="1024">
        <v>5</v>
      </c>
      <c r="C25" s="1122"/>
      <c r="D25" s="1084" t="s">
        <v>508</v>
      </c>
      <c r="E25" s="55" t="s">
        <v>116</v>
      </c>
      <c r="F25" s="135">
        <f t="shared" si="59"/>
        <v>1</v>
      </c>
      <c r="G25" s="47">
        <v>0</v>
      </c>
      <c r="H25" s="47">
        <v>0</v>
      </c>
      <c r="I25" s="47">
        <v>0</v>
      </c>
      <c r="J25" s="335">
        <v>0</v>
      </c>
      <c r="K25" s="346">
        <f t="shared" si="58"/>
        <v>0</v>
      </c>
      <c r="L25" s="322">
        <v>1</v>
      </c>
      <c r="M25" s="47">
        <v>0</v>
      </c>
      <c r="N25" s="47">
        <v>0</v>
      </c>
      <c r="O25" s="47">
        <v>0</v>
      </c>
      <c r="P25" s="250">
        <f t="shared" si="52"/>
        <v>1</v>
      </c>
      <c r="Q25" s="47">
        <v>0</v>
      </c>
      <c r="R25" s="47">
        <v>0</v>
      </c>
      <c r="S25" s="47">
        <v>0</v>
      </c>
      <c r="T25" s="335">
        <v>0</v>
      </c>
      <c r="U25" s="346">
        <f t="shared" si="53"/>
        <v>0</v>
      </c>
      <c r="V25" s="47">
        <v>0</v>
      </c>
      <c r="W25" s="47">
        <v>0</v>
      </c>
      <c r="X25" s="47">
        <v>0</v>
      </c>
      <c r="Y25" s="335">
        <v>0</v>
      </c>
      <c r="Z25" s="346">
        <f t="shared" si="54"/>
        <v>0</v>
      </c>
      <c r="AA25" s="47">
        <v>0</v>
      </c>
      <c r="AB25" s="47">
        <v>0</v>
      </c>
      <c r="AC25" s="47">
        <v>0</v>
      </c>
      <c r="AD25" s="47">
        <v>0</v>
      </c>
      <c r="AE25" s="346">
        <f t="shared" si="55"/>
        <v>0</v>
      </c>
      <c r="AF25" s="176">
        <v>0</v>
      </c>
      <c r="AG25" s="176">
        <v>0</v>
      </c>
      <c r="AH25" s="176">
        <v>0</v>
      </c>
      <c r="AI25" s="176">
        <v>0</v>
      </c>
      <c r="AJ25" s="346">
        <f t="shared" si="56"/>
        <v>0</v>
      </c>
      <c r="AK25" s="176">
        <v>0</v>
      </c>
      <c r="AL25" s="176">
        <v>0</v>
      </c>
      <c r="AM25" s="176">
        <v>0</v>
      </c>
      <c r="AN25" s="176">
        <v>0</v>
      </c>
      <c r="AO25" s="250">
        <f t="shared" si="57"/>
        <v>0</v>
      </c>
      <c r="AP25" s="763">
        <v>0</v>
      </c>
      <c r="AQ25" s="763">
        <v>0</v>
      </c>
      <c r="AR25" s="763">
        <v>0</v>
      </c>
      <c r="AS25" s="763">
        <v>0</v>
      </c>
      <c r="AT25" s="250">
        <f t="shared" si="60"/>
        <v>0</v>
      </c>
      <c r="AU25" s="176">
        <v>0</v>
      </c>
      <c r="AV25" s="176">
        <v>0</v>
      </c>
      <c r="AW25" s="176">
        <v>0</v>
      </c>
      <c r="AX25" s="176">
        <v>0</v>
      </c>
      <c r="AY25" s="250">
        <f t="shared" si="61"/>
        <v>0</v>
      </c>
    </row>
    <row r="26" spans="1:51" s="18" customFormat="1" ht="15" customHeight="1" x14ac:dyDescent="0.25">
      <c r="A26" s="141"/>
      <c r="B26" s="1024"/>
      <c r="C26" s="1122"/>
      <c r="D26" s="1085"/>
      <c r="E26" s="57" t="s">
        <v>117</v>
      </c>
      <c r="F26" s="135">
        <f t="shared" si="59"/>
        <v>0</v>
      </c>
      <c r="G26" s="41">
        <v>0</v>
      </c>
      <c r="H26" s="41">
        <v>0</v>
      </c>
      <c r="I26" s="41">
        <v>0</v>
      </c>
      <c r="J26" s="333">
        <v>0</v>
      </c>
      <c r="K26" s="346">
        <f t="shared" si="58"/>
        <v>0</v>
      </c>
      <c r="L26" s="316">
        <v>0</v>
      </c>
      <c r="M26" s="41">
        <v>0</v>
      </c>
      <c r="N26" s="41">
        <v>0</v>
      </c>
      <c r="O26" s="41">
        <v>0</v>
      </c>
      <c r="P26" s="250">
        <f t="shared" si="52"/>
        <v>0</v>
      </c>
      <c r="Q26" s="41">
        <v>0</v>
      </c>
      <c r="R26" s="41">
        <v>0</v>
      </c>
      <c r="S26" s="41">
        <v>0</v>
      </c>
      <c r="T26" s="333">
        <v>0</v>
      </c>
      <c r="U26" s="346">
        <f t="shared" si="53"/>
        <v>0</v>
      </c>
      <c r="V26" s="41">
        <v>0</v>
      </c>
      <c r="W26" s="41">
        <v>0</v>
      </c>
      <c r="X26" s="41">
        <v>0</v>
      </c>
      <c r="Y26" s="333">
        <v>0</v>
      </c>
      <c r="Z26" s="346">
        <f t="shared" si="54"/>
        <v>0</v>
      </c>
      <c r="AA26" s="41">
        <v>0</v>
      </c>
      <c r="AB26" s="41">
        <v>0</v>
      </c>
      <c r="AC26" s="41">
        <v>0</v>
      </c>
      <c r="AD26" s="41">
        <v>0</v>
      </c>
      <c r="AE26" s="346">
        <f t="shared" si="55"/>
        <v>0</v>
      </c>
      <c r="AF26" s="41">
        <v>0</v>
      </c>
      <c r="AG26" s="41">
        <v>0</v>
      </c>
      <c r="AH26" s="41">
        <v>0</v>
      </c>
      <c r="AI26" s="41">
        <v>0</v>
      </c>
      <c r="AJ26" s="346">
        <f t="shared" si="56"/>
        <v>0</v>
      </c>
      <c r="AK26" s="41">
        <v>0</v>
      </c>
      <c r="AL26" s="41">
        <v>0</v>
      </c>
      <c r="AM26" s="41">
        <v>0</v>
      </c>
      <c r="AN26" s="41">
        <v>0</v>
      </c>
      <c r="AO26" s="250">
        <f t="shared" si="57"/>
        <v>0</v>
      </c>
      <c r="AP26" s="41">
        <v>0</v>
      </c>
      <c r="AQ26" s="41">
        <v>0</v>
      </c>
      <c r="AR26" s="41">
        <v>0</v>
      </c>
      <c r="AS26" s="41">
        <v>0</v>
      </c>
      <c r="AT26" s="250">
        <f t="shared" si="60"/>
        <v>0</v>
      </c>
      <c r="AU26" s="41">
        <v>0</v>
      </c>
      <c r="AV26" s="41">
        <v>0</v>
      </c>
      <c r="AW26" s="41">
        <v>0</v>
      </c>
      <c r="AX26" s="41">
        <v>0</v>
      </c>
      <c r="AY26" s="250">
        <f t="shared" si="61"/>
        <v>0</v>
      </c>
    </row>
    <row r="27" spans="1:51" s="18" customFormat="1" ht="15.75" customHeight="1" thickBot="1" x14ac:dyDescent="0.3">
      <c r="A27" s="141"/>
      <c r="B27" s="1024"/>
      <c r="C27" s="1122"/>
      <c r="D27" s="1085"/>
      <c r="E27" s="58" t="s">
        <v>112</v>
      </c>
      <c r="F27" s="135">
        <f t="shared" si="59"/>
        <v>1</v>
      </c>
      <c r="G27" s="42">
        <v>0</v>
      </c>
      <c r="H27" s="42">
        <v>0</v>
      </c>
      <c r="I27" s="42">
        <v>0</v>
      </c>
      <c r="J27" s="334">
        <v>0</v>
      </c>
      <c r="K27" s="346">
        <f t="shared" si="58"/>
        <v>0</v>
      </c>
      <c r="L27" s="317">
        <v>1</v>
      </c>
      <c r="M27" s="42">
        <v>0</v>
      </c>
      <c r="N27" s="42">
        <v>0</v>
      </c>
      <c r="O27" s="42">
        <v>0</v>
      </c>
      <c r="P27" s="250">
        <f t="shared" si="52"/>
        <v>1</v>
      </c>
      <c r="Q27" s="42">
        <v>0</v>
      </c>
      <c r="R27" s="42">
        <v>0</v>
      </c>
      <c r="S27" s="42">
        <v>0</v>
      </c>
      <c r="T27" s="334">
        <v>0</v>
      </c>
      <c r="U27" s="346">
        <f t="shared" si="53"/>
        <v>0</v>
      </c>
      <c r="V27" s="42">
        <v>0</v>
      </c>
      <c r="W27" s="42">
        <v>0</v>
      </c>
      <c r="X27" s="42">
        <v>0</v>
      </c>
      <c r="Y27" s="334">
        <v>0</v>
      </c>
      <c r="Z27" s="346">
        <f t="shared" si="54"/>
        <v>0</v>
      </c>
      <c r="AA27" s="42">
        <v>0</v>
      </c>
      <c r="AB27" s="42">
        <v>0</v>
      </c>
      <c r="AC27" s="42">
        <v>0</v>
      </c>
      <c r="AD27" s="42">
        <v>0</v>
      </c>
      <c r="AE27" s="346">
        <f t="shared" si="55"/>
        <v>0</v>
      </c>
      <c r="AF27" s="41">
        <v>0</v>
      </c>
      <c r="AG27" s="41">
        <v>0</v>
      </c>
      <c r="AH27" s="41">
        <v>0</v>
      </c>
      <c r="AI27" s="41">
        <v>0</v>
      </c>
      <c r="AJ27" s="346">
        <f t="shared" si="56"/>
        <v>0</v>
      </c>
      <c r="AK27" s="41">
        <v>0</v>
      </c>
      <c r="AL27" s="41">
        <v>0</v>
      </c>
      <c r="AM27" s="41">
        <v>0</v>
      </c>
      <c r="AN27" s="41">
        <v>0</v>
      </c>
      <c r="AO27" s="250">
        <f t="shared" si="57"/>
        <v>0</v>
      </c>
      <c r="AP27" s="41">
        <v>0</v>
      </c>
      <c r="AQ27" s="41">
        <v>0</v>
      </c>
      <c r="AR27" s="41">
        <v>0</v>
      </c>
      <c r="AS27" s="41">
        <v>0</v>
      </c>
      <c r="AT27" s="250">
        <f t="shared" si="60"/>
        <v>0</v>
      </c>
      <c r="AU27" s="41">
        <v>0</v>
      </c>
      <c r="AV27" s="41">
        <v>0</v>
      </c>
      <c r="AW27" s="41">
        <v>0</v>
      </c>
      <c r="AX27" s="41">
        <v>0</v>
      </c>
      <c r="AY27" s="250">
        <f t="shared" si="61"/>
        <v>0</v>
      </c>
    </row>
    <row r="28" spans="1:51" s="18" customFormat="1" ht="15.75" customHeight="1" thickBot="1" x14ac:dyDescent="0.3">
      <c r="A28" s="141"/>
      <c r="B28" s="1024"/>
      <c r="C28" s="1122"/>
      <c r="D28" s="1089"/>
      <c r="E28" s="185" t="s">
        <v>621</v>
      </c>
      <c r="F28" s="135">
        <f t="shared" si="59"/>
        <v>0</v>
      </c>
      <c r="G28" s="179">
        <v>0</v>
      </c>
      <c r="H28" s="179">
        <v>0</v>
      </c>
      <c r="I28" s="179">
        <v>0</v>
      </c>
      <c r="J28" s="336">
        <v>0</v>
      </c>
      <c r="K28" s="346">
        <f t="shared" si="58"/>
        <v>0</v>
      </c>
      <c r="L28" s="320">
        <v>0</v>
      </c>
      <c r="M28" s="179">
        <v>0</v>
      </c>
      <c r="N28" s="179">
        <v>0</v>
      </c>
      <c r="O28" s="179">
        <v>0</v>
      </c>
      <c r="P28" s="250">
        <f t="shared" si="52"/>
        <v>0</v>
      </c>
      <c r="Q28" s="179">
        <v>0</v>
      </c>
      <c r="R28" s="179">
        <v>0</v>
      </c>
      <c r="S28" s="179">
        <v>0</v>
      </c>
      <c r="T28" s="336">
        <v>0</v>
      </c>
      <c r="U28" s="346">
        <f t="shared" si="53"/>
        <v>0</v>
      </c>
      <c r="V28" s="179">
        <v>0</v>
      </c>
      <c r="W28" s="179">
        <v>0</v>
      </c>
      <c r="X28" s="179">
        <v>0</v>
      </c>
      <c r="Y28" s="336">
        <v>0</v>
      </c>
      <c r="Z28" s="346">
        <f t="shared" si="54"/>
        <v>0</v>
      </c>
      <c r="AA28" s="179">
        <v>0</v>
      </c>
      <c r="AB28" s="179">
        <v>0</v>
      </c>
      <c r="AC28" s="179">
        <v>0</v>
      </c>
      <c r="AD28" s="179">
        <v>0</v>
      </c>
      <c r="AE28" s="346">
        <f t="shared" si="55"/>
        <v>0</v>
      </c>
      <c r="AF28" s="41">
        <v>0</v>
      </c>
      <c r="AG28" s="41">
        <v>0</v>
      </c>
      <c r="AH28" s="41">
        <v>0</v>
      </c>
      <c r="AI28" s="41">
        <v>0</v>
      </c>
      <c r="AJ28" s="346">
        <f t="shared" si="56"/>
        <v>0</v>
      </c>
      <c r="AK28" s="41">
        <v>0</v>
      </c>
      <c r="AL28" s="41">
        <v>0</v>
      </c>
      <c r="AM28" s="41">
        <v>0</v>
      </c>
      <c r="AN28" s="41">
        <v>0</v>
      </c>
      <c r="AO28" s="250">
        <f t="shared" si="57"/>
        <v>0</v>
      </c>
      <c r="AP28" s="41">
        <v>0</v>
      </c>
      <c r="AQ28" s="41">
        <v>0</v>
      </c>
      <c r="AR28" s="41">
        <v>0</v>
      </c>
      <c r="AS28" s="41">
        <v>0</v>
      </c>
      <c r="AT28" s="250">
        <f t="shared" si="60"/>
        <v>0</v>
      </c>
      <c r="AU28" s="41">
        <v>0</v>
      </c>
      <c r="AV28" s="41">
        <v>0</v>
      </c>
      <c r="AW28" s="41">
        <v>0</v>
      </c>
      <c r="AX28" s="41">
        <v>0</v>
      </c>
      <c r="AY28" s="250">
        <f t="shared" si="61"/>
        <v>0</v>
      </c>
    </row>
    <row r="29" spans="1:51" s="18" customFormat="1" ht="15.75" customHeight="1" thickBot="1" x14ac:dyDescent="0.3">
      <c r="A29" s="141"/>
      <c r="B29" s="1024"/>
      <c r="C29" s="1122"/>
      <c r="D29" s="1086"/>
      <c r="E29" s="185" t="s">
        <v>620</v>
      </c>
      <c r="F29" s="135">
        <f t="shared" si="59"/>
        <v>0</v>
      </c>
      <c r="G29" s="144">
        <v>0</v>
      </c>
      <c r="H29" s="144">
        <v>0</v>
      </c>
      <c r="I29" s="144">
        <v>0</v>
      </c>
      <c r="J29" s="337">
        <v>0</v>
      </c>
      <c r="K29" s="346">
        <f t="shared" si="58"/>
        <v>0</v>
      </c>
      <c r="L29" s="321">
        <v>0</v>
      </c>
      <c r="M29" s="144">
        <v>0</v>
      </c>
      <c r="N29" s="144">
        <v>0</v>
      </c>
      <c r="O29" s="144">
        <v>0</v>
      </c>
      <c r="P29" s="250">
        <f t="shared" si="52"/>
        <v>0</v>
      </c>
      <c r="Q29" s="144">
        <v>0</v>
      </c>
      <c r="R29" s="144">
        <v>0</v>
      </c>
      <c r="S29" s="144">
        <v>0</v>
      </c>
      <c r="T29" s="337">
        <v>0</v>
      </c>
      <c r="U29" s="346">
        <f t="shared" si="53"/>
        <v>0</v>
      </c>
      <c r="V29" s="144">
        <v>0</v>
      </c>
      <c r="W29" s="144">
        <v>0</v>
      </c>
      <c r="X29" s="144">
        <v>0</v>
      </c>
      <c r="Y29" s="337">
        <v>0</v>
      </c>
      <c r="Z29" s="346">
        <f t="shared" si="54"/>
        <v>0</v>
      </c>
      <c r="AA29" s="144">
        <v>0</v>
      </c>
      <c r="AB29" s="144">
        <v>0</v>
      </c>
      <c r="AC29" s="144">
        <v>0</v>
      </c>
      <c r="AD29" s="144">
        <v>0</v>
      </c>
      <c r="AE29" s="346">
        <f t="shared" si="55"/>
        <v>0</v>
      </c>
      <c r="AF29" s="176">
        <v>0</v>
      </c>
      <c r="AG29" s="176">
        <v>0</v>
      </c>
      <c r="AH29" s="176">
        <v>0</v>
      </c>
      <c r="AI29" s="176">
        <v>0</v>
      </c>
      <c r="AJ29" s="346">
        <f t="shared" si="56"/>
        <v>0</v>
      </c>
      <c r="AK29" s="176">
        <v>0</v>
      </c>
      <c r="AL29" s="176">
        <v>0</v>
      </c>
      <c r="AM29" s="176">
        <v>0</v>
      </c>
      <c r="AN29" s="176">
        <v>0</v>
      </c>
      <c r="AO29" s="250">
        <f t="shared" si="57"/>
        <v>0</v>
      </c>
      <c r="AP29" s="763">
        <v>0</v>
      </c>
      <c r="AQ29" s="763">
        <v>0</v>
      </c>
      <c r="AR29" s="763">
        <v>0</v>
      </c>
      <c r="AS29" s="763">
        <v>0</v>
      </c>
      <c r="AT29" s="250">
        <f t="shared" si="60"/>
        <v>0</v>
      </c>
      <c r="AU29" s="176">
        <v>0</v>
      </c>
      <c r="AV29" s="176">
        <v>0</v>
      </c>
      <c r="AW29" s="176">
        <v>0</v>
      </c>
      <c r="AX29" s="176">
        <v>0</v>
      </c>
      <c r="AY29" s="250">
        <f t="shared" si="61"/>
        <v>0</v>
      </c>
    </row>
    <row r="30" spans="1:51" s="18" customFormat="1" ht="15.75" customHeight="1" x14ac:dyDescent="0.25">
      <c r="A30" s="141"/>
      <c r="B30" s="1024">
        <v>6</v>
      </c>
      <c r="C30" s="1122"/>
      <c r="D30" s="1084" t="s">
        <v>509</v>
      </c>
      <c r="E30" s="55" t="s">
        <v>116</v>
      </c>
      <c r="F30" s="135">
        <f t="shared" si="59"/>
        <v>0</v>
      </c>
      <c r="G30" s="47">
        <v>0</v>
      </c>
      <c r="H30" s="47">
        <v>0</v>
      </c>
      <c r="I30" s="47">
        <v>0</v>
      </c>
      <c r="J30" s="335">
        <v>0</v>
      </c>
      <c r="K30" s="346">
        <f t="shared" si="58"/>
        <v>0</v>
      </c>
      <c r="L30" s="322">
        <v>0</v>
      </c>
      <c r="M30" s="47">
        <v>0</v>
      </c>
      <c r="N30" s="47">
        <v>0</v>
      </c>
      <c r="O30" s="47">
        <v>0</v>
      </c>
      <c r="P30" s="250">
        <f t="shared" si="52"/>
        <v>0</v>
      </c>
      <c r="Q30" s="47">
        <v>0</v>
      </c>
      <c r="R30" s="47">
        <v>0</v>
      </c>
      <c r="S30" s="47">
        <v>0</v>
      </c>
      <c r="T30" s="335">
        <v>0</v>
      </c>
      <c r="U30" s="346">
        <f t="shared" si="53"/>
        <v>0</v>
      </c>
      <c r="V30" s="47">
        <v>0</v>
      </c>
      <c r="W30" s="47">
        <v>0</v>
      </c>
      <c r="X30" s="47">
        <v>0</v>
      </c>
      <c r="Y30" s="335">
        <v>0</v>
      </c>
      <c r="Z30" s="346">
        <f t="shared" si="54"/>
        <v>0</v>
      </c>
      <c r="AA30" s="47">
        <v>0</v>
      </c>
      <c r="AB30" s="47">
        <v>0</v>
      </c>
      <c r="AC30" s="47">
        <v>0</v>
      </c>
      <c r="AD30" s="47">
        <v>0</v>
      </c>
      <c r="AE30" s="346">
        <f t="shared" si="55"/>
        <v>0</v>
      </c>
      <c r="AF30" s="176">
        <v>0</v>
      </c>
      <c r="AG30" s="176">
        <v>0</v>
      </c>
      <c r="AH30" s="176">
        <v>0</v>
      </c>
      <c r="AI30" s="176">
        <v>0</v>
      </c>
      <c r="AJ30" s="346">
        <f t="shared" si="56"/>
        <v>0</v>
      </c>
      <c r="AK30" s="176">
        <v>0</v>
      </c>
      <c r="AL30" s="176">
        <v>0</v>
      </c>
      <c r="AM30" s="176">
        <v>0</v>
      </c>
      <c r="AN30" s="176">
        <v>0</v>
      </c>
      <c r="AO30" s="250">
        <f t="shared" si="57"/>
        <v>0</v>
      </c>
      <c r="AP30" s="763">
        <v>0</v>
      </c>
      <c r="AQ30" s="763">
        <v>0</v>
      </c>
      <c r="AR30" s="763">
        <v>0</v>
      </c>
      <c r="AS30" s="763">
        <v>0</v>
      </c>
      <c r="AT30" s="250">
        <f t="shared" si="60"/>
        <v>0</v>
      </c>
      <c r="AU30" s="176">
        <v>0</v>
      </c>
      <c r="AV30" s="176">
        <v>0</v>
      </c>
      <c r="AW30" s="176">
        <v>0</v>
      </c>
      <c r="AX30" s="176">
        <v>0</v>
      </c>
      <c r="AY30" s="250">
        <f t="shared" si="61"/>
        <v>0</v>
      </c>
    </row>
    <row r="31" spans="1:51" s="18" customFormat="1" ht="15.75" customHeight="1" x14ac:dyDescent="0.25">
      <c r="A31" s="141"/>
      <c r="B31" s="1024"/>
      <c r="C31" s="1122"/>
      <c r="D31" s="1085"/>
      <c r="E31" s="57" t="s">
        <v>117</v>
      </c>
      <c r="F31" s="135">
        <f t="shared" si="59"/>
        <v>0</v>
      </c>
      <c r="G31" s="41">
        <v>0</v>
      </c>
      <c r="H31" s="41">
        <v>0</v>
      </c>
      <c r="I31" s="41">
        <v>0</v>
      </c>
      <c r="J31" s="333">
        <v>0</v>
      </c>
      <c r="K31" s="346">
        <f t="shared" si="58"/>
        <v>0</v>
      </c>
      <c r="L31" s="316">
        <v>0</v>
      </c>
      <c r="M31" s="41">
        <v>0</v>
      </c>
      <c r="N31" s="41">
        <v>0</v>
      </c>
      <c r="O31" s="41">
        <v>0</v>
      </c>
      <c r="P31" s="250">
        <f t="shared" si="52"/>
        <v>0</v>
      </c>
      <c r="Q31" s="41">
        <v>0</v>
      </c>
      <c r="R31" s="41">
        <v>0</v>
      </c>
      <c r="S31" s="41">
        <v>0</v>
      </c>
      <c r="T31" s="333">
        <v>0</v>
      </c>
      <c r="U31" s="346">
        <f t="shared" si="53"/>
        <v>0</v>
      </c>
      <c r="V31" s="41">
        <v>0</v>
      </c>
      <c r="W31" s="41">
        <v>0</v>
      </c>
      <c r="X31" s="41">
        <v>0</v>
      </c>
      <c r="Y31" s="333">
        <v>0</v>
      </c>
      <c r="Z31" s="346">
        <f t="shared" si="54"/>
        <v>0</v>
      </c>
      <c r="AA31" s="41">
        <v>0</v>
      </c>
      <c r="AB31" s="41">
        <v>0</v>
      </c>
      <c r="AC31" s="41">
        <v>0</v>
      </c>
      <c r="AD31" s="41">
        <v>0</v>
      </c>
      <c r="AE31" s="346">
        <f t="shared" si="55"/>
        <v>0</v>
      </c>
      <c r="AF31" s="41">
        <v>0</v>
      </c>
      <c r="AG31" s="41">
        <v>0</v>
      </c>
      <c r="AH31" s="41">
        <v>0</v>
      </c>
      <c r="AI31" s="41">
        <v>0</v>
      </c>
      <c r="AJ31" s="346">
        <f t="shared" si="56"/>
        <v>0</v>
      </c>
      <c r="AK31" s="41">
        <v>0</v>
      </c>
      <c r="AL31" s="41">
        <v>0</v>
      </c>
      <c r="AM31" s="41">
        <v>0</v>
      </c>
      <c r="AN31" s="41">
        <v>0</v>
      </c>
      <c r="AO31" s="250">
        <f t="shared" si="57"/>
        <v>0</v>
      </c>
      <c r="AP31" s="41">
        <v>0</v>
      </c>
      <c r="AQ31" s="41">
        <v>0</v>
      </c>
      <c r="AR31" s="41">
        <v>0</v>
      </c>
      <c r="AS31" s="41">
        <v>0</v>
      </c>
      <c r="AT31" s="250">
        <f t="shared" si="60"/>
        <v>0</v>
      </c>
      <c r="AU31" s="41">
        <v>0</v>
      </c>
      <c r="AV31" s="41">
        <v>0</v>
      </c>
      <c r="AW31" s="41">
        <v>0</v>
      </c>
      <c r="AX31" s="41">
        <v>0</v>
      </c>
      <c r="AY31" s="250">
        <f t="shared" si="61"/>
        <v>0</v>
      </c>
    </row>
    <row r="32" spans="1:51" s="18" customFormat="1" ht="16.5" customHeight="1" thickBot="1" x14ac:dyDescent="0.3">
      <c r="A32" s="141"/>
      <c r="B32" s="1024"/>
      <c r="C32" s="1122"/>
      <c r="D32" s="1086"/>
      <c r="E32" s="58" t="s">
        <v>112</v>
      </c>
      <c r="F32" s="135">
        <f t="shared" si="59"/>
        <v>0</v>
      </c>
      <c r="G32" s="42">
        <v>0</v>
      </c>
      <c r="H32" s="42">
        <v>0</v>
      </c>
      <c r="I32" s="42">
        <v>0</v>
      </c>
      <c r="J32" s="334">
        <v>0</v>
      </c>
      <c r="K32" s="346">
        <f t="shared" si="58"/>
        <v>0</v>
      </c>
      <c r="L32" s="317">
        <v>0</v>
      </c>
      <c r="M32" s="42">
        <v>0</v>
      </c>
      <c r="N32" s="42">
        <v>0</v>
      </c>
      <c r="O32" s="42">
        <v>0</v>
      </c>
      <c r="P32" s="250">
        <f t="shared" si="52"/>
        <v>0</v>
      </c>
      <c r="Q32" s="42">
        <v>0</v>
      </c>
      <c r="R32" s="42">
        <v>0</v>
      </c>
      <c r="S32" s="42">
        <v>0</v>
      </c>
      <c r="T32" s="334">
        <v>0</v>
      </c>
      <c r="U32" s="346">
        <f t="shared" si="53"/>
        <v>0</v>
      </c>
      <c r="V32" s="42">
        <v>0</v>
      </c>
      <c r="W32" s="42">
        <v>0</v>
      </c>
      <c r="X32" s="42">
        <v>0</v>
      </c>
      <c r="Y32" s="334">
        <v>0</v>
      </c>
      <c r="Z32" s="346">
        <f t="shared" si="54"/>
        <v>0</v>
      </c>
      <c r="AA32" s="42">
        <v>0</v>
      </c>
      <c r="AB32" s="42">
        <v>0</v>
      </c>
      <c r="AC32" s="42">
        <v>0</v>
      </c>
      <c r="AD32" s="42">
        <v>0</v>
      </c>
      <c r="AE32" s="346">
        <f t="shared" si="55"/>
        <v>0</v>
      </c>
      <c r="AF32" s="41">
        <v>0</v>
      </c>
      <c r="AG32" s="41">
        <v>0</v>
      </c>
      <c r="AH32" s="41">
        <v>0</v>
      </c>
      <c r="AI32" s="41">
        <v>0</v>
      </c>
      <c r="AJ32" s="346">
        <f t="shared" si="56"/>
        <v>0</v>
      </c>
      <c r="AK32" s="41">
        <v>0</v>
      </c>
      <c r="AL32" s="41">
        <v>0</v>
      </c>
      <c r="AM32" s="41">
        <v>0</v>
      </c>
      <c r="AN32" s="41">
        <v>0</v>
      </c>
      <c r="AO32" s="250">
        <f t="shared" si="57"/>
        <v>0</v>
      </c>
      <c r="AP32" s="41">
        <v>0</v>
      </c>
      <c r="AQ32" s="41">
        <v>0</v>
      </c>
      <c r="AR32" s="41">
        <v>0</v>
      </c>
      <c r="AS32" s="41">
        <v>0</v>
      </c>
      <c r="AT32" s="250">
        <f t="shared" si="60"/>
        <v>0</v>
      </c>
      <c r="AU32" s="41">
        <v>0</v>
      </c>
      <c r="AV32" s="41">
        <v>0</v>
      </c>
      <c r="AW32" s="41">
        <v>0</v>
      </c>
      <c r="AX32" s="41">
        <v>0</v>
      </c>
      <c r="AY32" s="250">
        <f t="shared" si="61"/>
        <v>0</v>
      </c>
    </row>
    <row r="33" spans="1:51" s="18" customFormat="1" ht="15.75" customHeight="1" x14ac:dyDescent="0.25">
      <c r="A33" s="141"/>
      <c r="B33" s="1024">
        <v>7</v>
      </c>
      <c r="C33" s="1122"/>
      <c r="D33" s="1084" t="s">
        <v>437</v>
      </c>
      <c r="E33" s="55" t="s">
        <v>116</v>
      </c>
      <c r="F33" s="135">
        <f t="shared" si="59"/>
        <v>0</v>
      </c>
      <c r="G33" s="47">
        <v>0</v>
      </c>
      <c r="H33" s="47">
        <v>0</v>
      </c>
      <c r="I33" s="47">
        <v>0</v>
      </c>
      <c r="J33" s="335">
        <v>0</v>
      </c>
      <c r="K33" s="346">
        <f t="shared" si="58"/>
        <v>0</v>
      </c>
      <c r="L33" s="322">
        <v>0</v>
      </c>
      <c r="M33" s="47">
        <v>0</v>
      </c>
      <c r="N33" s="47">
        <v>0</v>
      </c>
      <c r="O33" s="47">
        <v>0</v>
      </c>
      <c r="P33" s="250">
        <f t="shared" si="52"/>
        <v>0</v>
      </c>
      <c r="Q33" s="47">
        <v>0</v>
      </c>
      <c r="R33" s="47">
        <v>0</v>
      </c>
      <c r="S33" s="47">
        <v>0</v>
      </c>
      <c r="T33" s="335">
        <v>0</v>
      </c>
      <c r="U33" s="346">
        <f t="shared" si="53"/>
        <v>0</v>
      </c>
      <c r="V33" s="47">
        <v>0</v>
      </c>
      <c r="W33" s="47">
        <v>0</v>
      </c>
      <c r="X33" s="47">
        <v>0</v>
      </c>
      <c r="Y33" s="335">
        <v>0</v>
      </c>
      <c r="Z33" s="346">
        <f t="shared" si="54"/>
        <v>0</v>
      </c>
      <c r="AA33" s="47">
        <v>0</v>
      </c>
      <c r="AB33" s="47">
        <v>0</v>
      </c>
      <c r="AC33" s="47">
        <v>0</v>
      </c>
      <c r="AD33" s="47">
        <v>0</v>
      </c>
      <c r="AE33" s="346">
        <f t="shared" si="55"/>
        <v>0</v>
      </c>
      <c r="AF33" s="176">
        <v>0</v>
      </c>
      <c r="AG33" s="176">
        <v>0</v>
      </c>
      <c r="AH33" s="176">
        <v>0</v>
      </c>
      <c r="AI33" s="176">
        <v>0</v>
      </c>
      <c r="AJ33" s="346">
        <f t="shared" si="56"/>
        <v>0</v>
      </c>
      <c r="AK33" s="176">
        <v>0</v>
      </c>
      <c r="AL33" s="176">
        <v>0</v>
      </c>
      <c r="AM33" s="176">
        <v>0</v>
      </c>
      <c r="AN33" s="176">
        <v>0</v>
      </c>
      <c r="AO33" s="250">
        <f t="shared" si="57"/>
        <v>0</v>
      </c>
      <c r="AP33" s="763">
        <v>0</v>
      </c>
      <c r="AQ33" s="763">
        <v>0</v>
      </c>
      <c r="AR33" s="763">
        <v>0</v>
      </c>
      <c r="AS33" s="763">
        <v>0</v>
      </c>
      <c r="AT33" s="250">
        <f t="shared" si="60"/>
        <v>0</v>
      </c>
      <c r="AU33" s="176">
        <v>0</v>
      </c>
      <c r="AV33" s="176">
        <v>0</v>
      </c>
      <c r="AW33" s="176">
        <v>0</v>
      </c>
      <c r="AX33" s="176">
        <v>0</v>
      </c>
      <c r="AY33" s="250">
        <f t="shared" si="61"/>
        <v>0</v>
      </c>
    </row>
    <row r="34" spans="1:51" s="18" customFormat="1" ht="15.75" customHeight="1" x14ac:dyDescent="0.25">
      <c r="A34" s="141"/>
      <c r="B34" s="1024"/>
      <c r="C34" s="1122"/>
      <c r="D34" s="1085"/>
      <c r="E34" s="57" t="s">
        <v>117</v>
      </c>
      <c r="F34" s="135">
        <f t="shared" si="59"/>
        <v>0</v>
      </c>
      <c r="G34" s="41">
        <v>0</v>
      </c>
      <c r="H34" s="41">
        <v>0</v>
      </c>
      <c r="I34" s="41">
        <v>0</v>
      </c>
      <c r="J34" s="333">
        <v>0</v>
      </c>
      <c r="K34" s="346">
        <f t="shared" si="58"/>
        <v>0</v>
      </c>
      <c r="L34" s="316">
        <v>0</v>
      </c>
      <c r="M34" s="41">
        <v>0</v>
      </c>
      <c r="N34" s="41">
        <v>0</v>
      </c>
      <c r="O34" s="41">
        <v>0</v>
      </c>
      <c r="P34" s="250">
        <f t="shared" si="52"/>
        <v>0</v>
      </c>
      <c r="Q34" s="41">
        <v>0</v>
      </c>
      <c r="R34" s="41">
        <v>0</v>
      </c>
      <c r="S34" s="41">
        <v>0</v>
      </c>
      <c r="T34" s="333">
        <v>0</v>
      </c>
      <c r="U34" s="346">
        <f t="shared" si="53"/>
        <v>0</v>
      </c>
      <c r="V34" s="41">
        <v>0</v>
      </c>
      <c r="W34" s="41">
        <v>0</v>
      </c>
      <c r="X34" s="41">
        <v>0</v>
      </c>
      <c r="Y34" s="333">
        <v>0</v>
      </c>
      <c r="Z34" s="346">
        <f t="shared" si="54"/>
        <v>0</v>
      </c>
      <c r="AA34" s="41">
        <v>0</v>
      </c>
      <c r="AB34" s="41">
        <v>0</v>
      </c>
      <c r="AC34" s="41">
        <v>0</v>
      </c>
      <c r="AD34" s="41">
        <v>0</v>
      </c>
      <c r="AE34" s="346">
        <f t="shared" si="55"/>
        <v>0</v>
      </c>
      <c r="AF34" s="41">
        <v>0</v>
      </c>
      <c r="AG34" s="41">
        <v>0</v>
      </c>
      <c r="AH34" s="41">
        <v>0</v>
      </c>
      <c r="AI34" s="41">
        <v>0</v>
      </c>
      <c r="AJ34" s="346">
        <f t="shared" si="56"/>
        <v>0</v>
      </c>
      <c r="AK34" s="41">
        <v>0</v>
      </c>
      <c r="AL34" s="41">
        <v>0</v>
      </c>
      <c r="AM34" s="41">
        <v>0</v>
      </c>
      <c r="AN34" s="41">
        <v>0</v>
      </c>
      <c r="AO34" s="250">
        <f t="shared" si="57"/>
        <v>0</v>
      </c>
      <c r="AP34" s="41">
        <v>0</v>
      </c>
      <c r="AQ34" s="41">
        <v>0</v>
      </c>
      <c r="AR34" s="41">
        <v>0</v>
      </c>
      <c r="AS34" s="41">
        <v>0</v>
      </c>
      <c r="AT34" s="250">
        <f t="shared" si="60"/>
        <v>0</v>
      </c>
      <c r="AU34" s="41">
        <v>0</v>
      </c>
      <c r="AV34" s="41">
        <v>0</v>
      </c>
      <c r="AW34" s="41">
        <v>0</v>
      </c>
      <c r="AX34" s="41">
        <v>0</v>
      </c>
      <c r="AY34" s="250">
        <f t="shared" si="61"/>
        <v>0</v>
      </c>
    </row>
    <row r="35" spans="1:51" s="18" customFormat="1" ht="16.5" customHeight="1" thickBot="1" x14ac:dyDescent="0.3">
      <c r="A35" s="141"/>
      <c r="B35" s="1024"/>
      <c r="C35" s="1122"/>
      <c r="D35" s="1085"/>
      <c r="E35" s="58" t="s">
        <v>112</v>
      </c>
      <c r="F35" s="135">
        <f t="shared" si="59"/>
        <v>0</v>
      </c>
      <c r="G35" s="42">
        <v>0</v>
      </c>
      <c r="H35" s="42">
        <v>0</v>
      </c>
      <c r="I35" s="42">
        <v>0</v>
      </c>
      <c r="J35" s="334">
        <v>0</v>
      </c>
      <c r="K35" s="346">
        <f t="shared" si="58"/>
        <v>0</v>
      </c>
      <c r="L35" s="317">
        <v>0</v>
      </c>
      <c r="M35" s="42">
        <v>0</v>
      </c>
      <c r="N35" s="42">
        <v>0</v>
      </c>
      <c r="O35" s="42">
        <v>0</v>
      </c>
      <c r="P35" s="250">
        <f t="shared" si="52"/>
        <v>0</v>
      </c>
      <c r="Q35" s="42">
        <v>0</v>
      </c>
      <c r="R35" s="42">
        <v>0</v>
      </c>
      <c r="S35" s="42">
        <v>0</v>
      </c>
      <c r="T35" s="334">
        <v>0</v>
      </c>
      <c r="U35" s="346">
        <f t="shared" si="53"/>
        <v>0</v>
      </c>
      <c r="V35" s="42">
        <v>0</v>
      </c>
      <c r="W35" s="42">
        <v>0</v>
      </c>
      <c r="X35" s="42">
        <v>0</v>
      </c>
      <c r="Y35" s="334">
        <v>0</v>
      </c>
      <c r="Z35" s="346">
        <f t="shared" si="54"/>
        <v>0</v>
      </c>
      <c r="AA35" s="42">
        <v>0</v>
      </c>
      <c r="AB35" s="42">
        <v>0</v>
      </c>
      <c r="AC35" s="42">
        <v>0</v>
      </c>
      <c r="AD35" s="42">
        <v>0</v>
      </c>
      <c r="AE35" s="346">
        <f t="shared" si="55"/>
        <v>0</v>
      </c>
      <c r="AF35" s="41">
        <v>0</v>
      </c>
      <c r="AG35" s="41">
        <v>0</v>
      </c>
      <c r="AH35" s="41">
        <v>0</v>
      </c>
      <c r="AI35" s="41">
        <v>0</v>
      </c>
      <c r="AJ35" s="346">
        <f t="shared" si="56"/>
        <v>0</v>
      </c>
      <c r="AK35" s="41">
        <v>0</v>
      </c>
      <c r="AL35" s="41">
        <v>0</v>
      </c>
      <c r="AM35" s="41">
        <v>0</v>
      </c>
      <c r="AN35" s="41">
        <v>0</v>
      </c>
      <c r="AO35" s="250">
        <f t="shared" si="57"/>
        <v>0</v>
      </c>
      <c r="AP35" s="41">
        <v>0</v>
      </c>
      <c r="AQ35" s="41">
        <v>0</v>
      </c>
      <c r="AR35" s="41">
        <v>0</v>
      </c>
      <c r="AS35" s="41">
        <v>0</v>
      </c>
      <c r="AT35" s="250">
        <f t="shared" si="60"/>
        <v>0</v>
      </c>
      <c r="AU35" s="41">
        <v>0</v>
      </c>
      <c r="AV35" s="41">
        <v>0</v>
      </c>
      <c r="AW35" s="41">
        <v>0</v>
      </c>
      <c r="AX35" s="41">
        <v>0</v>
      </c>
      <c r="AY35" s="250">
        <f t="shared" si="61"/>
        <v>0</v>
      </c>
    </row>
    <row r="36" spans="1:51" s="18" customFormat="1" ht="16.5" customHeight="1" thickBot="1" x14ac:dyDescent="0.3">
      <c r="A36" s="141"/>
      <c r="B36" s="1024"/>
      <c r="C36" s="1122"/>
      <c r="D36" s="1089"/>
      <c r="E36" s="185" t="s">
        <v>621</v>
      </c>
      <c r="F36" s="135">
        <f t="shared" si="59"/>
        <v>0</v>
      </c>
      <c r="G36" s="179">
        <v>0</v>
      </c>
      <c r="H36" s="179">
        <v>0</v>
      </c>
      <c r="I36" s="179">
        <v>0</v>
      </c>
      <c r="J36" s="336">
        <v>0</v>
      </c>
      <c r="K36" s="346">
        <f t="shared" si="58"/>
        <v>0</v>
      </c>
      <c r="L36" s="320">
        <v>0</v>
      </c>
      <c r="M36" s="179">
        <v>0</v>
      </c>
      <c r="N36" s="179">
        <v>0</v>
      </c>
      <c r="O36" s="179">
        <v>0</v>
      </c>
      <c r="P36" s="250">
        <f t="shared" si="52"/>
        <v>0</v>
      </c>
      <c r="Q36" s="179">
        <v>0</v>
      </c>
      <c r="R36" s="179">
        <v>0</v>
      </c>
      <c r="S36" s="179">
        <v>0</v>
      </c>
      <c r="T36" s="336">
        <v>0</v>
      </c>
      <c r="U36" s="346">
        <f t="shared" si="53"/>
        <v>0</v>
      </c>
      <c r="V36" s="179">
        <v>0</v>
      </c>
      <c r="W36" s="179">
        <v>0</v>
      </c>
      <c r="X36" s="179">
        <v>0</v>
      </c>
      <c r="Y36" s="336">
        <v>0</v>
      </c>
      <c r="Z36" s="346">
        <f t="shared" si="54"/>
        <v>0</v>
      </c>
      <c r="AA36" s="179">
        <v>0</v>
      </c>
      <c r="AB36" s="179">
        <v>0</v>
      </c>
      <c r="AC36" s="179">
        <v>0</v>
      </c>
      <c r="AD36" s="179">
        <v>0</v>
      </c>
      <c r="AE36" s="346">
        <f t="shared" si="55"/>
        <v>0</v>
      </c>
      <c r="AF36" s="41">
        <v>0</v>
      </c>
      <c r="AG36" s="41">
        <v>0</v>
      </c>
      <c r="AH36" s="41">
        <v>0</v>
      </c>
      <c r="AI36" s="41">
        <v>0</v>
      </c>
      <c r="AJ36" s="346">
        <f t="shared" si="56"/>
        <v>0</v>
      </c>
      <c r="AK36" s="41">
        <v>0</v>
      </c>
      <c r="AL36" s="41">
        <v>0</v>
      </c>
      <c r="AM36" s="41">
        <v>0</v>
      </c>
      <c r="AN36" s="41">
        <v>0</v>
      </c>
      <c r="AO36" s="250">
        <f t="shared" si="57"/>
        <v>0</v>
      </c>
      <c r="AP36" s="41">
        <v>0</v>
      </c>
      <c r="AQ36" s="41">
        <v>0</v>
      </c>
      <c r="AR36" s="41">
        <v>0</v>
      </c>
      <c r="AS36" s="41">
        <v>0</v>
      </c>
      <c r="AT36" s="250">
        <f t="shared" si="60"/>
        <v>0</v>
      </c>
      <c r="AU36" s="41">
        <v>0</v>
      </c>
      <c r="AV36" s="41">
        <v>0</v>
      </c>
      <c r="AW36" s="41">
        <v>0</v>
      </c>
      <c r="AX36" s="41">
        <v>0</v>
      </c>
      <c r="AY36" s="250">
        <f t="shared" si="61"/>
        <v>0</v>
      </c>
    </row>
    <row r="37" spans="1:51" s="18" customFormat="1" ht="16.5" customHeight="1" thickBot="1" x14ac:dyDescent="0.3">
      <c r="A37" s="141"/>
      <c r="B37" s="1024"/>
      <c r="C37" s="1122"/>
      <c r="D37" s="1086"/>
      <c r="E37" s="185" t="s">
        <v>620</v>
      </c>
      <c r="F37" s="135">
        <f t="shared" si="59"/>
        <v>0</v>
      </c>
      <c r="G37" s="144">
        <v>0</v>
      </c>
      <c r="H37" s="144">
        <v>0</v>
      </c>
      <c r="I37" s="144">
        <v>0</v>
      </c>
      <c r="J37" s="337">
        <v>0</v>
      </c>
      <c r="K37" s="346">
        <f t="shared" si="58"/>
        <v>0</v>
      </c>
      <c r="L37" s="321">
        <v>0</v>
      </c>
      <c r="M37" s="144">
        <v>0</v>
      </c>
      <c r="N37" s="144">
        <v>0</v>
      </c>
      <c r="O37" s="144">
        <v>0</v>
      </c>
      <c r="P37" s="250">
        <f t="shared" si="52"/>
        <v>0</v>
      </c>
      <c r="Q37" s="144">
        <v>0</v>
      </c>
      <c r="R37" s="144">
        <v>0</v>
      </c>
      <c r="S37" s="144">
        <v>0</v>
      </c>
      <c r="T37" s="337">
        <v>0</v>
      </c>
      <c r="U37" s="346">
        <f t="shared" si="53"/>
        <v>0</v>
      </c>
      <c r="V37" s="144">
        <v>0</v>
      </c>
      <c r="W37" s="144">
        <v>0</v>
      </c>
      <c r="X37" s="144">
        <v>0</v>
      </c>
      <c r="Y37" s="337">
        <v>0</v>
      </c>
      <c r="Z37" s="346">
        <f t="shared" si="54"/>
        <v>0</v>
      </c>
      <c r="AA37" s="144">
        <v>0</v>
      </c>
      <c r="AB37" s="144">
        <v>0</v>
      </c>
      <c r="AC37" s="144">
        <v>0</v>
      </c>
      <c r="AD37" s="144">
        <v>0</v>
      </c>
      <c r="AE37" s="346">
        <f t="shared" si="55"/>
        <v>0</v>
      </c>
      <c r="AF37" s="176">
        <v>0</v>
      </c>
      <c r="AG37" s="176">
        <v>0</v>
      </c>
      <c r="AH37" s="176">
        <v>0</v>
      </c>
      <c r="AI37" s="176">
        <v>0</v>
      </c>
      <c r="AJ37" s="346">
        <f t="shared" si="56"/>
        <v>0</v>
      </c>
      <c r="AK37" s="176">
        <v>0</v>
      </c>
      <c r="AL37" s="176">
        <v>0</v>
      </c>
      <c r="AM37" s="176">
        <v>0</v>
      </c>
      <c r="AN37" s="176">
        <v>0</v>
      </c>
      <c r="AO37" s="250">
        <f t="shared" si="57"/>
        <v>0</v>
      </c>
      <c r="AP37" s="763">
        <v>0</v>
      </c>
      <c r="AQ37" s="763">
        <v>0</v>
      </c>
      <c r="AR37" s="763">
        <v>0</v>
      </c>
      <c r="AS37" s="763">
        <v>0</v>
      </c>
      <c r="AT37" s="250">
        <f t="shared" si="60"/>
        <v>0</v>
      </c>
      <c r="AU37" s="176">
        <v>0</v>
      </c>
      <c r="AV37" s="176">
        <v>0</v>
      </c>
      <c r="AW37" s="176">
        <v>0</v>
      </c>
      <c r="AX37" s="176">
        <v>0</v>
      </c>
      <c r="AY37" s="250">
        <f t="shared" si="61"/>
        <v>0</v>
      </c>
    </row>
    <row r="38" spans="1:51" s="18" customFormat="1" ht="15.75" customHeight="1" x14ac:dyDescent="0.25">
      <c r="A38" s="141"/>
      <c r="B38" s="1024">
        <v>8</v>
      </c>
      <c r="C38" s="1122"/>
      <c r="D38" s="1084" t="s">
        <v>438</v>
      </c>
      <c r="E38" s="55" t="s">
        <v>116</v>
      </c>
      <c r="F38" s="135">
        <f t="shared" si="59"/>
        <v>0</v>
      </c>
      <c r="G38" s="47">
        <v>0</v>
      </c>
      <c r="H38" s="47">
        <v>0</v>
      </c>
      <c r="I38" s="47">
        <v>0</v>
      </c>
      <c r="J38" s="335">
        <v>0</v>
      </c>
      <c r="K38" s="346">
        <f t="shared" si="58"/>
        <v>0</v>
      </c>
      <c r="L38" s="322">
        <v>0</v>
      </c>
      <c r="M38" s="47">
        <v>0</v>
      </c>
      <c r="N38" s="47">
        <v>0</v>
      </c>
      <c r="O38" s="47">
        <v>0</v>
      </c>
      <c r="P38" s="250">
        <f t="shared" si="52"/>
        <v>0</v>
      </c>
      <c r="Q38" s="47">
        <v>0</v>
      </c>
      <c r="R38" s="47">
        <v>0</v>
      </c>
      <c r="S38" s="47">
        <v>0</v>
      </c>
      <c r="T38" s="335">
        <v>0</v>
      </c>
      <c r="U38" s="346">
        <f t="shared" si="53"/>
        <v>0</v>
      </c>
      <c r="V38" s="47">
        <v>0</v>
      </c>
      <c r="W38" s="47">
        <v>0</v>
      </c>
      <c r="X38" s="47">
        <v>0</v>
      </c>
      <c r="Y38" s="335">
        <v>0</v>
      </c>
      <c r="Z38" s="346">
        <f t="shared" si="54"/>
        <v>0</v>
      </c>
      <c r="AA38" s="47">
        <v>0</v>
      </c>
      <c r="AB38" s="47">
        <v>0</v>
      </c>
      <c r="AC38" s="47">
        <v>0</v>
      </c>
      <c r="AD38" s="47">
        <v>0</v>
      </c>
      <c r="AE38" s="346">
        <f t="shared" si="55"/>
        <v>0</v>
      </c>
      <c r="AF38" s="176">
        <v>0</v>
      </c>
      <c r="AG38" s="176">
        <v>0</v>
      </c>
      <c r="AH38" s="176">
        <v>0</v>
      </c>
      <c r="AI38" s="176">
        <v>0</v>
      </c>
      <c r="AJ38" s="346">
        <f t="shared" si="56"/>
        <v>0</v>
      </c>
      <c r="AK38" s="176">
        <v>0</v>
      </c>
      <c r="AL38" s="176">
        <v>0</v>
      </c>
      <c r="AM38" s="176">
        <v>0</v>
      </c>
      <c r="AN38" s="176">
        <v>0</v>
      </c>
      <c r="AO38" s="250">
        <f t="shared" si="57"/>
        <v>0</v>
      </c>
      <c r="AP38" s="763">
        <v>0</v>
      </c>
      <c r="AQ38" s="763">
        <v>0</v>
      </c>
      <c r="AR38" s="763">
        <v>0</v>
      </c>
      <c r="AS38" s="763">
        <v>0</v>
      </c>
      <c r="AT38" s="250">
        <f t="shared" si="60"/>
        <v>0</v>
      </c>
      <c r="AU38" s="176">
        <v>0</v>
      </c>
      <c r="AV38" s="176">
        <v>0</v>
      </c>
      <c r="AW38" s="176">
        <v>0</v>
      </c>
      <c r="AX38" s="176">
        <v>0</v>
      </c>
      <c r="AY38" s="250">
        <f t="shared" si="61"/>
        <v>0</v>
      </c>
    </row>
    <row r="39" spans="1:51" s="18" customFormat="1" ht="15.75" customHeight="1" x14ac:dyDescent="0.25">
      <c r="A39" s="141"/>
      <c r="B39" s="1024"/>
      <c r="C39" s="1122"/>
      <c r="D39" s="1085"/>
      <c r="E39" s="57" t="s">
        <v>117</v>
      </c>
      <c r="F39" s="135">
        <f t="shared" si="59"/>
        <v>0</v>
      </c>
      <c r="G39" s="41">
        <v>0</v>
      </c>
      <c r="H39" s="41">
        <v>0</v>
      </c>
      <c r="I39" s="41">
        <v>0</v>
      </c>
      <c r="J39" s="333">
        <v>0</v>
      </c>
      <c r="K39" s="346">
        <f t="shared" si="58"/>
        <v>0</v>
      </c>
      <c r="L39" s="316">
        <v>0</v>
      </c>
      <c r="M39" s="41">
        <v>0</v>
      </c>
      <c r="N39" s="41">
        <v>0</v>
      </c>
      <c r="O39" s="41">
        <v>0</v>
      </c>
      <c r="P39" s="250">
        <f t="shared" si="52"/>
        <v>0</v>
      </c>
      <c r="Q39" s="41">
        <v>0</v>
      </c>
      <c r="R39" s="41">
        <v>0</v>
      </c>
      <c r="S39" s="41">
        <v>0</v>
      </c>
      <c r="T39" s="333">
        <v>0</v>
      </c>
      <c r="U39" s="346">
        <f t="shared" si="53"/>
        <v>0</v>
      </c>
      <c r="V39" s="41">
        <v>0</v>
      </c>
      <c r="W39" s="41">
        <v>0</v>
      </c>
      <c r="X39" s="41">
        <v>0</v>
      </c>
      <c r="Y39" s="333">
        <v>0</v>
      </c>
      <c r="Z39" s="346">
        <f t="shared" si="54"/>
        <v>0</v>
      </c>
      <c r="AA39" s="41">
        <v>0</v>
      </c>
      <c r="AB39" s="41">
        <v>0</v>
      </c>
      <c r="AC39" s="41">
        <v>0</v>
      </c>
      <c r="AD39" s="41">
        <v>0</v>
      </c>
      <c r="AE39" s="346">
        <f t="shared" si="55"/>
        <v>0</v>
      </c>
      <c r="AF39" s="41">
        <v>0</v>
      </c>
      <c r="AG39" s="41">
        <v>0</v>
      </c>
      <c r="AH39" s="41">
        <v>0</v>
      </c>
      <c r="AI39" s="41">
        <v>0</v>
      </c>
      <c r="AJ39" s="346">
        <f t="shared" si="56"/>
        <v>0</v>
      </c>
      <c r="AK39" s="41">
        <v>0</v>
      </c>
      <c r="AL39" s="41">
        <v>0</v>
      </c>
      <c r="AM39" s="41">
        <v>0</v>
      </c>
      <c r="AN39" s="41">
        <v>0</v>
      </c>
      <c r="AO39" s="250">
        <f t="shared" si="57"/>
        <v>0</v>
      </c>
      <c r="AP39" s="41">
        <v>0</v>
      </c>
      <c r="AQ39" s="41">
        <v>0</v>
      </c>
      <c r="AR39" s="41">
        <v>0</v>
      </c>
      <c r="AS39" s="41">
        <v>0</v>
      </c>
      <c r="AT39" s="250">
        <f t="shared" si="60"/>
        <v>0</v>
      </c>
      <c r="AU39" s="41">
        <v>0</v>
      </c>
      <c r="AV39" s="41">
        <v>0</v>
      </c>
      <c r="AW39" s="41">
        <v>0</v>
      </c>
      <c r="AX39" s="41">
        <v>0</v>
      </c>
      <c r="AY39" s="250">
        <f t="shared" si="61"/>
        <v>0</v>
      </c>
    </row>
    <row r="40" spans="1:51" s="18" customFormat="1" ht="16.5" customHeight="1" thickBot="1" x14ac:dyDescent="0.3">
      <c r="A40" s="141"/>
      <c r="B40" s="1024"/>
      <c r="C40" s="1122"/>
      <c r="D40" s="1085"/>
      <c r="E40" s="58" t="s">
        <v>112</v>
      </c>
      <c r="F40" s="135">
        <f t="shared" si="59"/>
        <v>20</v>
      </c>
      <c r="G40" s="42">
        <v>0</v>
      </c>
      <c r="H40" s="42">
        <v>0</v>
      </c>
      <c r="I40" s="42">
        <v>0</v>
      </c>
      <c r="J40" s="334">
        <v>0</v>
      </c>
      <c r="K40" s="346">
        <f t="shared" si="58"/>
        <v>0</v>
      </c>
      <c r="L40" s="317">
        <v>2</v>
      </c>
      <c r="M40" s="42">
        <v>0</v>
      </c>
      <c r="N40" s="42">
        <v>0</v>
      </c>
      <c r="O40" s="42">
        <v>0</v>
      </c>
      <c r="P40" s="250">
        <f t="shared" si="52"/>
        <v>2</v>
      </c>
      <c r="Q40" s="42">
        <v>2</v>
      </c>
      <c r="R40" s="42">
        <v>0</v>
      </c>
      <c r="S40" s="42">
        <v>0</v>
      </c>
      <c r="T40" s="334">
        <v>0</v>
      </c>
      <c r="U40" s="346">
        <f t="shared" si="53"/>
        <v>2</v>
      </c>
      <c r="V40" s="42">
        <v>0</v>
      </c>
      <c r="W40" s="42">
        <v>4</v>
      </c>
      <c r="X40" s="42">
        <v>0</v>
      </c>
      <c r="Y40" s="334">
        <v>1</v>
      </c>
      <c r="Z40" s="346">
        <f t="shared" si="54"/>
        <v>5</v>
      </c>
      <c r="AA40" s="42">
        <v>0</v>
      </c>
      <c r="AB40" s="42">
        <v>0</v>
      </c>
      <c r="AC40" s="42">
        <v>0</v>
      </c>
      <c r="AD40" s="42">
        <v>4</v>
      </c>
      <c r="AE40" s="346">
        <f t="shared" si="55"/>
        <v>4</v>
      </c>
      <c r="AF40" s="41">
        <v>0</v>
      </c>
      <c r="AG40" s="41">
        <v>0</v>
      </c>
      <c r="AH40" s="41">
        <v>0</v>
      </c>
      <c r="AI40" s="41">
        <v>1</v>
      </c>
      <c r="AJ40" s="346">
        <f t="shared" si="56"/>
        <v>1</v>
      </c>
      <c r="AK40" s="41">
        <v>0</v>
      </c>
      <c r="AL40" s="41">
        <v>0</v>
      </c>
      <c r="AM40" s="41">
        <v>0</v>
      </c>
      <c r="AN40" s="41">
        <v>0</v>
      </c>
      <c r="AO40" s="250">
        <f t="shared" si="57"/>
        <v>0</v>
      </c>
      <c r="AP40" s="41">
        <v>0</v>
      </c>
      <c r="AQ40" s="41">
        <v>0</v>
      </c>
      <c r="AR40" s="41">
        <v>0</v>
      </c>
      <c r="AS40" s="41">
        <v>1</v>
      </c>
      <c r="AT40" s="250">
        <f t="shared" si="60"/>
        <v>1</v>
      </c>
      <c r="AU40" s="41">
        <v>0</v>
      </c>
      <c r="AV40" s="41">
        <v>0</v>
      </c>
      <c r="AW40" s="41">
        <v>0</v>
      </c>
      <c r="AX40" s="41">
        <v>5</v>
      </c>
      <c r="AY40" s="250">
        <f t="shared" si="61"/>
        <v>5</v>
      </c>
    </row>
    <row r="41" spans="1:51" s="18" customFormat="1" ht="16.5" customHeight="1" thickBot="1" x14ac:dyDescent="0.3">
      <c r="A41" s="141"/>
      <c r="B41" s="1024"/>
      <c r="C41" s="1122"/>
      <c r="D41" s="1089"/>
      <c r="E41" s="185" t="s">
        <v>621</v>
      </c>
      <c r="F41" s="135">
        <f t="shared" si="59"/>
        <v>33</v>
      </c>
      <c r="G41" s="179">
        <v>1</v>
      </c>
      <c r="H41" s="179">
        <v>0</v>
      </c>
      <c r="I41" s="179">
        <v>0</v>
      </c>
      <c r="J41" s="336">
        <v>0</v>
      </c>
      <c r="K41" s="346">
        <f t="shared" si="58"/>
        <v>1</v>
      </c>
      <c r="L41" s="320">
        <v>8</v>
      </c>
      <c r="M41" s="179">
        <v>0</v>
      </c>
      <c r="N41" s="179">
        <v>0</v>
      </c>
      <c r="O41" s="179">
        <v>0</v>
      </c>
      <c r="P41" s="250">
        <f t="shared" si="52"/>
        <v>8</v>
      </c>
      <c r="Q41" s="179">
        <v>5</v>
      </c>
      <c r="R41" s="179">
        <v>0</v>
      </c>
      <c r="S41" s="179">
        <v>0</v>
      </c>
      <c r="T41" s="336">
        <v>0</v>
      </c>
      <c r="U41" s="346">
        <f t="shared" si="53"/>
        <v>5</v>
      </c>
      <c r="V41" s="179">
        <v>1</v>
      </c>
      <c r="W41" s="179">
        <v>1</v>
      </c>
      <c r="X41" s="179">
        <v>0</v>
      </c>
      <c r="Y41" s="336">
        <v>2</v>
      </c>
      <c r="Z41" s="346">
        <f t="shared" si="54"/>
        <v>4</v>
      </c>
      <c r="AA41" s="179">
        <v>0</v>
      </c>
      <c r="AB41" s="179">
        <v>0</v>
      </c>
      <c r="AC41" s="179">
        <v>0</v>
      </c>
      <c r="AD41" s="179">
        <v>3</v>
      </c>
      <c r="AE41" s="346">
        <f t="shared" si="55"/>
        <v>3</v>
      </c>
      <c r="AF41" s="41">
        <v>0</v>
      </c>
      <c r="AG41" s="41">
        <v>0</v>
      </c>
      <c r="AH41" s="41">
        <v>0</v>
      </c>
      <c r="AI41" s="41">
        <v>2</v>
      </c>
      <c r="AJ41" s="346">
        <f t="shared" si="56"/>
        <v>2</v>
      </c>
      <c r="AK41" s="41">
        <v>0</v>
      </c>
      <c r="AL41" s="41">
        <v>0</v>
      </c>
      <c r="AM41" s="41">
        <v>0</v>
      </c>
      <c r="AN41" s="41">
        <v>1</v>
      </c>
      <c r="AO41" s="250">
        <f t="shared" si="57"/>
        <v>1</v>
      </c>
      <c r="AP41" s="41">
        <v>2</v>
      </c>
      <c r="AQ41" s="41">
        <v>0</v>
      </c>
      <c r="AR41" s="41">
        <v>0</v>
      </c>
      <c r="AS41" s="41">
        <v>2</v>
      </c>
      <c r="AT41" s="250">
        <f t="shared" si="60"/>
        <v>4</v>
      </c>
      <c r="AU41" s="41">
        <v>0</v>
      </c>
      <c r="AV41" s="41">
        <v>0</v>
      </c>
      <c r="AW41" s="41">
        <v>0</v>
      </c>
      <c r="AX41" s="41">
        <v>5</v>
      </c>
      <c r="AY41" s="250">
        <f t="shared" si="61"/>
        <v>5</v>
      </c>
    </row>
    <row r="42" spans="1:51" s="18" customFormat="1" ht="16.5" customHeight="1" thickBot="1" x14ac:dyDescent="0.3">
      <c r="A42" s="141"/>
      <c r="B42" s="1024"/>
      <c r="C42" s="1122"/>
      <c r="D42" s="1086"/>
      <c r="E42" s="185" t="s">
        <v>620</v>
      </c>
      <c r="F42" s="135">
        <f t="shared" si="59"/>
        <v>0</v>
      </c>
      <c r="G42" s="144">
        <v>0</v>
      </c>
      <c r="H42" s="144">
        <v>0</v>
      </c>
      <c r="I42" s="144">
        <v>0</v>
      </c>
      <c r="J42" s="337">
        <v>0</v>
      </c>
      <c r="K42" s="346">
        <f t="shared" si="58"/>
        <v>0</v>
      </c>
      <c r="L42" s="321">
        <v>0</v>
      </c>
      <c r="M42" s="144">
        <v>0</v>
      </c>
      <c r="N42" s="144">
        <v>0</v>
      </c>
      <c r="O42" s="144">
        <v>0</v>
      </c>
      <c r="P42" s="250">
        <f t="shared" si="52"/>
        <v>0</v>
      </c>
      <c r="Q42" s="144">
        <v>0</v>
      </c>
      <c r="R42" s="144">
        <v>0</v>
      </c>
      <c r="S42" s="144">
        <v>0</v>
      </c>
      <c r="T42" s="337">
        <v>0</v>
      </c>
      <c r="U42" s="346">
        <f t="shared" si="53"/>
        <v>0</v>
      </c>
      <c r="V42" s="144">
        <v>0</v>
      </c>
      <c r="W42" s="144">
        <v>0</v>
      </c>
      <c r="X42" s="144">
        <v>0</v>
      </c>
      <c r="Y42" s="337">
        <v>0</v>
      </c>
      <c r="Z42" s="346">
        <f t="shared" si="54"/>
        <v>0</v>
      </c>
      <c r="AA42" s="144">
        <v>0</v>
      </c>
      <c r="AB42" s="144">
        <v>0</v>
      </c>
      <c r="AC42" s="144">
        <v>0</v>
      </c>
      <c r="AD42" s="144">
        <v>0</v>
      </c>
      <c r="AE42" s="346">
        <f t="shared" si="55"/>
        <v>0</v>
      </c>
      <c r="AF42" s="176">
        <v>0</v>
      </c>
      <c r="AG42" s="176">
        <v>0</v>
      </c>
      <c r="AH42" s="176">
        <v>0</v>
      </c>
      <c r="AI42" s="176">
        <v>0</v>
      </c>
      <c r="AJ42" s="346">
        <f t="shared" si="56"/>
        <v>0</v>
      </c>
      <c r="AK42" s="176">
        <v>0</v>
      </c>
      <c r="AL42" s="176">
        <v>0</v>
      </c>
      <c r="AM42" s="176">
        <v>0</v>
      </c>
      <c r="AN42" s="176">
        <v>0</v>
      </c>
      <c r="AO42" s="250">
        <f t="shared" si="57"/>
        <v>0</v>
      </c>
      <c r="AP42" s="763">
        <v>0</v>
      </c>
      <c r="AQ42" s="763">
        <v>0</v>
      </c>
      <c r="AR42" s="763">
        <v>0</v>
      </c>
      <c r="AS42" s="763">
        <v>0</v>
      </c>
      <c r="AT42" s="250">
        <f t="shared" si="60"/>
        <v>0</v>
      </c>
      <c r="AU42" s="176">
        <v>0</v>
      </c>
      <c r="AV42" s="176">
        <v>0</v>
      </c>
      <c r="AW42" s="176">
        <v>0</v>
      </c>
      <c r="AX42" s="176">
        <v>0</v>
      </c>
      <c r="AY42" s="250">
        <f t="shared" si="61"/>
        <v>0</v>
      </c>
    </row>
    <row r="43" spans="1:51" s="18" customFormat="1" ht="15" customHeight="1" x14ac:dyDescent="0.25">
      <c r="A43" s="141"/>
      <c r="B43" s="1024">
        <v>9</v>
      </c>
      <c r="C43" s="1122"/>
      <c r="D43" s="1084" t="s">
        <v>510</v>
      </c>
      <c r="E43" s="55" t="s">
        <v>116</v>
      </c>
      <c r="F43" s="135">
        <f t="shared" si="59"/>
        <v>0</v>
      </c>
      <c r="G43" s="47">
        <v>0</v>
      </c>
      <c r="H43" s="47">
        <v>0</v>
      </c>
      <c r="I43" s="47">
        <v>0</v>
      </c>
      <c r="J43" s="335">
        <v>0</v>
      </c>
      <c r="K43" s="346">
        <f t="shared" si="58"/>
        <v>0</v>
      </c>
      <c r="L43" s="322">
        <v>0</v>
      </c>
      <c r="M43" s="47">
        <v>0</v>
      </c>
      <c r="N43" s="47">
        <v>0</v>
      </c>
      <c r="O43" s="47">
        <v>0</v>
      </c>
      <c r="P43" s="250">
        <f t="shared" si="52"/>
        <v>0</v>
      </c>
      <c r="Q43" s="47">
        <v>0</v>
      </c>
      <c r="R43" s="47">
        <v>0</v>
      </c>
      <c r="S43" s="47">
        <v>0</v>
      </c>
      <c r="T43" s="335">
        <v>0</v>
      </c>
      <c r="U43" s="346">
        <f t="shared" si="53"/>
        <v>0</v>
      </c>
      <c r="V43" s="47">
        <v>0</v>
      </c>
      <c r="W43" s="47">
        <v>0</v>
      </c>
      <c r="X43" s="47">
        <v>0</v>
      </c>
      <c r="Y43" s="335">
        <v>0</v>
      </c>
      <c r="Z43" s="346">
        <f t="shared" si="54"/>
        <v>0</v>
      </c>
      <c r="AA43" s="47">
        <v>0</v>
      </c>
      <c r="AB43" s="47">
        <v>0</v>
      </c>
      <c r="AC43" s="47">
        <v>0</v>
      </c>
      <c r="AD43" s="47">
        <v>0</v>
      </c>
      <c r="AE43" s="346">
        <f t="shared" si="55"/>
        <v>0</v>
      </c>
      <c r="AF43" s="176">
        <v>0</v>
      </c>
      <c r="AG43" s="176">
        <v>0</v>
      </c>
      <c r="AH43" s="176">
        <v>0</v>
      </c>
      <c r="AI43" s="176">
        <v>0</v>
      </c>
      <c r="AJ43" s="346">
        <f t="shared" si="56"/>
        <v>0</v>
      </c>
      <c r="AK43" s="176">
        <v>0</v>
      </c>
      <c r="AL43" s="176">
        <v>0</v>
      </c>
      <c r="AM43" s="176">
        <v>0</v>
      </c>
      <c r="AN43" s="176">
        <v>0</v>
      </c>
      <c r="AO43" s="250">
        <f t="shared" si="57"/>
        <v>0</v>
      </c>
      <c r="AP43" s="763">
        <v>0</v>
      </c>
      <c r="AQ43" s="763">
        <v>0</v>
      </c>
      <c r="AR43" s="763">
        <v>0</v>
      </c>
      <c r="AS43" s="763">
        <v>0</v>
      </c>
      <c r="AT43" s="250">
        <f t="shared" si="60"/>
        <v>0</v>
      </c>
      <c r="AU43" s="176">
        <v>0</v>
      </c>
      <c r="AV43" s="176">
        <v>0</v>
      </c>
      <c r="AW43" s="176">
        <v>0</v>
      </c>
      <c r="AX43" s="176">
        <v>0</v>
      </c>
      <c r="AY43" s="250">
        <f t="shared" si="61"/>
        <v>0</v>
      </c>
    </row>
    <row r="44" spans="1:51" s="18" customFormat="1" ht="15" customHeight="1" x14ac:dyDescent="0.25">
      <c r="A44" s="141"/>
      <c r="B44" s="1024"/>
      <c r="C44" s="1122"/>
      <c r="D44" s="1085"/>
      <c r="E44" s="57" t="s">
        <v>117</v>
      </c>
      <c r="F44" s="135">
        <f t="shared" si="59"/>
        <v>0</v>
      </c>
      <c r="G44" s="41">
        <v>0</v>
      </c>
      <c r="H44" s="41">
        <v>0</v>
      </c>
      <c r="I44" s="41">
        <v>0</v>
      </c>
      <c r="J44" s="333">
        <v>0</v>
      </c>
      <c r="K44" s="346">
        <f t="shared" si="58"/>
        <v>0</v>
      </c>
      <c r="L44" s="316">
        <v>0</v>
      </c>
      <c r="M44" s="41">
        <v>0</v>
      </c>
      <c r="N44" s="41">
        <v>0</v>
      </c>
      <c r="O44" s="41">
        <v>0</v>
      </c>
      <c r="P44" s="250">
        <f t="shared" si="52"/>
        <v>0</v>
      </c>
      <c r="Q44" s="41">
        <v>0</v>
      </c>
      <c r="R44" s="41">
        <v>0</v>
      </c>
      <c r="S44" s="41">
        <v>0</v>
      </c>
      <c r="T44" s="333">
        <v>0</v>
      </c>
      <c r="U44" s="346">
        <f t="shared" si="53"/>
        <v>0</v>
      </c>
      <c r="V44" s="41">
        <v>0</v>
      </c>
      <c r="W44" s="41">
        <v>0</v>
      </c>
      <c r="X44" s="41">
        <v>0</v>
      </c>
      <c r="Y44" s="333">
        <v>0</v>
      </c>
      <c r="Z44" s="346">
        <f t="shared" si="54"/>
        <v>0</v>
      </c>
      <c r="AA44" s="41">
        <v>0</v>
      </c>
      <c r="AB44" s="41">
        <v>0</v>
      </c>
      <c r="AC44" s="41">
        <v>0</v>
      </c>
      <c r="AD44" s="41">
        <v>0</v>
      </c>
      <c r="AE44" s="346">
        <f t="shared" si="55"/>
        <v>0</v>
      </c>
      <c r="AF44" s="41">
        <v>0</v>
      </c>
      <c r="AG44" s="41">
        <v>0</v>
      </c>
      <c r="AH44" s="41">
        <v>0</v>
      </c>
      <c r="AI44" s="41">
        <v>0</v>
      </c>
      <c r="AJ44" s="346">
        <f t="shared" si="56"/>
        <v>0</v>
      </c>
      <c r="AK44" s="41">
        <v>0</v>
      </c>
      <c r="AL44" s="41">
        <v>0</v>
      </c>
      <c r="AM44" s="41">
        <v>0</v>
      </c>
      <c r="AN44" s="41">
        <v>0</v>
      </c>
      <c r="AO44" s="250">
        <f t="shared" si="57"/>
        <v>0</v>
      </c>
      <c r="AP44" s="41">
        <v>0</v>
      </c>
      <c r="AQ44" s="41">
        <v>0</v>
      </c>
      <c r="AR44" s="41">
        <v>0</v>
      </c>
      <c r="AS44" s="41">
        <v>0</v>
      </c>
      <c r="AT44" s="250">
        <f t="shared" si="60"/>
        <v>0</v>
      </c>
      <c r="AU44" s="41">
        <v>0</v>
      </c>
      <c r="AV44" s="41">
        <v>0</v>
      </c>
      <c r="AW44" s="41">
        <v>0</v>
      </c>
      <c r="AX44" s="41">
        <v>0</v>
      </c>
      <c r="AY44" s="250">
        <f t="shared" si="61"/>
        <v>0</v>
      </c>
    </row>
    <row r="45" spans="1:51" s="18" customFormat="1" ht="15.75" customHeight="1" thickBot="1" x14ac:dyDescent="0.3">
      <c r="A45" s="141"/>
      <c r="B45" s="1024"/>
      <c r="C45" s="1122"/>
      <c r="D45" s="1086"/>
      <c r="E45" s="58" t="s">
        <v>112</v>
      </c>
      <c r="F45" s="135">
        <f t="shared" si="59"/>
        <v>0</v>
      </c>
      <c r="G45" s="42">
        <v>0</v>
      </c>
      <c r="H45" s="42">
        <v>0</v>
      </c>
      <c r="I45" s="42">
        <v>0</v>
      </c>
      <c r="J45" s="334">
        <v>0</v>
      </c>
      <c r="K45" s="346">
        <f t="shared" si="58"/>
        <v>0</v>
      </c>
      <c r="L45" s="317">
        <v>0</v>
      </c>
      <c r="M45" s="42">
        <v>0</v>
      </c>
      <c r="N45" s="42">
        <v>0</v>
      </c>
      <c r="O45" s="42">
        <v>0</v>
      </c>
      <c r="P45" s="250">
        <f t="shared" si="52"/>
        <v>0</v>
      </c>
      <c r="Q45" s="42">
        <v>0</v>
      </c>
      <c r="R45" s="42">
        <v>0</v>
      </c>
      <c r="S45" s="42">
        <v>0</v>
      </c>
      <c r="T45" s="334">
        <v>0</v>
      </c>
      <c r="U45" s="346">
        <f t="shared" si="53"/>
        <v>0</v>
      </c>
      <c r="V45" s="42">
        <v>0</v>
      </c>
      <c r="W45" s="42">
        <v>0</v>
      </c>
      <c r="X45" s="42">
        <v>0</v>
      </c>
      <c r="Y45" s="334">
        <v>0</v>
      </c>
      <c r="Z45" s="346">
        <f t="shared" si="54"/>
        <v>0</v>
      </c>
      <c r="AA45" s="42">
        <v>0</v>
      </c>
      <c r="AB45" s="42">
        <v>0</v>
      </c>
      <c r="AC45" s="42">
        <v>0</v>
      </c>
      <c r="AD45" s="42">
        <v>0</v>
      </c>
      <c r="AE45" s="346">
        <f t="shared" si="55"/>
        <v>0</v>
      </c>
      <c r="AF45" s="41">
        <v>0</v>
      </c>
      <c r="AG45" s="41">
        <v>0</v>
      </c>
      <c r="AH45" s="41">
        <v>0</v>
      </c>
      <c r="AI45" s="41">
        <v>0</v>
      </c>
      <c r="AJ45" s="346">
        <f t="shared" si="56"/>
        <v>0</v>
      </c>
      <c r="AK45" s="41">
        <v>0</v>
      </c>
      <c r="AL45" s="41">
        <v>0</v>
      </c>
      <c r="AM45" s="41">
        <v>0</v>
      </c>
      <c r="AN45" s="41">
        <v>0</v>
      </c>
      <c r="AO45" s="250">
        <f t="shared" si="57"/>
        <v>0</v>
      </c>
      <c r="AP45" s="41">
        <v>0</v>
      </c>
      <c r="AQ45" s="41">
        <v>0</v>
      </c>
      <c r="AR45" s="41">
        <v>0</v>
      </c>
      <c r="AS45" s="41">
        <v>0</v>
      </c>
      <c r="AT45" s="250">
        <f t="shared" si="60"/>
        <v>0</v>
      </c>
      <c r="AU45" s="41">
        <v>0</v>
      </c>
      <c r="AV45" s="41">
        <v>0</v>
      </c>
      <c r="AW45" s="41">
        <v>0</v>
      </c>
      <c r="AX45" s="41">
        <v>0</v>
      </c>
      <c r="AY45" s="250">
        <f t="shared" si="61"/>
        <v>0</v>
      </c>
    </row>
    <row r="46" spans="1:51" s="18" customFormat="1" ht="15" customHeight="1" x14ac:dyDescent="0.25">
      <c r="A46" s="141"/>
      <c r="B46" s="1024">
        <v>10</v>
      </c>
      <c r="C46" s="1122"/>
      <c r="D46" s="1084" t="s">
        <v>514</v>
      </c>
      <c r="E46" s="151" t="s">
        <v>116</v>
      </c>
      <c r="F46" s="135">
        <f t="shared" si="59"/>
        <v>0</v>
      </c>
      <c r="G46" s="146"/>
      <c r="H46" s="146"/>
      <c r="I46" s="146"/>
      <c r="J46" s="338"/>
      <c r="K46" s="346">
        <f t="shared" si="58"/>
        <v>0</v>
      </c>
      <c r="L46" s="318"/>
      <c r="M46" s="146"/>
      <c r="N46" s="146"/>
      <c r="O46" s="146"/>
      <c r="P46" s="250">
        <f t="shared" si="52"/>
        <v>0</v>
      </c>
      <c r="Q46" s="146"/>
      <c r="R46" s="146"/>
      <c r="S46" s="146"/>
      <c r="T46" s="338"/>
      <c r="U46" s="346">
        <f t="shared" si="53"/>
        <v>0</v>
      </c>
      <c r="V46" s="146"/>
      <c r="W46" s="146"/>
      <c r="X46" s="146"/>
      <c r="Y46" s="338"/>
      <c r="Z46" s="346">
        <f t="shared" si="54"/>
        <v>0</v>
      </c>
      <c r="AA46" s="146"/>
      <c r="AB46" s="146"/>
      <c r="AC46" s="146"/>
      <c r="AD46" s="146"/>
      <c r="AE46" s="346">
        <f t="shared" si="55"/>
        <v>0</v>
      </c>
      <c r="AF46" s="134"/>
      <c r="AG46" s="134"/>
      <c r="AH46" s="134"/>
      <c r="AI46" s="134"/>
      <c r="AJ46" s="346">
        <f t="shared" si="56"/>
        <v>0</v>
      </c>
      <c r="AK46" s="134"/>
      <c r="AL46" s="134"/>
      <c r="AM46" s="134"/>
      <c r="AN46" s="134"/>
      <c r="AO46" s="250">
        <f t="shared" si="57"/>
        <v>0</v>
      </c>
      <c r="AP46" s="134"/>
      <c r="AQ46" s="134"/>
      <c r="AR46" s="134"/>
      <c r="AS46" s="134"/>
      <c r="AT46" s="250">
        <f t="shared" si="60"/>
        <v>0</v>
      </c>
      <c r="AU46" s="134"/>
      <c r="AV46" s="134"/>
      <c r="AW46" s="134"/>
      <c r="AX46" s="134"/>
      <c r="AY46" s="250">
        <f t="shared" si="61"/>
        <v>0</v>
      </c>
    </row>
    <row r="47" spans="1:51" s="18" customFormat="1" ht="15" customHeight="1" x14ac:dyDescent="0.25">
      <c r="A47" s="141"/>
      <c r="B47" s="1024"/>
      <c r="C47" s="1122"/>
      <c r="D47" s="1085"/>
      <c r="E47" s="152" t="s">
        <v>117</v>
      </c>
      <c r="F47" s="135">
        <f t="shared" si="59"/>
        <v>0</v>
      </c>
      <c r="G47" s="134"/>
      <c r="H47" s="134"/>
      <c r="I47" s="134"/>
      <c r="J47" s="339"/>
      <c r="K47" s="346">
        <f t="shared" si="58"/>
        <v>0</v>
      </c>
      <c r="L47" s="319"/>
      <c r="M47" s="134"/>
      <c r="N47" s="134"/>
      <c r="O47" s="134"/>
      <c r="P47" s="250">
        <f t="shared" si="52"/>
        <v>0</v>
      </c>
      <c r="Q47" s="134"/>
      <c r="R47" s="134"/>
      <c r="S47" s="134"/>
      <c r="T47" s="339"/>
      <c r="U47" s="346">
        <f t="shared" si="53"/>
        <v>0</v>
      </c>
      <c r="V47" s="134"/>
      <c r="W47" s="134"/>
      <c r="X47" s="134"/>
      <c r="Y47" s="339"/>
      <c r="Z47" s="346">
        <f t="shared" si="54"/>
        <v>0</v>
      </c>
      <c r="AA47" s="134"/>
      <c r="AB47" s="134"/>
      <c r="AC47" s="134"/>
      <c r="AD47" s="134"/>
      <c r="AE47" s="346">
        <f t="shared" si="55"/>
        <v>0</v>
      </c>
      <c r="AF47" s="134"/>
      <c r="AG47" s="134"/>
      <c r="AH47" s="134"/>
      <c r="AI47" s="134"/>
      <c r="AJ47" s="346">
        <f t="shared" si="56"/>
        <v>0</v>
      </c>
      <c r="AK47" s="134"/>
      <c r="AL47" s="134"/>
      <c r="AM47" s="134"/>
      <c r="AN47" s="134"/>
      <c r="AO47" s="250">
        <f t="shared" si="57"/>
        <v>0</v>
      </c>
      <c r="AP47" s="134"/>
      <c r="AQ47" s="134"/>
      <c r="AR47" s="134"/>
      <c r="AS47" s="134"/>
      <c r="AT47" s="250">
        <f t="shared" si="60"/>
        <v>0</v>
      </c>
      <c r="AU47" s="134"/>
      <c r="AV47" s="134"/>
      <c r="AW47" s="134"/>
      <c r="AX47" s="134"/>
      <c r="AY47" s="250">
        <f t="shared" si="61"/>
        <v>0</v>
      </c>
    </row>
    <row r="48" spans="1:51" s="18" customFormat="1" ht="15.75" customHeight="1" thickBot="1" x14ac:dyDescent="0.3">
      <c r="A48" s="141"/>
      <c r="B48" s="1024"/>
      <c r="C48" s="1122"/>
      <c r="D48" s="1085"/>
      <c r="E48" s="58" t="s">
        <v>112</v>
      </c>
      <c r="F48" s="135">
        <f t="shared" si="59"/>
        <v>0</v>
      </c>
      <c r="G48" s="42">
        <v>0</v>
      </c>
      <c r="H48" s="42">
        <v>0</v>
      </c>
      <c r="I48" s="42">
        <v>0</v>
      </c>
      <c r="J48" s="334">
        <v>0</v>
      </c>
      <c r="K48" s="346">
        <f t="shared" si="58"/>
        <v>0</v>
      </c>
      <c r="L48" s="317">
        <v>0</v>
      </c>
      <c r="M48" s="42">
        <v>0</v>
      </c>
      <c r="N48" s="42">
        <v>0</v>
      </c>
      <c r="O48" s="42">
        <v>0</v>
      </c>
      <c r="P48" s="250">
        <f t="shared" si="52"/>
        <v>0</v>
      </c>
      <c r="Q48" s="42">
        <v>0</v>
      </c>
      <c r="R48" s="42">
        <v>0</v>
      </c>
      <c r="S48" s="42">
        <v>0</v>
      </c>
      <c r="T48" s="334">
        <v>0</v>
      </c>
      <c r="U48" s="346">
        <f t="shared" si="53"/>
        <v>0</v>
      </c>
      <c r="V48" s="42">
        <v>0</v>
      </c>
      <c r="W48" s="42">
        <v>0</v>
      </c>
      <c r="X48" s="42">
        <v>0</v>
      </c>
      <c r="Y48" s="334">
        <v>0</v>
      </c>
      <c r="Z48" s="346">
        <f t="shared" si="54"/>
        <v>0</v>
      </c>
      <c r="AA48" s="42">
        <v>0</v>
      </c>
      <c r="AB48" s="42">
        <v>0</v>
      </c>
      <c r="AC48" s="42">
        <v>0</v>
      </c>
      <c r="AD48" s="42">
        <v>0</v>
      </c>
      <c r="AE48" s="346">
        <f t="shared" si="55"/>
        <v>0</v>
      </c>
      <c r="AF48" s="41">
        <v>0</v>
      </c>
      <c r="AG48" s="41">
        <v>0</v>
      </c>
      <c r="AH48" s="41">
        <v>0</v>
      </c>
      <c r="AI48" s="41">
        <v>0</v>
      </c>
      <c r="AJ48" s="346">
        <f t="shared" si="56"/>
        <v>0</v>
      </c>
      <c r="AK48" s="41">
        <v>0</v>
      </c>
      <c r="AL48" s="41">
        <v>0</v>
      </c>
      <c r="AM48" s="41">
        <v>0</v>
      </c>
      <c r="AN48" s="41">
        <v>0</v>
      </c>
      <c r="AO48" s="250">
        <f t="shared" si="57"/>
        <v>0</v>
      </c>
      <c r="AP48" s="41">
        <v>0</v>
      </c>
      <c r="AQ48" s="41">
        <v>0</v>
      </c>
      <c r="AR48" s="41">
        <v>0</v>
      </c>
      <c r="AS48" s="41">
        <v>0</v>
      </c>
      <c r="AT48" s="250">
        <f t="shared" si="60"/>
        <v>0</v>
      </c>
      <c r="AU48" s="41">
        <v>0</v>
      </c>
      <c r="AV48" s="41">
        <v>0</v>
      </c>
      <c r="AW48" s="41">
        <v>0</v>
      </c>
      <c r="AX48" s="41">
        <v>0</v>
      </c>
      <c r="AY48" s="250">
        <f t="shared" si="61"/>
        <v>0</v>
      </c>
    </row>
    <row r="49" spans="1:51" s="18" customFormat="1" ht="15.75" customHeight="1" thickBot="1" x14ac:dyDescent="0.3">
      <c r="A49" s="141"/>
      <c r="B49" s="1024"/>
      <c r="C49" s="1122"/>
      <c r="D49" s="1089"/>
      <c r="E49" s="185" t="s">
        <v>621</v>
      </c>
      <c r="F49" s="135">
        <f t="shared" si="59"/>
        <v>0</v>
      </c>
      <c r="G49" s="179">
        <v>0</v>
      </c>
      <c r="H49" s="179">
        <v>0</v>
      </c>
      <c r="I49" s="179">
        <v>0</v>
      </c>
      <c r="J49" s="336">
        <v>0</v>
      </c>
      <c r="K49" s="346">
        <f t="shared" si="58"/>
        <v>0</v>
      </c>
      <c r="L49" s="320">
        <v>0</v>
      </c>
      <c r="M49" s="179">
        <v>0</v>
      </c>
      <c r="N49" s="179">
        <v>0</v>
      </c>
      <c r="O49" s="179">
        <v>0</v>
      </c>
      <c r="P49" s="250">
        <f t="shared" si="52"/>
        <v>0</v>
      </c>
      <c r="Q49" s="179">
        <v>0</v>
      </c>
      <c r="R49" s="179">
        <v>0</v>
      </c>
      <c r="S49" s="179">
        <v>0</v>
      </c>
      <c r="T49" s="336">
        <v>0</v>
      </c>
      <c r="U49" s="346">
        <f t="shared" si="53"/>
        <v>0</v>
      </c>
      <c r="V49" s="179">
        <v>0</v>
      </c>
      <c r="W49" s="179">
        <v>0</v>
      </c>
      <c r="X49" s="179">
        <v>0</v>
      </c>
      <c r="Y49" s="336">
        <v>0</v>
      </c>
      <c r="Z49" s="346">
        <f t="shared" si="54"/>
        <v>0</v>
      </c>
      <c r="AA49" s="179">
        <v>0</v>
      </c>
      <c r="AB49" s="179">
        <v>0</v>
      </c>
      <c r="AC49" s="179">
        <v>0</v>
      </c>
      <c r="AD49" s="179">
        <v>0</v>
      </c>
      <c r="AE49" s="346">
        <f t="shared" si="55"/>
        <v>0</v>
      </c>
      <c r="AF49" s="41">
        <v>0</v>
      </c>
      <c r="AG49" s="41">
        <v>0</v>
      </c>
      <c r="AH49" s="41">
        <v>0</v>
      </c>
      <c r="AI49" s="41">
        <v>0</v>
      </c>
      <c r="AJ49" s="346">
        <f t="shared" si="56"/>
        <v>0</v>
      </c>
      <c r="AK49" s="41">
        <v>0</v>
      </c>
      <c r="AL49" s="41">
        <v>0</v>
      </c>
      <c r="AM49" s="41">
        <v>0</v>
      </c>
      <c r="AN49" s="41">
        <v>0</v>
      </c>
      <c r="AO49" s="250">
        <f t="shared" si="57"/>
        <v>0</v>
      </c>
      <c r="AP49" s="41">
        <v>0</v>
      </c>
      <c r="AQ49" s="41">
        <v>0</v>
      </c>
      <c r="AR49" s="41">
        <v>0</v>
      </c>
      <c r="AS49" s="41">
        <v>0</v>
      </c>
      <c r="AT49" s="250">
        <f t="shared" si="60"/>
        <v>0</v>
      </c>
      <c r="AU49" s="41">
        <v>0</v>
      </c>
      <c r="AV49" s="41">
        <v>0</v>
      </c>
      <c r="AW49" s="41">
        <v>0</v>
      </c>
      <c r="AX49" s="41">
        <v>0</v>
      </c>
      <c r="AY49" s="250">
        <f t="shared" si="61"/>
        <v>0</v>
      </c>
    </row>
    <row r="50" spans="1:51" s="18" customFormat="1" ht="15.75" customHeight="1" thickBot="1" x14ac:dyDescent="0.3">
      <c r="A50" s="141"/>
      <c r="B50" s="1024"/>
      <c r="C50" s="1122"/>
      <c r="D50" s="1086"/>
      <c r="E50" s="185" t="s">
        <v>620</v>
      </c>
      <c r="F50" s="135">
        <f t="shared" si="59"/>
        <v>0</v>
      </c>
      <c r="G50" s="144">
        <v>0</v>
      </c>
      <c r="H50" s="144">
        <v>0</v>
      </c>
      <c r="I50" s="144">
        <v>0</v>
      </c>
      <c r="J50" s="337">
        <v>0</v>
      </c>
      <c r="K50" s="346">
        <f t="shared" si="58"/>
        <v>0</v>
      </c>
      <c r="L50" s="321">
        <v>0</v>
      </c>
      <c r="M50" s="144">
        <v>0</v>
      </c>
      <c r="N50" s="144">
        <v>0</v>
      </c>
      <c r="O50" s="144">
        <v>0</v>
      </c>
      <c r="P50" s="250">
        <f t="shared" si="52"/>
        <v>0</v>
      </c>
      <c r="Q50" s="144">
        <v>0</v>
      </c>
      <c r="R50" s="144">
        <v>0</v>
      </c>
      <c r="S50" s="144">
        <v>0</v>
      </c>
      <c r="T50" s="337">
        <v>0</v>
      </c>
      <c r="U50" s="346">
        <f t="shared" si="53"/>
        <v>0</v>
      </c>
      <c r="V50" s="144">
        <v>0</v>
      </c>
      <c r="W50" s="144">
        <v>0</v>
      </c>
      <c r="X50" s="144">
        <v>0</v>
      </c>
      <c r="Y50" s="337">
        <v>0</v>
      </c>
      <c r="Z50" s="346">
        <f t="shared" si="54"/>
        <v>0</v>
      </c>
      <c r="AA50" s="144">
        <v>0</v>
      </c>
      <c r="AB50" s="144">
        <v>0</v>
      </c>
      <c r="AC50" s="144">
        <v>0</v>
      </c>
      <c r="AD50" s="144">
        <v>0</v>
      </c>
      <c r="AE50" s="346">
        <f t="shared" si="55"/>
        <v>0</v>
      </c>
      <c r="AF50" s="176">
        <v>0</v>
      </c>
      <c r="AG50" s="176">
        <v>0</v>
      </c>
      <c r="AH50" s="176">
        <v>0</v>
      </c>
      <c r="AI50" s="176">
        <v>0</v>
      </c>
      <c r="AJ50" s="346">
        <f t="shared" si="56"/>
        <v>0</v>
      </c>
      <c r="AK50" s="176">
        <v>0</v>
      </c>
      <c r="AL50" s="176">
        <v>0</v>
      </c>
      <c r="AM50" s="176">
        <v>0</v>
      </c>
      <c r="AN50" s="176">
        <v>0</v>
      </c>
      <c r="AO50" s="250">
        <f t="shared" si="57"/>
        <v>0</v>
      </c>
      <c r="AP50" s="763">
        <v>0</v>
      </c>
      <c r="AQ50" s="763">
        <v>0</v>
      </c>
      <c r="AR50" s="763">
        <v>0</v>
      </c>
      <c r="AS50" s="763">
        <v>0</v>
      </c>
      <c r="AT50" s="250">
        <f t="shared" si="60"/>
        <v>0</v>
      </c>
      <c r="AU50" s="176">
        <v>0</v>
      </c>
      <c r="AV50" s="176">
        <v>0</v>
      </c>
      <c r="AW50" s="176">
        <v>0</v>
      </c>
      <c r="AX50" s="176">
        <v>0</v>
      </c>
      <c r="AY50" s="250">
        <f t="shared" si="61"/>
        <v>0</v>
      </c>
    </row>
    <row r="51" spans="1:51" s="18" customFormat="1" ht="15" customHeight="1" x14ac:dyDescent="0.25">
      <c r="A51" s="141"/>
      <c r="B51" s="1024">
        <v>11</v>
      </c>
      <c r="C51" s="1122"/>
      <c r="D51" s="1084" t="s">
        <v>612</v>
      </c>
      <c r="E51" s="55" t="s">
        <v>116</v>
      </c>
      <c r="F51" s="135">
        <f t="shared" si="59"/>
        <v>0</v>
      </c>
      <c r="G51" s="47">
        <v>0</v>
      </c>
      <c r="H51" s="47">
        <v>0</v>
      </c>
      <c r="I51" s="47">
        <v>0</v>
      </c>
      <c r="J51" s="335">
        <v>0</v>
      </c>
      <c r="K51" s="346">
        <f t="shared" si="58"/>
        <v>0</v>
      </c>
      <c r="L51" s="322">
        <v>0</v>
      </c>
      <c r="M51" s="47">
        <v>0</v>
      </c>
      <c r="N51" s="47">
        <v>0</v>
      </c>
      <c r="O51" s="47">
        <v>0</v>
      </c>
      <c r="P51" s="250">
        <f t="shared" si="52"/>
        <v>0</v>
      </c>
      <c r="Q51" s="47">
        <v>0</v>
      </c>
      <c r="R51" s="47">
        <v>0</v>
      </c>
      <c r="S51" s="47">
        <v>0</v>
      </c>
      <c r="T51" s="335">
        <v>0</v>
      </c>
      <c r="U51" s="346">
        <f t="shared" si="53"/>
        <v>0</v>
      </c>
      <c r="V51" s="47">
        <v>0</v>
      </c>
      <c r="W51" s="47">
        <v>0</v>
      </c>
      <c r="X51" s="47">
        <v>0</v>
      </c>
      <c r="Y51" s="335">
        <v>0</v>
      </c>
      <c r="Z51" s="346">
        <f t="shared" si="54"/>
        <v>0</v>
      </c>
      <c r="AA51" s="47">
        <v>0</v>
      </c>
      <c r="AB51" s="47">
        <v>0</v>
      </c>
      <c r="AC51" s="47">
        <v>0</v>
      </c>
      <c r="AD51" s="47">
        <v>0</v>
      </c>
      <c r="AE51" s="346">
        <f t="shared" si="55"/>
        <v>0</v>
      </c>
      <c r="AF51" s="176">
        <v>0</v>
      </c>
      <c r="AG51" s="176">
        <v>0</v>
      </c>
      <c r="AH51" s="176">
        <v>0</v>
      </c>
      <c r="AI51" s="176">
        <v>0</v>
      </c>
      <c r="AJ51" s="346">
        <f t="shared" si="56"/>
        <v>0</v>
      </c>
      <c r="AK51" s="176">
        <v>0</v>
      </c>
      <c r="AL51" s="176">
        <v>0</v>
      </c>
      <c r="AM51" s="176">
        <v>0</v>
      </c>
      <c r="AN51" s="176">
        <v>0</v>
      </c>
      <c r="AO51" s="250">
        <f t="shared" si="57"/>
        <v>0</v>
      </c>
      <c r="AP51" s="763">
        <v>0</v>
      </c>
      <c r="AQ51" s="763">
        <v>0</v>
      </c>
      <c r="AR51" s="763">
        <v>0</v>
      </c>
      <c r="AS51" s="763">
        <v>0</v>
      </c>
      <c r="AT51" s="250">
        <f t="shared" si="60"/>
        <v>0</v>
      </c>
      <c r="AU51" s="176">
        <v>0</v>
      </c>
      <c r="AV51" s="176">
        <v>0</v>
      </c>
      <c r="AW51" s="176">
        <v>0</v>
      </c>
      <c r="AX51" s="176">
        <v>0</v>
      </c>
      <c r="AY51" s="250">
        <f t="shared" si="61"/>
        <v>0</v>
      </c>
    </row>
    <row r="52" spans="1:51" s="18" customFormat="1" ht="15" customHeight="1" x14ac:dyDescent="0.25">
      <c r="A52" s="141"/>
      <c r="B52" s="1024"/>
      <c r="C52" s="1122"/>
      <c r="D52" s="1085"/>
      <c r="E52" s="57" t="s">
        <v>117</v>
      </c>
      <c r="F52" s="135">
        <f t="shared" si="59"/>
        <v>0</v>
      </c>
      <c r="G52" s="41">
        <v>0</v>
      </c>
      <c r="H52" s="41">
        <v>0</v>
      </c>
      <c r="I52" s="41">
        <v>0</v>
      </c>
      <c r="J52" s="333">
        <v>0</v>
      </c>
      <c r="K52" s="346">
        <f t="shared" si="58"/>
        <v>0</v>
      </c>
      <c r="L52" s="316">
        <v>0</v>
      </c>
      <c r="M52" s="41">
        <v>0</v>
      </c>
      <c r="N52" s="41">
        <v>0</v>
      </c>
      <c r="O52" s="41">
        <v>0</v>
      </c>
      <c r="P52" s="250">
        <f t="shared" si="52"/>
        <v>0</v>
      </c>
      <c r="Q52" s="41">
        <v>0</v>
      </c>
      <c r="R52" s="41">
        <v>0</v>
      </c>
      <c r="S52" s="41">
        <v>0</v>
      </c>
      <c r="T52" s="333">
        <v>0</v>
      </c>
      <c r="U52" s="346">
        <f t="shared" si="53"/>
        <v>0</v>
      </c>
      <c r="V52" s="41">
        <v>0</v>
      </c>
      <c r="W52" s="41">
        <v>0</v>
      </c>
      <c r="X52" s="41">
        <v>0</v>
      </c>
      <c r="Y52" s="333">
        <v>0</v>
      </c>
      <c r="Z52" s="346">
        <f t="shared" si="54"/>
        <v>0</v>
      </c>
      <c r="AA52" s="41">
        <v>0</v>
      </c>
      <c r="AB52" s="41">
        <v>0</v>
      </c>
      <c r="AC52" s="41">
        <v>0</v>
      </c>
      <c r="AD52" s="41">
        <v>0</v>
      </c>
      <c r="AE52" s="346">
        <f t="shared" si="55"/>
        <v>0</v>
      </c>
      <c r="AF52" s="41">
        <v>0</v>
      </c>
      <c r="AG52" s="41">
        <v>0</v>
      </c>
      <c r="AH52" s="41">
        <v>0</v>
      </c>
      <c r="AI52" s="41">
        <v>0</v>
      </c>
      <c r="AJ52" s="346">
        <f t="shared" si="56"/>
        <v>0</v>
      </c>
      <c r="AK52" s="41">
        <v>0</v>
      </c>
      <c r="AL52" s="41">
        <v>0</v>
      </c>
      <c r="AM52" s="41">
        <v>0</v>
      </c>
      <c r="AN52" s="41">
        <v>0</v>
      </c>
      <c r="AO52" s="250">
        <f t="shared" si="57"/>
        <v>0</v>
      </c>
      <c r="AP52" s="41">
        <v>0</v>
      </c>
      <c r="AQ52" s="41">
        <v>0</v>
      </c>
      <c r="AR52" s="41">
        <v>0</v>
      </c>
      <c r="AS52" s="41">
        <v>0</v>
      </c>
      <c r="AT52" s="250">
        <f t="shared" si="60"/>
        <v>0</v>
      </c>
      <c r="AU52" s="41">
        <v>0</v>
      </c>
      <c r="AV52" s="41">
        <v>0</v>
      </c>
      <c r="AW52" s="41">
        <v>0</v>
      </c>
      <c r="AX52" s="41">
        <v>0</v>
      </c>
      <c r="AY52" s="250">
        <f t="shared" si="61"/>
        <v>0</v>
      </c>
    </row>
    <row r="53" spans="1:51" s="18" customFormat="1" ht="15.75" customHeight="1" thickBot="1" x14ac:dyDescent="0.3">
      <c r="A53" s="141"/>
      <c r="B53" s="1024"/>
      <c r="C53" s="1122"/>
      <c r="D53" s="1085"/>
      <c r="E53" s="58" t="s">
        <v>112</v>
      </c>
      <c r="F53" s="135">
        <f t="shared" si="59"/>
        <v>0</v>
      </c>
      <c r="G53" s="42">
        <v>0</v>
      </c>
      <c r="H53" s="42">
        <v>0</v>
      </c>
      <c r="I53" s="42">
        <v>0</v>
      </c>
      <c r="J53" s="334">
        <v>0</v>
      </c>
      <c r="K53" s="346">
        <f t="shared" si="58"/>
        <v>0</v>
      </c>
      <c r="L53" s="317">
        <v>0</v>
      </c>
      <c r="M53" s="42">
        <v>0</v>
      </c>
      <c r="N53" s="42">
        <v>0</v>
      </c>
      <c r="O53" s="42">
        <v>0</v>
      </c>
      <c r="P53" s="250">
        <f t="shared" si="52"/>
        <v>0</v>
      </c>
      <c r="Q53" s="42">
        <v>0</v>
      </c>
      <c r="R53" s="42">
        <v>0</v>
      </c>
      <c r="S53" s="42">
        <v>0</v>
      </c>
      <c r="T53" s="334">
        <v>0</v>
      </c>
      <c r="U53" s="346">
        <f t="shared" si="53"/>
        <v>0</v>
      </c>
      <c r="V53" s="42">
        <v>0</v>
      </c>
      <c r="W53" s="42">
        <v>0</v>
      </c>
      <c r="X53" s="42">
        <v>0</v>
      </c>
      <c r="Y53" s="334">
        <v>0</v>
      </c>
      <c r="Z53" s="346">
        <f t="shared" si="54"/>
        <v>0</v>
      </c>
      <c r="AA53" s="42">
        <v>0</v>
      </c>
      <c r="AB53" s="42">
        <v>0</v>
      </c>
      <c r="AC53" s="42">
        <v>0</v>
      </c>
      <c r="AD53" s="42">
        <v>0</v>
      </c>
      <c r="AE53" s="346">
        <f t="shared" si="55"/>
        <v>0</v>
      </c>
      <c r="AF53" s="41">
        <v>0</v>
      </c>
      <c r="AG53" s="41">
        <v>0</v>
      </c>
      <c r="AH53" s="41">
        <v>0</v>
      </c>
      <c r="AI53" s="41">
        <v>0</v>
      </c>
      <c r="AJ53" s="346">
        <f t="shared" si="56"/>
        <v>0</v>
      </c>
      <c r="AK53" s="41">
        <v>0</v>
      </c>
      <c r="AL53" s="41">
        <v>0</v>
      </c>
      <c r="AM53" s="41">
        <v>0</v>
      </c>
      <c r="AN53" s="41">
        <v>0</v>
      </c>
      <c r="AO53" s="250">
        <f t="shared" si="57"/>
        <v>0</v>
      </c>
      <c r="AP53" s="41">
        <v>0</v>
      </c>
      <c r="AQ53" s="41">
        <v>0</v>
      </c>
      <c r="AR53" s="41">
        <v>0</v>
      </c>
      <c r="AS53" s="41">
        <v>0</v>
      </c>
      <c r="AT53" s="250">
        <f t="shared" si="60"/>
        <v>0</v>
      </c>
      <c r="AU53" s="41">
        <v>0</v>
      </c>
      <c r="AV53" s="41">
        <v>0</v>
      </c>
      <c r="AW53" s="41">
        <v>0</v>
      </c>
      <c r="AX53" s="41">
        <v>0</v>
      </c>
      <c r="AY53" s="250">
        <f t="shared" si="61"/>
        <v>0</v>
      </c>
    </row>
    <row r="54" spans="1:51" s="18" customFormat="1" ht="15.75" customHeight="1" thickBot="1" x14ac:dyDescent="0.3">
      <c r="A54" s="141"/>
      <c r="B54" s="1024"/>
      <c r="C54" s="1122"/>
      <c r="D54" s="1089"/>
      <c r="E54" s="185" t="s">
        <v>621</v>
      </c>
      <c r="F54" s="135">
        <f t="shared" si="59"/>
        <v>0</v>
      </c>
      <c r="G54" s="179">
        <v>0</v>
      </c>
      <c r="H54" s="179">
        <v>0</v>
      </c>
      <c r="I54" s="179">
        <v>0</v>
      </c>
      <c r="J54" s="336">
        <v>0</v>
      </c>
      <c r="K54" s="346">
        <f t="shared" si="58"/>
        <v>0</v>
      </c>
      <c r="L54" s="320">
        <v>0</v>
      </c>
      <c r="M54" s="179">
        <v>0</v>
      </c>
      <c r="N54" s="179">
        <v>0</v>
      </c>
      <c r="O54" s="179">
        <v>0</v>
      </c>
      <c r="P54" s="250">
        <f t="shared" si="52"/>
        <v>0</v>
      </c>
      <c r="Q54" s="179">
        <v>0</v>
      </c>
      <c r="R54" s="179">
        <v>0</v>
      </c>
      <c r="S54" s="179">
        <v>0</v>
      </c>
      <c r="T54" s="336">
        <v>0</v>
      </c>
      <c r="U54" s="346">
        <f t="shared" si="53"/>
        <v>0</v>
      </c>
      <c r="V54" s="179">
        <v>0</v>
      </c>
      <c r="W54" s="179">
        <v>0</v>
      </c>
      <c r="X54" s="179">
        <v>0</v>
      </c>
      <c r="Y54" s="336">
        <v>0</v>
      </c>
      <c r="Z54" s="346">
        <f t="shared" si="54"/>
        <v>0</v>
      </c>
      <c r="AA54" s="179">
        <v>0</v>
      </c>
      <c r="AB54" s="179">
        <v>0</v>
      </c>
      <c r="AC54" s="179">
        <v>0</v>
      </c>
      <c r="AD54" s="179">
        <v>0</v>
      </c>
      <c r="AE54" s="346">
        <f t="shared" si="55"/>
        <v>0</v>
      </c>
      <c r="AF54" s="41">
        <v>0</v>
      </c>
      <c r="AG54" s="41">
        <v>0</v>
      </c>
      <c r="AH54" s="41">
        <v>0</v>
      </c>
      <c r="AI54" s="41">
        <v>0</v>
      </c>
      <c r="AJ54" s="346">
        <f t="shared" si="56"/>
        <v>0</v>
      </c>
      <c r="AK54" s="41">
        <v>0</v>
      </c>
      <c r="AL54" s="41">
        <v>0</v>
      </c>
      <c r="AM54" s="41">
        <v>0</v>
      </c>
      <c r="AN54" s="41">
        <v>0</v>
      </c>
      <c r="AO54" s="250">
        <f t="shared" si="57"/>
        <v>0</v>
      </c>
      <c r="AP54" s="41">
        <v>0</v>
      </c>
      <c r="AQ54" s="41">
        <v>0</v>
      </c>
      <c r="AR54" s="41">
        <v>0</v>
      </c>
      <c r="AS54" s="41">
        <v>0</v>
      </c>
      <c r="AT54" s="250">
        <f t="shared" si="60"/>
        <v>0</v>
      </c>
      <c r="AU54" s="41">
        <v>0</v>
      </c>
      <c r="AV54" s="41">
        <v>0</v>
      </c>
      <c r="AW54" s="41">
        <v>0</v>
      </c>
      <c r="AX54" s="41">
        <v>0</v>
      </c>
      <c r="AY54" s="250">
        <f t="shared" si="61"/>
        <v>0</v>
      </c>
    </row>
    <row r="55" spans="1:51" s="18" customFormat="1" ht="16.5" customHeight="1" thickBot="1" x14ac:dyDescent="0.3">
      <c r="A55" s="141"/>
      <c r="B55" s="1024"/>
      <c r="C55" s="1122"/>
      <c r="D55" s="1086"/>
      <c r="E55" s="185" t="s">
        <v>620</v>
      </c>
      <c r="F55" s="135">
        <f t="shared" si="59"/>
        <v>0</v>
      </c>
      <c r="G55" s="144">
        <v>0</v>
      </c>
      <c r="H55" s="144">
        <v>0</v>
      </c>
      <c r="I55" s="144">
        <v>0</v>
      </c>
      <c r="J55" s="337">
        <v>0</v>
      </c>
      <c r="K55" s="346">
        <f t="shared" si="58"/>
        <v>0</v>
      </c>
      <c r="L55" s="321">
        <v>0</v>
      </c>
      <c r="M55" s="144">
        <v>0</v>
      </c>
      <c r="N55" s="144">
        <v>0</v>
      </c>
      <c r="O55" s="144">
        <v>0</v>
      </c>
      <c r="P55" s="250">
        <f t="shared" si="52"/>
        <v>0</v>
      </c>
      <c r="Q55" s="144">
        <v>0</v>
      </c>
      <c r="R55" s="144">
        <v>0</v>
      </c>
      <c r="S55" s="144">
        <v>0</v>
      </c>
      <c r="T55" s="337">
        <v>0</v>
      </c>
      <c r="U55" s="346">
        <f t="shared" si="53"/>
        <v>0</v>
      </c>
      <c r="V55" s="144">
        <v>0</v>
      </c>
      <c r="W55" s="144">
        <v>0</v>
      </c>
      <c r="X55" s="144">
        <v>0</v>
      </c>
      <c r="Y55" s="337">
        <v>0</v>
      </c>
      <c r="Z55" s="346">
        <f t="shared" si="54"/>
        <v>0</v>
      </c>
      <c r="AA55" s="144">
        <v>0</v>
      </c>
      <c r="AB55" s="144">
        <v>0</v>
      </c>
      <c r="AC55" s="144">
        <v>0</v>
      </c>
      <c r="AD55" s="144">
        <v>0</v>
      </c>
      <c r="AE55" s="346">
        <f t="shared" si="55"/>
        <v>0</v>
      </c>
      <c r="AF55" s="176">
        <v>0</v>
      </c>
      <c r="AG55" s="176">
        <v>0</v>
      </c>
      <c r="AH55" s="176">
        <v>0</v>
      </c>
      <c r="AI55" s="176">
        <v>0</v>
      </c>
      <c r="AJ55" s="346">
        <f t="shared" si="56"/>
        <v>0</v>
      </c>
      <c r="AK55" s="176">
        <v>0</v>
      </c>
      <c r="AL55" s="176">
        <v>0</v>
      </c>
      <c r="AM55" s="176">
        <v>0</v>
      </c>
      <c r="AN55" s="176">
        <v>0</v>
      </c>
      <c r="AO55" s="250">
        <f t="shared" si="57"/>
        <v>0</v>
      </c>
      <c r="AP55" s="763">
        <v>0</v>
      </c>
      <c r="AQ55" s="763">
        <v>0</v>
      </c>
      <c r="AR55" s="763">
        <v>0</v>
      </c>
      <c r="AS55" s="763">
        <v>0</v>
      </c>
      <c r="AT55" s="250">
        <f t="shared" si="60"/>
        <v>0</v>
      </c>
      <c r="AU55" s="176">
        <v>0</v>
      </c>
      <c r="AV55" s="176">
        <v>0</v>
      </c>
      <c r="AW55" s="176">
        <v>0</v>
      </c>
      <c r="AX55" s="176">
        <v>0</v>
      </c>
      <c r="AY55" s="250">
        <f t="shared" si="61"/>
        <v>0</v>
      </c>
    </row>
    <row r="56" spans="1:51" s="18" customFormat="1" ht="15.75" customHeight="1" x14ac:dyDescent="0.25">
      <c r="A56" s="141"/>
      <c r="B56" s="1024">
        <v>12</v>
      </c>
      <c r="C56" s="1122"/>
      <c r="D56" s="1084" t="s">
        <v>515</v>
      </c>
      <c r="E56" s="55" t="s">
        <v>116</v>
      </c>
      <c r="F56" s="135">
        <f t="shared" si="59"/>
        <v>0</v>
      </c>
      <c r="G56" s="47">
        <v>0</v>
      </c>
      <c r="H56" s="47">
        <v>0</v>
      </c>
      <c r="I56" s="47">
        <v>0</v>
      </c>
      <c r="J56" s="335">
        <v>0</v>
      </c>
      <c r="K56" s="346">
        <f t="shared" si="58"/>
        <v>0</v>
      </c>
      <c r="L56" s="322">
        <v>0</v>
      </c>
      <c r="M56" s="47">
        <v>0</v>
      </c>
      <c r="N56" s="47">
        <v>0</v>
      </c>
      <c r="O56" s="47">
        <v>0</v>
      </c>
      <c r="P56" s="250">
        <f t="shared" si="52"/>
        <v>0</v>
      </c>
      <c r="Q56" s="47">
        <v>0</v>
      </c>
      <c r="R56" s="47">
        <v>0</v>
      </c>
      <c r="S56" s="47">
        <v>0</v>
      </c>
      <c r="T56" s="335">
        <v>0</v>
      </c>
      <c r="U56" s="346">
        <f t="shared" si="53"/>
        <v>0</v>
      </c>
      <c r="V56" s="47">
        <v>0</v>
      </c>
      <c r="W56" s="47">
        <v>0</v>
      </c>
      <c r="X56" s="47">
        <v>0</v>
      </c>
      <c r="Y56" s="335">
        <v>0</v>
      </c>
      <c r="Z56" s="346">
        <f t="shared" si="54"/>
        <v>0</v>
      </c>
      <c r="AA56" s="47">
        <v>0</v>
      </c>
      <c r="AB56" s="47">
        <v>0</v>
      </c>
      <c r="AC56" s="47">
        <v>0</v>
      </c>
      <c r="AD56" s="47">
        <v>0</v>
      </c>
      <c r="AE56" s="346">
        <f t="shared" si="55"/>
        <v>0</v>
      </c>
      <c r="AF56" s="176">
        <v>0</v>
      </c>
      <c r="AG56" s="176">
        <v>0</v>
      </c>
      <c r="AH56" s="176">
        <v>0</v>
      </c>
      <c r="AI56" s="176">
        <v>0</v>
      </c>
      <c r="AJ56" s="346">
        <f t="shared" si="56"/>
        <v>0</v>
      </c>
      <c r="AK56" s="176">
        <v>0</v>
      </c>
      <c r="AL56" s="176">
        <v>0</v>
      </c>
      <c r="AM56" s="176">
        <v>0</v>
      </c>
      <c r="AN56" s="176">
        <v>0</v>
      </c>
      <c r="AO56" s="250">
        <f t="shared" si="57"/>
        <v>0</v>
      </c>
      <c r="AP56" s="763">
        <v>0</v>
      </c>
      <c r="AQ56" s="763">
        <v>0</v>
      </c>
      <c r="AR56" s="763">
        <v>0</v>
      </c>
      <c r="AS56" s="763">
        <v>0</v>
      </c>
      <c r="AT56" s="250">
        <f t="shared" si="60"/>
        <v>0</v>
      </c>
      <c r="AU56" s="176">
        <v>0</v>
      </c>
      <c r="AV56" s="176">
        <v>0</v>
      </c>
      <c r="AW56" s="176">
        <v>0</v>
      </c>
      <c r="AX56" s="176">
        <v>0</v>
      </c>
      <c r="AY56" s="250">
        <f t="shared" si="61"/>
        <v>0</v>
      </c>
    </row>
    <row r="57" spans="1:51" s="18" customFormat="1" ht="15.75" customHeight="1" x14ac:dyDescent="0.25">
      <c r="A57" s="141"/>
      <c r="B57" s="1024"/>
      <c r="C57" s="1122"/>
      <c r="D57" s="1085"/>
      <c r="E57" s="57" t="s">
        <v>117</v>
      </c>
      <c r="F57" s="135">
        <f t="shared" si="59"/>
        <v>0</v>
      </c>
      <c r="G57" s="41">
        <v>0</v>
      </c>
      <c r="H57" s="41">
        <v>0</v>
      </c>
      <c r="I57" s="41">
        <v>0</v>
      </c>
      <c r="J57" s="333">
        <v>0</v>
      </c>
      <c r="K57" s="346">
        <f t="shared" si="58"/>
        <v>0</v>
      </c>
      <c r="L57" s="316">
        <v>0</v>
      </c>
      <c r="M57" s="41">
        <v>0</v>
      </c>
      <c r="N57" s="41">
        <v>0</v>
      </c>
      <c r="O57" s="41">
        <v>0</v>
      </c>
      <c r="P57" s="250">
        <f t="shared" si="52"/>
        <v>0</v>
      </c>
      <c r="Q57" s="41">
        <v>0</v>
      </c>
      <c r="R57" s="41">
        <v>0</v>
      </c>
      <c r="S57" s="41">
        <v>0</v>
      </c>
      <c r="T57" s="333">
        <v>0</v>
      </c>
      <c r="U57" s="346">
        <f t="shared" si="53"/>
        <v>0</v>
      </c>
      <c r="V57" s="41">
        <v>0</v>
      </c>
      <c r="W57" s="41">
        <v>0</v>
      </c>
      <c r="X57" s="41">
        <v>0</v>
      </c>
      <c r="Y57" s="333">
        <v>0</v>
      </c>
      <c r="Z57" s="346">
        <f t="shared" si="54"/>
        <v>0</v>
      </c>
      <c r="AA57" s="41">
        <v>0</v>
      </c>
      <c r="AB57" s="41">
        <v>0</v>
      </c>
      <c r="AC57" s="41">
        <v>0</v>
      </c>
      <c r="AD57" s="41">
        <v>0</v>
      </c>
      <c r="AE57" s="346">
        <f t="shared" si="55"/>
        <v>0</v>
      </c>
      <c r="AF57" s="41">
        <v>0</v>
      </c>
      <c r="AG57" s="41">
        <v>0</v>
      </c>
      <c r="AH57" s="41">
        <v>0</v>
      </c>
      <c r="AI57" s="41">
        <v>0</v>
      </c>
      <c r="AJ57" s="346">
        <f t="shared" si="56"/>
        <v>0</v>
      </c>
      <c r="AK57" s="41">
        <v>0</v>
      </c>
      <c r="AL57" s="41">
        <v>0</v>
      </c>
      <c r="AM57" s="41">
        <v>0</v>
      </c>
      <c r="AN57" s="41">
        <v>0</v>
      </c>
      <c r="AO57" s="250">
        <f t="shared" si="57"/>
        <v>0</v>
      </c>
      <c r="AP57" s="41">
        <v>0</v>
      </c>
      <c r="AQ57" s="41">
        <v>0</v>
      </c>
      <c r="AR57" s="41">
        <v>0</v>
      </c>
      <c r="AS57" s="41">
        <v>0</v>
      </c>
      <c r="AT57" s="250">
        <f t="shared" si="60"/>
        <v>0</v>
      </c>
      <c r="AU57" s="41">
        <v>0</v>
      </c>
      <c r="AV57" s="41">
        <v>0</v>
      </c>
      <c r="AW57" s="41">
        <v>0</v>
      </c>
      <c r="AX57" s="41">
        <v>0</v>
      </c>
      <c r="AY57" s="250">
        <f t="shared" si="61"/>
        <v>0</v>
      </c>
    </row>
    <row r="58" spans="1:51" s="18" customFormat="1" ht="16.5" customHeight="1" thickBot="1" x14ac:dyDescent="0.3">
      <c r="A58" s="141"/>
      <c r="B58" s="1024"/>
      <c r="C58" s="1122"/>
      <c r="D58" s="1085"/>
      <c r="E58" s="58" t="s">
        <v>112</v>
      </c>
      <c r="F58" s="135">
        <f t="shared" si="59"/>
        <v>0</v>
      </c>
      <c r="G58" s="42">
        <v>0</v>
      </c>
      <c r="H58" s="42">
        <v>0</v>
      </c>
      <c r="I58" s="42">
        <v>0</v>
      </c>
      <c r="J58" s="334">
        <v>0</v>
      </c>
      <c r="K58" s="346">
        <f t="shared" si="58"/>
        <v>0</v>
      </c>
      <c r="L58" s="317">
        <v>0</v>
      </c>
      <c r="M58" s="42">
        <v>0</v>
      </c>
      <c r="N58" s="42">
        <v>0</v>
      </c>
      <c r="O58" s="42">
        <v>0</v>
      </c>
      <c r="P58" s="250">
        <f t="shared" si="52"/>
        <v>0</v>
      </c>
      <c r="Q58" s="42">
        <v>0</v>
      </c>
      <c r="R58" s="42">
        <v>0</v>
      </c>
      <c r="S58" s="42">
        <v>0</v>
      </c>
      <c r="T58" s="334">
        <v>0</v>
      </c>
      <c r="U58" s="346">
        <f t="shared" si="53"/>
        <v>0</v>
      </c>
      <c r="V58" s="42">
        <v>0</v>
      </c>
      <c r="W58" s="42">
        <v>0</v>
      </c>
      <c r="X58" s="42">
        <v>0</v>
      </c>
      <c r="Y58" s="334">
        <v>0</v>
      </c>
      <c r="Z58" s="346">
        <f t="shared" si="54"/>
        <v>0</v>
      </c>
      <c r="AA58" s="42">
        <v>0</v>
      </c>
      <c r="AB58" s="42">
        <v>0</v>
      </c>
      <c r="AC58" s="42">
        <v>0</v>
      </c>
      <c r="AD58" s="42">
        <v>0</v>
      </c>
      <c r="AE58" s="346">
        <f t="shared" si="55"/>
        <v>0</v>
      </c>
      <c r="AF58" s="41">
        <v>0</v>
      </c>
      <c r="AG58" s="41">
        <v>0</v>
      </c>
      <c r="AH58" s="41">
        <v>0</v>
      </c>
      <c r="AI58" s="41">
        <v>0</v>
      </c>
      <c r="AJ58" s="346">
        <f t="shared" si="56"/>
        <v>0</v>
      </c>
      <c r="AK58" s="41">
        <v>0</v>
      </c>
      <c r="AL58" s="41">
        <v>0</v>
      </c>
      <c r="AM58" s="41">
        <v>0</v>
      </c>
      <c r="AN58" s="41">
        <v>0</v>
      </c>
      <c r="AO58" s="250">
        <f t="shared" si="57"/>
        <v>0</v>
      </c>
      <c r="AP58" s="41">
        <v>0</v>
      </c>
      <c r="AQ58" s="41">
        <v>0</v>
      </c>
      <c r="AR58" s="41">
        <v>0</v>
      </c>
      <c r="AS58" s="41">
        <v>0</v>
      </c>
      <c r="AT58" s="250">
        <f t="shared" si="60"/>
        <v>0</v>
      </c>
      <c r="AU58" s="41">
        <v>0</v>
      </c>
      <c r="AV58" s="41">
        <v>0</v>
      </c>
      <c r="AW58" s="41">
        <v>0</v>
      </c>
      <c r="AX58" s="41">
        <v>0</v>
      </c>
      <c r="AY58" s="250">
        <f t="shared" si="61"/>
        <v>0</v>
      </c>
    </row>
    <row r="59" spans="1:51" s="18" customFormat="1" ht="16.5" customHeight="1" thickBot="1" x14ac:dyDescent="0.3">
      <c r="A59" s="141"/>
      <c r="B59" s="1024"/>
      <c r="C59" s="1122"/>
      <c r="D59" s="1089"/>
      <c r="E59" s="185" t="s">
        <v>621</v>
      </c>
      <c r="F59" s="135">
        <f t="shared" si="59"/>
        <v>3</v>
      </c>
      <c r="G59" s="179">
        <v>0</v>
      </c>
      <c r="H59" s="179">
        <v>0</v>
      </c>
      <c r="I59" s="179">
        <v>0</v>
      </c>
      <c r="J59" s="336">
        <v>0</v>
      </c>
      <c r="K59" s="346">
        <f t="shared" si="58"/>
        <v>0</v>
      </c>
      <c r="L59" s="320">
        <v>0</v>
      </c>
      <c r="M59" s="179">
        <v>0</v>
      </c>
      <c r="N59" s="179">
        <v>0</v>
      </c>
      <c r="O59" s="179">
        <v>0</v>
      </c>
      <c r="P59" s="250">
        <f t="shared" si="52"/>
        <v>0</v>
      </c>
      <c r="Q59" s="179">
        <v>0</v>
      </c>
      <c r="R59" s="179">
        <v>0</v>
      </c>
      <c r="S59" s="179">
        <v>0</v>
      </c>
      <c r="T59" s="336">
        <v>0</v>
      </c>
      <c r="U59" s="346">
        <f t="shared" si="53"/>
        <v>0</v>
      </c>
      <c r="V59" s="179">
        <v>0</v>
      </c>
      <c r="W59" s="179">
        <v>0</v>
      </c>
      <c r="X59" s="179">
        <v>0</v>
      </c>
      <c r="Y59" s="336">
        <v>0</v>
      </c>
      <c r="Z59" s="346">
        <f t="shared" si="54"/>
        <v>0</v>
      </c>
      <c r="AA59" s="179">
        <v>0</v>
      </c>
      <c r="AB59" s="179">
        <v>2</v>
      </c>
      <c r="AC59" s="179">
        <v>0</v>
      </c>
      <c r="AD59" s="179">
        <v>0</v>
      </c>
      <c r="AE59" s="346">
        <f t="shared" si="55"/>
        <v>2</v>
      </c>
      <c r="AF59" s="41">
        <v>0</v>
      </c>
      <c r="AG59" s="41">
        <v>0</v>
      </c>
      <c r="AH59" s="41">
        <v>0</v>
      </c>
      <c r="AI59" s="41">
        <v>0</v>
      </c>
      <c r="AJ59" s="346">
        <f t="shared" si="56"/>
        <v>0</v>
      </c>
      <c r="AK59" s="41">
        <v>0</v>
      </c>
      <c r="AL59" s="41">
        <v>0</v>
      </c>
      <c r="AM59" s="41">
        <v>0</v>
      </c>
      <c r="AN59" s="41">
        <v>1</v>
      </c>
      <c r="AO59" s="250">
        <f t="shared" si="57"/>
        <v>1</v>
      </c>
      <c r="AP59" s="41">
        <v>0</v>
      </c>
      <c r="AQ59" s="41">
        <v>0</v>
      </c>
      <c r="AR59" s="41">
        <v>0</v>
      </c>
      <c r="AS59" s="41">
        <v>0</v>
      </c>
      <c r="AT59" s="250">
        <f t="shared" si="60"/>
        <v>0</v>
      </c>
      <c r="AU59" s="41">
        <v>0</v>
      </c>
      <c r="AV59" s="41">
        <v>0</v>
      </c>
      <c r="AW59" s="41">
        <v>0</v>
      </c>
      <c r="AX59" s="41">
        <v>0</v>
      </c>
      <c r="AY59" s="250">
        <f t="shared" si="61"/>
        <v>0</v>
      </c>
    </row>
    <row r="60" spans="1:51" s="18" customFormat="1" ht="16.5" customHeight="1" thickBot="1" x14ac:dyDescent="0.3">
      <c r="A60" s="141"/>
      <c r="B60" s="1024"/>
      <c r="C60" s="1122"/>
      <c r="D60" s="1086"/>
      <c r="E60" s="185" t="s">
        <v>620</v>
      </c>
      <c r="F60" s="135">
        <f t="shared" si="59"/>
        <v>0</v>
      </c>
      <c r="G60" s="144">
        <v>0</v>
      </c>
      <c r="H60" s="144">
        <v>0</v>
      </c>
      <c r="I60" s="144">
        <v>0</v>
      </c>
      <c r="J60" s="337">
        <v>0</v>
      </c>
      <c r="K60" s="346">
        <f t="shared" si="58"/>
        <v>0</v>
      </c>
      <c r="L60" s="321">
        <v>0</v>
      </c>
      <c r="M60" s="144">
        <v>0</v>
      </c>
      <c r="N60" s="144">
        <v>0</v>
      </c>
      <c r="O60" s="144">
        <v>0</v>
      </c>
      <c r="P60" s="250">
        <f t="shared" si="52"/>
        <v>0</v>
      </c>
      <c r="Q60" s="144">
        <v>0</v>
      </c>
      <c r="R60" s="144">
        <v>0</v>
      </c>
      <c r="S60" s="144">
        <v>0</v>
      </c>
      <c r="T60" s="337">
        <v>0</v>
      </c>
      <c r="U60" s="346">
        <f t="shared" si="53"/>
        <v>0</v>
      </c>
      <c r="V60" s="144">
        <v>0</v>
      </c>
      <c r="W60" s="144">
        <v>0</v>
      </c>
      <c r="X60" s="144">
        <v>0</v>
      </c>
      <c r="Y60" s="337">
        <v>0</v>
      </c>
      <c r="Z60" s="346">
        <f t="shared" si="54"/>
        <v>0</v>
      </c>
      <c r="AA60" s="144">
        <v>0</v>
      </c>
      <c r="AB60" s="144">
        <v>0</v>
      </c>
      <c r="AC60" s="144">
        <v>0</v>
      </c>
      <c r="AD60" s="144">
        <v>0</v>
      </c>
      <c r="AE60" s="346">
        <f t="shared" si="55"/>
        <v>0</v>
      </c>
      <c r="AF60" s="176">
        <v>0</v>
      </c>
      <c r="AG60" s="176">
        <v>0</v>
      </c>
      <c r="AH60" s="176">
        <v>0</v>
      </c>
      <c r="AI60" s="176">
        <v>0</v>
      </c>
      <c r="AJ60" s="346">
        <f t="shared" si="56"/>
        <v>0</v>
      </c>
      <c r="AK60" s="176">
        <v>0</v>
      </c>
      <c r="AL60" s="176">
        <v>0</v>
      </c>
      <c r="AM60" s="176">
        <v>0</v>
      </c>
      <c r="AN60" s="176">
        <v>0</v>
      </c>
      <c r="AO60" s="250">
        <f t="shared" si="57"/>
        <v>0</v>
      </c>
      <c r="AP60" s="763">
        <v>0</v>
      </c>
      <c r="AQ60" s="763">
        <v>0</v>
      </c>
      <c r="AR60" s="763">
        <v>0</v>
      </c>
      <c r="AS60" s="763">
        <v>0</v>
      </c>
      <c r="AT60" s="250">
        <f t="shared" si="60"/>
        <v>0</v>
      </c>
      <c r="AU60" s="176">
        <v>0</v>
      </c>
      <c r="AV60" s="176">
        <v>0</v>
      </c>
      <c r="AW60" s="176">
        <v>0</v>
      </c>
      <c r="AX60" s="176">
        <v>0</v>
      </c>
      <c r="AY60" s="250">
        <f t="shared" si="61"/>
        <v>0</v>
      </c>
    </row>
    <row r="61" spans="1:51" s="18" customFormat="1" ht="15" customHeight="1" x14ac:dyDescent="0.25">
      <c r="A61" s="141"/>
      <c r="B61" s="1024">
        <v>13</v>
      </c>
      <c r="C61" s="1122"/>
      <c r="D61" s="1084" t="s">
        <v>516</v>
      </c>
      <c r="E61" s="55" t="s">
        <v>116</v>
      </c>
      <c r="F61" s="135">
        <f t="shared" si="59"/>
        <v>16</v>
      </c>
      <c r="G61" s="47">
        <v>0</v>
      </c>
      <c r="H61" s="47">
        <v>0</v>
      </c>
      <c r="I61" s="47">
        <v>0</v>
      </c>
      <c r="J61" s="335">
        <v>0</v>
      </c>
      <c r="K61" s="346">
        <f t="shared" si="58"/>
        <v>0</v>
      </c>
      <c r="L61" s="322">
        <v>2</v>
      </c>
      <c r="M61" s="47">
        <v>0</v>
      </c>
      <c r="N61" s="47">
        <v>0</v>
      </c>
      <c r="O61" s="47">
        <v>1</v>
      </c>
      <c r="P61" s="250">
        <f t="shared" si="52"/>
        <v>3</v>
      </c>
      <c r="Q61" s="47">
        <v>4</v>
      </c>
      <c r="R61" s="47">
        <v>0</v>
      </c>
      <c r="S61" s="47">
        <v>0</v>
      </c>
      <c r="T61" s="335">
        <v>0</v>
      </c>
      <c r="U61" s="346">
        <f t="shared" si="53"/>
        <v>4</v>
      </c>
      <c r="V61" s="47">
        <v>0</v>
      </c>
      <c r="W61" s="47">
        <v>0</v>
      </c>
      <c r="X61" s="47">
        <v>0</v>
      </c>
      <c r="Y61" s="335">
        <v>2</v>
      </c>
      <c r="Z61" s="346">
        <f t="shared" si="54"/>
        <v>2</v>
      </c>
      <c r="AA61" s="47">
        <v>0</v>
      </c>
      <c r="AB61" s="47">
        <v>0</v>
      </c>
      <c r="AC61" s="47">
        <v>0</v>
      </c>
      <c r="AD61" s="47">
        <v>3</v>
      </c>
      <c r="AE61" s="346">
        <f t="shared" si="55"/>
        <v>3</v>
      </c>
      <c r="AF61" s="176">
        <v>0</v>
      </c>
      <c r="AG61" s="176">
        <v>0</v>
      </c>
      <c r="AH61" s="176">
        <v>0</v>
      </c>
      <c r="AI61" s="176">
        <v>4</v>
      </c>
      <c r="AJ61" s="346">
        <f t="shared" si="56"/>
        <v>4</v>
      </c>
      <c r="AK61" s="176">
        <v>0</v>
      </c>
      <c r="AL61" s="176">
        <v>0</v>
      </c>
      <c r="AM61" s="176">
        <v>0</v>
      </c>
      <c r="AN61" s="176">
        <v>0</v>
      </c>
      <c r="AO61" s="250">
        <f t="shared" si="57"/>
        <v>0</v>
      </c>
      <c r="AP61" s="763">
        <v>0</v>
      </c>
      <c r="AQ61" s="763">
        <v>0</v>
      </c>
      <c r="AR61" s="763">
        <v>0</v>
      </c>
      <c r="AS61" s="763">
        <v>0</v>
      </c>
      <c r="AT61" s="250">
        <f t="shared" si="60"/>
        <v>0</v>
      </c>
      <c r="AU61" s="176">
        <v>0</v>
      </c>
      <c r="AV61" s="176">
        <v>0</v>
      </c>
      <c r="AW61" s="176">
        <v>0</v>
      </c>
      <c r="AX61" s="176">
        <v>0</v>
      </c>
      <c r="AY61" s="250">
        <f t="shared" si="61"/>
        <v>0</v>
      </c>
    </row>
    <row r="62" spans="1:51" s="18" customFormat="1" ht="15" customHeight="1" x14ac:dyDescent="0.25">
      <c r="A62" s="141"/>
      <c r="B62" s="1024"/>
      <c r="C62" s="1122"/>
      <c r="D62" s="1085"/>
      <c r="E62" s="57" t="s">
        <v>117</v>
      </c>
      <c r="F62" s="135">
        <f t="shared" si="59"/>
        <v>0</v>
      </c>
      <c r="G62" s="41">
        <v>0</v>
      </c>
      <c r="H62" s="41">
        <v>0</v>
      </c>
      <c r="I62" s="41">
        <v>0</v>
      </c>
      <c r="J62" s="333">
        <v>0</v>
      </c>
      <c r="K62" s="346">
        <f t="shared" si="58"/>
        <v>0</v>
      </c>
      <c r="L62" s="316">
        <v>0</v>
      </c>
      <c r="M62" s="41">
        <v>0</v>
      </c>
      <c r="N62" s="41">
        <v>0</v>
      </c>
      <c r="O62" s="41">
        <v>0</v>
      </c>
      <c r="P62" s="250">
        <f t="shared" si="52"/>
        <v>0</v>
      </c>
      <c r="Q62" s="41">
        <v>0</v>
      </c>
      <c r="R62" s="41">
        <v>0</v>
      </c>
      <c r="S62" s="41">
        <v>0</v>
      </c>
      <c r="T62" s="333">
        <v>0</v>
      </c>
      <c r="U62" s="346">
        <f t="shared" si="53"/>
        <v>0</v>
      </c>
      <c r="V62" s="41">
        <v>0</v>
      </c>
      <c r="W62" s="41">
        <v>0</v>
      </c>
      <c r="X62" s="41">
        <v>0</v>
      </c>
      <c r="Y62" s="333">
        <v>0</v>
      </c>
      <c r="Z62" s="346">
        <f t="shared" si="54"/>
        <v>0</v>
      </c>
      <c r="AA62" s="41">
        <v>0</v>
      </c>
      <c r="AB62" s="41">
        <v>0</v>
      </c>
      <c r="AC62" s="41">
        <v>0</v>
      </c>
      <c r="AD62" s="41">
        <v>0</v>
      </c>
      <c r="AE62" s="346">
        <f t="shared" si="55"/>
        <v>0</v>
      </c>
      <c r="AF62" s="41">
        <v>0</v>
      </c>
      <c r="AG62" s="41">
        <v>0</v>
      </c>
      <c r="AH62" s="41">
        <v>0</v>
      </c>
      <c r="AI62" s="41">
        <v>0</v>
      </c>
      <c r="AJ62" s="346">
        <f t="shared" si="56"/>
        <v>0</v>
      </c>
      <c r="AK62" s="41">
        <v>0</v>
      </c>
      <c r="AL62" s="41">
        <v>0</v>
      </c>
      <c r="AM62" s="41">
        <v>0</v>
      </c>
      <c r="AN62" s="41">
        <v>0</v>
      </c>
      <c r="AO62" s="250">
        <f t="shared" si="57"/>
        <v>0</v>
      </c>
      <c r="AP62" s="41">
        <v>0</v>
      </c>
      <c r="AQ62" s="41">
        <v>0</v>
      </c>
      <c r="AR62" s="41">
        <v>0</v>
      </c>
      <c r="AS62" s="41">
        <v>0</v>
      </c>
      <c r="AT62" s="250">
        <f t="shared" si="60"/>
        <v>0</v>
      </c>
      <c r="AU62" s="41">
        <v>0</v>
      </c>
      <c r="AV62" s="41">
        <v>0</v>
      </c>
      <c r="AW62" s="41">
        <v>0</v>
      </c>
      <c r="AX62" s="41">
        <v>0</v>
      </c>
      <c r="AY62" s="250">
        <f t="shared" si="61"/>
        <v>0</v>
      </c>
    </row>
    <row r="63" spans="1:51" s="18" customFormat="1" ht="15" customHeight="1" thickBot="1" x14ac:dyDescent="0.3">
      <c r="A63" s="141"/>
      <c r="B63" s="1024"/>
      <c r="C63" s="1122"/>
      <c r="D63" s="1085"/>
      <c r="E63" s="58" t="s">
        <v>112</v>
      </c>
      <c r="F63" s="135">
        <f t="shared" si="59"/>
        <v>616</v>
      </c>
      <c r="G63" s="42">
        <v>51</v>
      </c>
      <c r="H63" s="42">
        <v>1</v>
      </c>
      <c r="I63" s="42">
        <v>1</v>
      </c>
      <c r="J63" s="334">
        <v>2</v>
      </c>
      <c r="K63" s="346">
        <f t="shared" si="58"/>
        <v>55</v>
      </c>
      <c r="L63" s="317">
        <v>53</v>
      </c>
      <c r="M63" s="42">
        <v>9</v>
      </c>
      <c r="N63" s="42">
        <v>0</v>
      </c>
      <c r="O63" s="42">
        <v>1</v>
      </c>
      <c r="P63" s="250">
        <f t="shared" si="52"/>
        <v>63</v>
      </c>
      <c r="Q63" s="42">
        <v>100</v>
      </c>
      <c r="R63" s="42">
        <v>1</v>
      </c>
      <c r="S63" s="42">
        <v>4</v>
      </c>
      <c r="T63" s="334">
        <v>7</v>
      </c>
      <c r="U63" s="346">
        <f t="shared" si="53"/>
        <v>112</v>
      </c>
      <c r="V63" s="42">
        <v>4</v>
      </c>
      <c r="W63" s="42">
        <v>2</v>
      </c>
      <c r="X63" s="42">
        <v>4</v>
      </c>
      <c r="Y63" s="334">
        <v>76</v>
      </c>
      <c r="Z63" s="346">
        <f t="shared" si="54"/>
        <v>86</v>
      </c>
      <c r="AA63" s="42">
        <v>4</v>
      </c>
      <c r="AB63" s="42">
        <v>2</v>
      </c>
      <c r="AC63" s="42">
        <v>6</v>
      </c>
      <c r="AD63" s="42">
        <v>48</v>
      </c>
      <c r="AE63" s="346">
        <f t="shared" si="55"/>
        <v>60</v>
      </c>
      <c r="AF63" s="41">
        <v>1</v>
      </c>
      <c r="AG63" s="41">
        <v>0</v>
      </c>
      <c r="AH63" s="41">
        <v>1</v>
      </c>
      <c r="AI63" s="41">
        <v>42</v>
      </c>
      <c r="AJ63" s="346">
        <f t="shared" si="56"/>
        <v>44</v>
      </c>
      <c r="AK63" s="41">
        <v>5</v>
      </c>
      <c r="AL63" s="41">
        <v>6</v>
      </c>
      <c r="AM63" s="41">
        <v>2</v>
      </c>
      <c r="AN63" s="41">
        <v>41</v>
      </c>
      <c r="AO63" s="250">
        <f t="shared" si="57"/>
        <v>54</v>
      </c>
      <c r="AP63" s="41">
        <v>4</v>
      </c>
      <c r="AQ63" s="41">
        <v>8</v>
      </c>
      <c r="AR63" s="41">
        <v>3</v>
      </c>
      <c r="AS63" s="41">
        <v>53</v>
      </c>
      <c r="AT63" s="250">
        <f t="shared" si="60"/>
        <v>68</v>
      </c>
      <c r="AU63" s="41">
        <v>4</v>
      </c>
      <c r="AV63" s="41">
        <v>7</v>
      </c>
      <c r="AW63" s="41">
        <v>4</v>
      </c>
      <c r="AX63" s="41">
        <v>59</v>
      </c>
      <c r="AY63" s="250">
        <f t="shared" si="61"/>
        <v>74</v>
      </c>
    </row>
    <row r="64" spans="1:51" s="18" customFormat="1" ht="15" customHeight="1" thickBot="1" x14ac:dyDescent="0.3">
      <c r="A64" s="141"/>
      <c r="B64" s="1024"/>
      <c r="C64" s="1122"/>
      <c r="D64" s="1089"/>
      <c r="E64" s="185" t="s">
        <v>621</v>
      </c>
      <c r="F64" s="135">
        <f t="shared" si="59"/>
        <v>1413</v>
      </c>
      <c r="G64" s="179">
        <v>83</v>
      </c>
      <c r="H64" s="179">
        <v>9</v>
      </c>
      <c r="I64" s="179">
        <v>7</v>
      </c>
      <c r="J64" s="336">
        <v>7</v>
      </c>
      <c r="K64" s="346">
        <f t="shared" si="58"/>
        <v>106</v>
      </c>
      <c r="L64" s="320">
        <v>125</v>
      </c>
      <c r="M64" s="179">
        <v>2</v>
      </c>
      <c r="N64" s="179">
        <v>17</v>
      </c>
      <c r="O64" s="179">
        <v>8</v>
      </c>
      <c r="P64" s="250">
        <f t="shared" si="52"/>
        <v>152</v>
      </c>
      <c r="Q64" s="179">
        <v>191</v>
      </c>
      <c r="R64" s="179">
        <v>3</v>
      </c>
      <c r="S64" s="179">
        <v>30</v>
      </c>
      <c r="T64" s="336">
        <v>29</v>
      </c>
      <c r="U64" s="346">
        <f t="shared" si="53"/>
        <v>253</v>
      </c>
      <c r="V64" s="179">
        <v>3</v>
      </c>
      <c r="W64" s="179">
        <v>17</v>
      </c>
      <c r="X64" s="179">
        <v>9</v>
      </c>
      <c r="Y64" s="336">
        <v>145</v>
      </c>
      <c r="Z64" s="346">
        <f t="shared" si="54"/>
        <v>174</v>
      </c>
      <c r="AA64" s="179">
        <v>1</v>
      </c>
      <c r="AB64" s="179">
        <v>9</v>
      </c>
      <c r="AC64" s="179">
        <v>2</v>
      </c>
      <c r="AD64" s="179">
        <v>82</v>
      </c>
      <c r="AE64" s="346">
        <f t="shared" si="55"/>
        <v>94</v>
      </c>
      <c r="AF64" s="41">
        <v>2</v>
      </c>
      <c r="AG64" s="41">
        <v>7</v>
      </c>
      <c r="AH64" s="41">
        <v>4</v>
      </c>
      <c r="AI64" s="41">
        <v>114</v>
      </c>
      <c r="AJ64" s="346">
        <f t="shared" si="56"/>
        <v>127</v>
      </c>
      <c r="AK64" s="41">
        <v>6</v>
      </c>
      <c r="AL64" s="41">
        <v>18</v>
      </c>
      <c r="AM64" s="41">
        <v>5</v>
      </c>
      <c r="AN64" s="41">
        <v>117</v>
      </c>
      <c r="AO64" s="250">
        <f t="shared" si="57"/>
        <v>146</v>
      </c>
      <c r="AP64" s="41">
        <v>2</v>
      </c>
      <c r="AQ64" s="41">
        <v>20</v>
      </c>
      <c r="AR64" s="41">
        <v>5</v>
      </c>
      <c r="AS64" s="41">
        <v>112</v>
      </c>
      <c r="AT64" s="250">
        <f t="shared" si="60"/>
        <v>139</v>
      </c>
      <c r="AU64" s="41">
        <v>3</v>
      </c>
      <c r="AV64" s="41">
        <v>18</v>
      </c>
      <c r="AW64" s="41">
        <v>2</v>
      </c>
      <c r="AX64" s="41">
        <v>199</v>
      </c>
      <c r="AY64" s="250">
        <f t="shared" si="61"/>
        <v>222</v>
      </c>
    </row>
    <row r="65" spans="1:51" s="18" customFormat="1" ht="15.75" customHeight="1" thickBot="1" x14ac:dyDescent="0.3">
      <c r="A65" s="141"/>
      <c r="B65" s="1024"/>
      <c r="C65" s="1122"/>
      <c r="D65" s="1086"/>
      <c r="E65" s="185" t="s">
        <v>620</v>
      </c>
      <c r="F65" s="135">
        <f t="shared" si="59"/>
        <v>903</v>
      </c>
      <c r="G65" s="144">
        <v>95</v>
      </c>
      <c r="H65" s="144">
        <v>5</v>
      </c>
      <c r="I65" s="144">
        <v>6</v>
      </c>
      <c r="J65" s="337">
        <v>8</v>
      </c>
      <c r="K65" s="346">
        <f t="shared" si="58"/>
        <v>114</v>
      </c>
      <c r="L65" s="321">
        <v>138</v>
      </c>
      <c r="M65" s="144">
        <v>1</v>
      </c>
      <c r="N65" s="144">
        <v>15</v>
      </c>
      <c r="O65" s="144">
        <v>7</v>
      </c>
      <c r="P65" s="250">
        <f t="shared" si="52"/>
        <v>161</v>
      </c>
      <c r="Q65" s="144">
        <v>213</v>
      </c>
      <c r="R65" s="144">
        <v>2</v>
      </c>
      <c r="S65" s="144">
        <v>36</v>
      </c>
      <c r="T65" s="337">
        <v>27</v>
      </c>
      <c r="U65" s="346">
        <f t="shared" si="53"/>
        <v>278</v>
      </c>
      <c r="V65" s="144">
        <v>4</v>
      </c>
      <c r="W65" s="144">
        <v>16</v>
      </c>
      <c r="X65" s="144">
        <v>8</v>
      </c>
      <c r="Y65" s="337">
        <v>156</v>
      </c>
      <c r="Z65" s="346">
        <f t="shared" si="54"/>
        <v>184</v>
      </c>
      <c r="AA65" s="144">
        <v>3</v>
      </c>
      <c r="AB65" s="144">
        <v>8</v>
      </c>
      <c r="AC65" s="144">
        <v>2</v>
      </c>
      <c r="AD65" s="144">
        <v>92</v>
      </c>
      <c r="AE65" s="346">
        <f t="shared" si="55"/>
        <v>105</v>
      </c>
      <c r="AF65" s="176">
        <v>1</v>
      </c>
      <c r="AG65" s="176">
        <v>1</v>
      </c>
      <c r="AH65" s="176">
        <v>2</v>
      </c>
      <c r="AI65" s="176">
        <v>57</v>
      </c>
      <c r="AJ65" s="346">
        <f t="shared" si="56"/>
        <v>61</v>
      </c>
      <c r="AK65" s="176">
        <v>0</v>
      </c>
      <c r="AL65" s="176">
        <v>0</v>
      </c>
      <c r="AM65" s="176">
        <v>0</v>
      </c>
      <c r="AN65" s="176">
        <v>0</v>
      </c>
      <c r="AO65" s="250">
        <f t="shared" si="57"/>
        <v>0</v>
      </c>
      <c r="AP65" s="763">
        <v>0</v>
      </c>
      <c r="AQ65" s="763">
        <v>0</v>
      </c>
      <c r="AR65" s="763">
        <v>0</v>
      </c>
      <c r="AS65" s="763">
        <v>0</v>
      </c>
      <c r="AT65" s="250">
        <f t="shared" si="60"/>
        <v>0</v>
      </c>
      <c r="AU65" s="176">
        <v>0</v>
      </c>
      <c r="AV65" s="176">
        <v>0</v>
      </c>
      <c r="AW65" s="176">
        <v>0</v>
      </c>
      <c r="AX65" s="176">
        <v>0</v>
      </c>
      <c r="AY65" s="250">
        <f t="shared" si="61"/>
        <v>0</v>
      </c>
    </row>
    <row r="66" spans="1:51" s="18" customFormat="1" ht="15" customHeight="1" x14ac:dyDescent="0.25">
      <c r="A66" s="141"/>
      <c r="B66" s="1024">
        <v>14</v>
      </c>
      <c r="C66" s="1122"/>
      <c r="D66" s="1084" t="s">
        <v>626</v>
      </c>
      <c r="E66" s="151" t="s">
        <v>116</v>
      </c>
      <c r="F66" s="135">
        <f t="shared" si="59"/>
        <v>0</v>
      </c>
      <c r="G66" s="146"/>
      <c r="H66" s="146"/>
      <c r="I66" s="146"/>
      <c r="J66" s="338"/>
      <c r="K66" s="346">
        <f t="shared" si="58"/>
        <v>0</v>
      </c>
      <c r="L66" s="318"/>
      <c r="M66" s="146"/>
      <c r="N66" s="146"/>
      <c r="O66" s="146"/>
      <c r="P66" s="250">
        <f t="shared" si="52"/>
        <v>0</v>
      </c>
      <c r="Q66" s="146"/>
      <c r="R66" s="146"/>
      <c r="S66" s="146"/>
      <c r="T66" s="338"/>
      <c r="U66" s="346">
        <f t="shared" si="53"/>
        <v>0</v>
      </c>
      <c r="V66" s="146"/>
      <c r="W66" s="146"/>
      <c r="X66" s="146"/>
      <c r="Y66" s="338"/>
      <c r="Z66" s="346">
        <f t="shared" si="54"/>
        <v>0</v>
      </c>
      <c r="AA66" s="146"/>
      <c r="AB66" s="146"/>
      <c r="AC66" s="146"/>
      <c r="AD66" s="146"/>
      <c r="AE66" s="346">
        <f t="shared" si="55"/>
        <v>0</v>
      </c>
      <c r="AF66" s="134"/>
      <c r="AG66" s="134"/>
      <c r="AH66" s="134"/>
      <c r="AI66" s="134"/>
      <c r="AJ66" s="346">
        <f t="shared" si="56"/>
        <v>0</v>
      </c>
      <c r="AK66" s="134"/>
      <c r="AL66" s="134"/>
      <c r="AM66" s="134"/>
      <c r="AN66" s="134"/>
      <c r="AO66" s="250">
        <f t="shared" si="57"/>
        <v>0</v>
      </c>
      <c r="AP66" s="134"/>
      <c r="AQ66" s="134"/>
      <c r="AR66" s="134"/>
      <c r="AS66" s="134"/>
      <c r="AT66" s="250">
        <f t="shared" si="60"/>
        <v>0</v>
      </c>
      <c r="AU66" s="134"/>
      <c r="AV66" s="134"/>
      <c r="AW66" s="134"/>
      <c r="AX66" s="134"/>
      <c r="AY66" s="250">
        <f t="shared" si="61"/>
        <v>0</v>
      </c>
    </row>
    <row r="67" spans="1:51" s="18" customFormat="1" ht="22.5" customHeight="1" x14ac:dyDescent="0.25">
      <c r="A67" s="141"/>
      <c r="B67" s="1024"/>
      <c r="C67" s="1122"/>
      <c r="D67" s="1085"/>
      <c r="E67" s="152" t="s">
        <v>117</v>
      </c>
      <c r="F67" s="135">
        <f t="shared" si="59"/>
        <v>0</v>
      </c>
      <c r="G67" s="134"/>
      <c r="H67" s="134"/>
      <c r="I67" s="134"/>
      <c r="J67" s="339"/>
      <c r="K67" s="346">
        <f t="shared" si="58"/>
        <v>0</v>
      </c>
      <c r="L67" s="319"/>
      <c r="M67" s="134"/>
      <c r="N67" s="134"/>
      <c r="O67" s="134"/>
      <c r="P67" s="250">
        <f t="shared" si="52"/>
        <v>0</v>
      </c>
      <c r="Q67" s="134"/>
      <c r="R67" s="134"/>
      <c r="S67" s="134"/>
      <c r="T67" s="339"/>
      <c r="U67" s="346">
        <f t="shared" si="53"/>
        <v>0</v>
      </c>
      <c r="V67" s="134"/>
      <c r="W67" s="134"/>
      <c r="X67" s="134"/>
      <c r="Y67" s="339"/>
      <c r="Z67" s="346">
        <f t="shared" si="54"/>
        <v>0</v>
      </c>
      <c r="AA67" s="134"/>
      <c r="AB67" s="134"/>
      <c r="AC67" s="134"/>
      <c r="AD67" s="134"/>
      <c r="AE67" s="346">
        <f t="shared" si="55"/>
        <v>0</v>
      </c>
      <c r="AF67" s="134"/>
      <c r="AG67" s="134"/>
      <c r="AH67" s="134"/>
      <c r="AI67" s="134"/>
      <c r="AJ67" s="346">
        <f t="shared" si="56"/>
        <v>0</v>
      </c>
      <c r="AK67" s="134"/>
      <c r="AL67" s="134"/>
      <c r="AM67" s="134"/>
      <c r="AN67" s="134"/>
      <c r="AO67" s="250">
        <f t="shared" si="57"/>
        <v>0</v>
      </c>
      <c r="AP67" s="134"/>
      <c r="AQ67" s="134"/>
      <c r="AR67" s="134"/>
      <c r="AS67" s="134"/>
      <c r="AT67" s="250">
        <f t="shared" si="60"/>
        <v>0</v>
      </c>
      <c r="AU67" s="134"/>
      <c r="AV67" s="134"/>
      <c r="AW67" s="134"/>
      <c r="AX67" s="134"/>
      <c r="AY67" s="250">
        <f t="shared" si="61"/>
        <v>0</v>
      </c>
    </row>
    <row r="68" spans="1:51" s="18" customFormat="1" ht="24" customHeight="1" thickBot="1" x14ac:dyDescent="0.3">
      <c r="A68" s="141"/>
      <c r="B68" s="1024"/>
      <c r="C68" s="1122"/>
      <c r="D68" s="1085"/>
      <c r="E68" s="58" t="s">
        <v>112</v>
      </c>
      <c r="F68" s="135">
        <f t="shared" si="59"/>
        <v>24</v>
      </c>
      <c r="G68" s="42">
        <v>0</v>
      </c>
      <c r="H68" s="42">
        <v>0</v>
      </c>
      <c r="I68" s="42">
        <v>0</v>
      </c>
      <c r="J68" s="334">
        <v>0</v>
      </c>
      <c r="K68" s="346">
        <f t="shared" si="58"/>
        <v>0</v>
      </c>
      <c r="L68" s="317">
        <v>0</v>
      </c>
      <c r="M68" s="42">
        <v>0</v>
      </c>
      <c r="N68" s="42">
        <v>0</v>
      </c>
      <c r="O68" s="42">
        <v>0</v>
      </c>
      <c r="P68" s="250">
        <f t="shared" si="52"/>
        <v>0</v>
      </c>
      <c r="Q68" s="42">
        <v>3</v>
      </c>
      <c r="R68" s="42">
        <v>0</v>
      </c>
      <c r="S68" s="42">
        <v>0</v>
      </c>
      <c r="T68" s="334">
        <v>0</v>
      </c>
      <c r="U68" s="346">
        <f t="shared" si="53"/>
        <v>3</v>
      </c>
      <c r="V68" s="42">
        <v>0</v>
      </c>
      <c r="W68" s="42">
        <v>1</v>
      </c>
      <c r="X68" s="42">
        <v>0</v>
      </c>
      <c r="Y68" s="334">
        <v>3</v>
      </c>
      <c r="Z68" s="346">
        <f t="shared" si="54"/>
        <v>4</v>
      </c>
      <c r="AA68" s="42">
        <v>0</v>
      </c>
      <c r="AB68" s="42">
        <v>0</v>
      </c>
      <c r="AC68" s="42">
        <v>0</v>
      </c>
      <c r="AD68" s="42">
        <v>2</v>
      </c>
      <c r="AE68" s="346">
        <f t="shared" si="55"/>
        <v>2</v>
      </c>
      <c r="AF68" s="41">
        <v>0</v>
      </c>
      <c r="AG68" s="41">
        <v>0</v>
      </c>
      <c r="AH68" s="41">
        <v>0</v>
      </c>
      <c r="AI68" s="41">
        <v>4</v>
      </c>
      <c r="AJ68" s="346">
        <f t="shared" si="56"/>
        <v>4</v>
      </c>
      <c r="AK68" s="41">
        <v>0</v>
      </c>
      <c r="AL68" s="41">
        <v>0</v>
      </c>
      <c r="AM68" s="41">
        <v>0</v>
      </c>
      <c r="AN68" s="41">
        <v>3</v>
      </c>
      <c r="AO68" s="250">
        <f t="shared" si="57"/>
        <v>3</v>
      </c>
      <c r="AP68" s="41">
        <v>0</v>
      </c>
      <c r="AQ68" s="41">
        <v>0</v>
      </c>
      <c r="AR68" s="41">
        <v>0</v>
      </c>
      <c r="AS68" s="41">
        <v>6</v>
      </c>
      <c r="AT68" s="250">
        <f t="shared" si="60"/>
        <v>6</v>
      </c>
      <c r="AU68" s="41">
        <v>0</v>
      </c>
      <c r="AV68" s="41">
        <v>0</v>
      </c>
      <c r="AW68" s="41">
        <v>0</v>
      </c>
      <c r="AX68" s="41">
        <v>2</v>
      </c>
      <c r="AY68" s="250">
        <f t="shared" si="61"/>
        <v>2</v>
      </c>
    </row>
    <row r="69" spans="1:51" s="18" customFormat="1" ht="24" customHeight="1" thickBot="1" x14ac:dyDescent="0.3">
      <c r="A69" s="141"/>
      <c r="B69" s="1024"/>
      <c r="C69" s="1122"/>
      <c r="D69" s="1089"/>
      <c r="E69" s="185" t="s">
        <v>621</v>
      </c>
      <c r="F69" s="135">
        <f t="shared" si="59"/>
        <v>38</v>
      </c>
      <c r="G69" s="179">
        <v>1</v>
      </c>
      <c r="H69" s="179">
        <v>0</v>
      </c>
      <c r="I69" s="179">
        <v>0</v>
      </c>
      <c r="J69" s="336">
        <v>0</v>
      </c>
      <c r="K69" s="346">
        <f t="shared" si="58"/>
        <v>1</v>
      </c>
      <c r="L69" s="320">
        <v>3</v>
      </c>
      <c r="M69" s="179">
        <v>0</v>
      </c>
      <c r="N69" s="179">
        <v>0</v>
      </c>
      <c r="O69" s="179">
        <v>0</v>
      </c>
      <c r="P69" s="250">
        <f t="shared" si="52"/>
        <v>3</v>
      </c>
      <c r="Q69" s="179">
        <v>3</v>
      </c>
      <c r="R69" s="179">
        <v>0</v>
      </c>
      <c r="S69" s="179">
        <v>0</v>
      </c>
      <c r="T69" s="336">
        <v>0</v>
      </c>
      <c r="U69" s="346">
        <f t="shared" si="53"/>
        <v>3</v>
      </c>
      <c r="V69" s="179">
        <v>0</v>
      </c>
      <c r="W69" s="179">
        <v>0</v>
      </c>
      <c r="X69" s="179">
        <v>0</v>
      </c>
      <c r="Y69" s="336">
        <v>4</v>
      </c>
      <c r="Z69" s="346">
        <f t="shared" si="54"/>
        <v>4</v>
      </c>
      <c r="AA69" s="179">
        <v>0</v>
      </c>
      <c r="AB69" s="179">
        <v>0</v>
      </c>
      <c r="AC69" s="179">
        <v>0</v>
      </c>
      <c r="AD69" s="179">
        <v>6</v>
      </c>
      <c r="AE69" s="346">
        <f t="shared" si="55"/>
        <v>6</v>
      </c>
      <c r="AF69" s="41">
        <v>0</v>
      </c>
      <c r="AG69" s="41">
        <v>0</v>
      </c>
      <c r="AH69" s="41">
        <v>0</v>
      </c>
      <c r="AI69" s="41">
        <v>6</v>
      </c>
      <c r="AJ69" s="346">
        <f t="shared" si="56"/>
        <v>6</v>
      </c>
      <c r="AK69" s="41">
        <v>0</v>
      </c>
      <c r="AL69" s="41">
        <v>0</v>
      </c>
      <c r="AM69" s="41">
        <v>0</v>
      </c>
      <c r="AN69" s="41">
        <v>8</v>
      </c>
      <c r="AO69" s="250">
        <f t="shared" si="57"/>
        <v>8</v>
      </c>
      <c r="AP69" s="41">
        <v>0</v>
      </c>
      <c r="AQ69" s="41">
        <v>0</v>
      </c>
      <c r="AR69" s="41">
        <v>0</v>
      </c>
      <c r="AS69" s="41">
        <v>3</v>
      </c>
      <c r="AT69" s="250">
        <f t="shared" si="60"/>
        <v>3</v>
      </c>
      <c r="AU69" s="41">
        <v>0</v>
      </c>
      <c r="AV69" s="41">
        <v>0</v>
      </c>
      <c r="AW69" s="41">
        <v>0</v>
      </c>
      <c r="AX69" s="41">
        <v>4</v>
      </c>
      <c r="AY69" s="250">
        <f t="shared" si="61"/>
        <v>4</v>
      </c>
    </row>
    <row r="70" spans="1:51" s="18" customFormat="1" ht="39.75" customHeight="1" thickBot="1" x14ac:dyDescent="0.3">
      <c r="A70" s="141"/>
      <c r="B70" s="1024"/>
      <c r="C70" s="1122"/>
      <c r="D70" s="1086"/>
      <c r="E70" s="185" t="s">
        <v>620</v>
      </c>
      <c r="F70" s="135">
        <f t="shared" si="59"/>
        <v>0</v>
      </c>
      <c r="G70" s="144">
        <v>0</v>
      </c>
      <c r="H70" s="144">
        <v>0</v>
      </c>
      <c r="I70" s="144">
        <v>0</v>
      </c>
      <c r="J70" s="337">
        <v>0</v>
      </c>
      <c r="K70" s="346">
        <f t="shared" si="58"/>
        <v>0</v>
      </c>
      <c r="L70" s="321">
        <v>0</v>
      </c>
      <c r="M70" s="144">
        <v>0</v>
      </c>
      <c r="N70" s="144">
        <v>0</v>
      </c>
      <c r="O70" s="144">
        <v>0</v>
      </c>
      <c r="P70" s="250">
        <f t="shared" si="52"/>
        <v>0</v>
      </c>
      <c r="Q70" s="144">
        <v>0</v>
      </c>
      <c r="R70" s="144">
        <v>0</v>
      </c>
      <c r="S70" s="144">
        <v>0</v>
      </c>
      <c r="T70" s="337">
        <v>0</v>
      </c>
      <c r="U70" s="346">
        <f t="shared" si="53"/>
        <v>0</v>
      </c>
      <c r="V70" s="144">
        <v>0</v>
      </c>
      <c r="W70" s="144">
        <v>0</v>
      </c>
      <c r="X70" s="144">
        <v>0</v>
      </c>
      <c r="Y70" s="337">
        <v>0</v>
      </c>
      <c r="Z70" s="346">
        <f t="shared" si="54"/>
        <v>0</v>
      </c>
      <c r="AA70" s="144">
        <v>0</v>
      </c>
      <c r="AB70" s="144">
        <v>0</v>
      </c>
      <c r="AC70" s="144">
        <v>0</v>
      </c>
      <c r="AD70" s="144">
        <v>0</v>
      </c>
      <c r="AE70" s="346">
        <f t="shared" si="55"/>
        <v>0</v>
      </c>
      <c r="AF70" s="176">
        <v>0</v>
      </c>
      <c r="AG70" s="176">
        <v>0</v>
      </c>
      <c r="AH70" s="176">
        <v>0</v>
      </c>
      <c r="AI70" s="176">
        <v>0</v>
      </c>
      <c r="AJ70" s="346">
        <f t="shared" si="56"/>
        <v>0</v>
      </c>
      <c r="AK70" s="176">
        <v>0</v>
      </c>
      <c r="AL70" s="176">
        <v>0</v>
      </c>
      <c r="AM70" s="176">
        <v>0</v>
      </c>
      <c r="AN70" s="176">
        <v>0</v>
      </c>
      <c r="AO70" s="250">
        <f t="shared" si="57"/>
        <v>0</v>
      </c>
      <c r="AP70" s="763">
        <v>0</v>
      </c>
      <c r="AQ70" s="763">
        <v>0</v>
      </c>
      <c r="AR70" s="763">
        <v>0</v>
      </c>
      <c r="AS70" s="763">
        <v>0</v>
      </c>
      <c r="AT70" s="250">
        <f t="shared" si="60"/>
        <v>0</v>
      </c>
      <c r="AU70" s="176">
        <v>0</v>
      </c>
      <c r="AV70" s="176">
        <v>0</v>
      </c>
      <c r="AW70" s="176">
        <v>0</v>
      </c>
      <c r="AX70" s="176">
        <v>0</v>
      </c>
      <c r="AY70" s="250">
        <f t="shared" si="61"/>
        <v>0</v>
      </c>
    </row>
    <row r="71" spans="1:51" s="18" customFormat="1" ht="15" customHeight="1" x14ac:dyDescent="0.25">
      <c r="A71" s="141"/>
      <c r="B71" s="1024">
        <v>15</v>
      </c>
      <c r="C71" s="1122"/>
      <c r="D71" s="1084" t="s">
        <v>627</v>
      </c>
      <c r="E71" s="151" t="s">
        <v>116</v>
      </c>
      <c r="F71" s="135">
        <f t="shared" si="59"/>
        <v>0</v>
      </c>
      <c r="G71" s="146"/>
      <c r="H71" s="146"/>
      <c r="I71" s="146"/>
      <c r="J71" s="338"/>
      <c r="K71" s="346">
        <f t="shared" si="58"/>
        <v>0</v>
      </c>
      <c r="L71" s="318"/>
      <c r="M71" s="146"/>
      <c r="N71" s="146"/>
      <c r="O71" s="146"/>
      <c r="P71" s="250">
        <f t="shared" si="52"/>
        <v>0</v>
      </c>
      <c r="Q71" s="146"/>
      <c r="R71" s="146"/>
      <c r="S71" s="146"/>
      <c r="T71" s="338"/>
      <c r="U71" s="346">
        <f t="shared" si="53"/>
        <v>0</v>
      </c>
      <c r="V71" s="146"/>
      <c r="W71" s="146"/>
      <c r="X71" s="146"/>
      <c r="Y71" s="338"/>
      <c r="Z71" s="346">
        <f t="shared" si="54"/>
        <v>0</v>
      </c>
      <c r="AA71" s="146"/>
      <c r="AB71" s="146"/>
      <c r="AC71" s="146"/>
      <c r="AD71" s="146"/>
      <c r="AE71" s="346">
        <f t="shared" si="55"/>
        <v>0</v>
      </c>
      <c r="AF71" s="134"/>
      <c r="AG71" s="134"/>
      <c r="AH71" s="134"/>
      <c r="AI71" s="134"/>
      <c r="AJ71" s="346">
        <f t="shared" si="56"/>
        <v>0</v>
      </c>
      <c r="AK71" s="134"/>
      <c r="AL71" s="134"/>
      <c r="AM71" s="134"/>
      <c r="AN71" s="134"/>
      <c r="AO71" s="250">
        <f t="shared" si="57"/>
        <v>0</v>
      </c>
      <c r="AP71" s="134"/>
      <c r="AQ71" s="134"/>
      <c r="AR71" s="134"/>
      <c r="AS71" s="134"/>
      <c r="AT71" s="250">
        <f t="shared" si="60"/>
        <v>0</v>
      </c>
      <c r="AU71" s="134"/>
      <c r="AV71" s="134"/>
      <c r="AW71" s="134"/>
      <c r="AX71" s="134"/>
      <c r="AY71" s="250">
        <f t="shared" si="61"/>
        <v>0</v>
      </c>
    </row>
    <row r="72" spans="1:51" s="18" customFormat="1" ht="15" customHeight="1" x14ac:dyDescent="0.25">
      <c r="A72" s="141"/>
      <c r="B72" s="1024"/>
      <c r="C72" s="1122"/>
      <c r="D72" s="1085"/>
      <c r="E72" s="152" t="s">
        <v>117</v>
      </c>
      <c r="F72" s="135">
        <f t="shared" si="59"/>
        <v>0</v>
      </c>
      <c r="G72" s="134"/>
      <c r="H72" s="134"/>
      <c r="I72" s="134"/>
      <c r="J72" s="339"/>
      <c r="K72" s="346">
        <f t="shared" si="58"/>
        <v>0</v>
      </c>
      <c r="L72" s="319"/>
      <c r="M72" s="134"/>
      <c r="N72" s="134"/>
      <c r="O72" s="134"/>
      <c r="P72" s="250">
        <f t="shared" si="52"/>
        <v>0</v>
      </c>
      <c r="Q72" s="134"/>
      <c r="R72" s="134"/>
      <c r="S72" s="134"/>
      <c r="T72" s="339"/>
      <c r="U72" s="346">
        <f t="shared" si="53"/>
        <v>0</v>
      </c>
      <c r="V72" s="134"/>
      <c r="W72" s="134"/>
      <c r="X72" s="134"/>
      <c r="Y72" s="339"/>
      <c r="Z72" s="346">
        <f t="shared" si="54"/>
        <v>0</v>
      </c>
      <c r="AA72" s="134"/>
      <c r="AB72" s="134"/>
      <c r="AC72" s="134"/>
      <c r="AD72" s="134"/>
      <c r="AE72" s="346">
        <f t="shared" si="55"/>
        <v>0</v>
      </c>
      <c r="AF72" s="134"/>
      <c r="AG72" s="134"/>
      <c r="AH72" s="134"/>
      <c r="AI72" s="134"/>
      <c r="AJ72" s="346">
        <f t="shared" si="56"/>
        <v>0</v>
      </c>
      <c r="AK72" s="134"/>
      <c r="AL72" s="134"/>
      <c r="AM72" s="134"/>
      <c r="AN72" s="134"/>
      <c r="AO72" s="250">
        <f t="shared" si="57"/>
        <v>0</v>
      </c>
      <c r="AP72" s="134"/>
      <c r="AQ72" s="134"/>
      <c r="AR72" s="134"/>
      <c r="AS72" s="134"/>
      <c r="AT72" s="250">
        <f t="shared" si="60"/>
        <v>0</v>
      </c>
      <c r="AU72" s="134"/>
      <c r="AV72" s="134"/>
      <c r="AW72" s="134"/>
      <c r="AX72" s="134"/>
      <c r="AY72" s="250">
        <f t="shared" si="61"/>
        <v>0</v>
      </c>
    </row>
    <row r="73" spans="1:51" s="18" customFormat="1" ht="15" customHeight="1" thickBot="1" x14ac:dyDescent="0.3">
      <c r="A73" s="141"/>
      <c r="B73" s="1024"/>
      <c r="C73" s="1122"/>
      <c r="D73" s="1085"/>
      <c r="E73" s="58" t="s">
        <v>112</v>
      </c>
      <c r="F73" s="135">
        <f t="shared" si="59"/>
        <v>4</v>
      </c>
      <c r="G73" s="42">
        <v>0</v>
      </c>
      <c r="H73" s="42">
        <v>0</v>
      </c>
      <c r="I73" s="42">
        <v>0</v>
      </c>
      <c r="J73" s="334">
        <v>0</v>
      </c>
      <c r="K73" s="346">
        <f t="shared" si="58"/>
        <v>0</v>
      </c>
      <c r="L73" s="317">
        <v>0</v>
      </c>
      <c r="M73" s="42">
        <v>0</v>
      </c>
      <c r="N73" s="42">
        <v>0</v>
      </c>
      <c r="O73" s="42">
        <v>0</v>
      </c>
      <c r="P73" s="250">
        <f t="shared" si="52"/>
        <v>0</v>
      </c>
      <c r="Q73" s="42">
        <v>2</v>
      </c>
      <c r="R73" s="42">
        <v>0</v>
      </c>
      <c r="S73" s="42">
        <v>0</v>
      </c>
      <c r="T73" s="334">
        <v>0</v>
      </c>
      <c r="U73" s="346">
        <f t="shared" si="53"/>
        <v>2</v>
      </c>
      <c r="V73" s="42">
        <v>0</v>
      </c>
      <c r="W73" s="42">
        <v>0</v>
      </c>
      <c r="X73" s="42">
        <v>0</v>
      </c>
      <c r="Y73" s="334">
        <v>0</v>
      </c>
      <c r="Z73" s="346">
        <f t="shared" si="54"/>
        <v>0</v>
      </c>
      <c r="AA73" s="42">
        <v>0</v>
      </c>
      <c r="AB73" s="42">
        <v>0</v>
      </c>
      <c r="AC73" s="42">
        <v>0</v>
      </c>
      <c r="AD73" s="42">
        <v>0</v>
      </c>
      <c r="AE73" s="346">
        <f t="shared" si="55"/>
        <v>0</v>
      </c>
      <c r="AF73" s="41">
        <v>0</v>
      </c>
      <c r="AG73" s="41">
        <v>0</v>
      </c>
      <c r="AH73" s="41">
        <v>0</v>
      </c>
      <c r="AI73" s="41">
        <v>1</v>
      </c>
      <c r="AJ73" s="346">
        <f t="shared" si="56"/>
        <v>1</v>
      </c>
      <c r="AK73" s="41">
        <v>0</v>
      </c>
      <c r="AL73" s="41">
        <v>0</v>
      </c>
      <c r="AM73" s="41">
        <v>0</v>
      </c>
      <c r="AN73" s="41">
        <v>0</v>
      </c>
      <c r="AO73" s="250">
        <f t="shared" si="57"/>
        <v>0</v>
      </c>
      <c r="AP73" s="41">
        <v>0</v>
      </c>
      <c r="AQ73" s="41">
        <v>0</v>
      </c>
      <c r="AR73" s="41">
        <v>0</v>
      </c>
      <c r="AS73" s="41">
        <v>1</v>
      </c>
      <c r="AT73" s="250">
        <f t="shared" si="60"/>
        <v>1</v>
      </c>
      <c r="AU73" s="41">
        <v>0</v>
      </c>
      <c r="AV73" s="41">
        <v>0</v>
      </c>
      <c r="AW73" s="41">
        <v>0</v>
      </c>
      <c r="AX73" s="41">
        <v>0</v>
      </c>
      <c r="AY73" s="250">
        <f t="shared" si="61"/>
        <v>0</v>
      </c>
    </row>
    <row r="74" spans="1:51" s="18" customFormat="1" ht="15" customHeight="1" thickBot="1" x14ac:dyDescent="0.3">
      <c r="A74" s="141"/>
      <c r="B74" s="1024"/>
      <c r="C74" s="1122"/>
      <c r="D74" s="1089"/>
      <c r="E74" s="185" t="s">
        <v>621</v>
      </c>
      <c r="F74" s="135">
        <f t="shared" si="59"/>
        <v>6</v>
      </c>
      <c r="G74" s="179">
        <v>0</v>
      </c>
      <c r="H74" s="179">
        <v>0</v>
      </c>
      <c r="I74" s="179">
        <v>0</v>
      </c>
      <c r="J74" s="336">
        <v>0</v>
      </c>
      <c r="K74" s="346">
        <f t="shared" si="58"/>
        <v>0</v>
      </c>
      <c r="L74" s="320">
        <v>1</v>
      </c>
      <c r="M74" s="179">
        <v>0</v>
      </c>
      <c r="N74" s="179">
        <v>0</v>
      </c>
      <c r="O74" s="179">
        <v>0</v>
      </c>
      <c r="P74" s="250">
        <f t="shared" si="52"/>
        <v>1</v>
      </c>
      <c r="Q74" s="179">
        <v>2</v>
      </c>
      <c r="R74" s="179">
        <v>0</v>
      </c>
      <c r="S74" s="179">
        <v>1</v>
      </c>
      <c r="T74" s="336">
        <v>0</v>
      </c>
      <c r="U74" s="346">
        <f t="shared" si="53"/>
        <v>3</v>
      </c>
      <c r="V74" s="179">
        <v>0</v>
      </c>
      <c r="W74" s="179">
        <v>0</v>
      </c>
      <c r="X74" s="179">
        <v>0</v>
      </c>
      <c r="Y74" s="336">
        <v>0</v>
      </c>
      <c r="Z74" s="346">
        <f t="shared" si="54"/>
        <v>0</v>
      </c>
      <c r="AA74" s="179">
        <v>0</v>
      </c>
      <c r="AB74" s="179">
        <v>0</v>
      </c>
      <c r="AC74" s="179">
        <v>0</v>
      </c>
      <c r="AD74" s="179">
        <v>1</v>
      </c>
      <c r="AE74" s="346">
        <f t="shared" si="55"/>
        <v>1</v>
      </c>
      <c r="AF74" s="41">
        <v>0</v>
      </c>
      <c r="AG74" s="41">
        <v>0</v>
      </c>
      <c r="AH74" s="41">
        <v>0</v>
      </c>
      <c r="AI74" s="41">
        <v>1</v>
      </c>
      <c r="AJ74" s="346">
        <f t="shared" si="56"/>
        <v>1</v>
      </c>
      <c r="AK74" s="41">
        <v>0</v>
      </c>
      <c r="AL74" s="41">
        <v>0</v>
      </c>
      <c r="AM74" s="41">
        <v>0</v>
      </c>
      <c r="AN74" s="41">
        <v>0</v>
      </c>
      <c r="AO74" s="250">
        <f t="shared" si="57"/>
        <v>0</v>
      </c>
      <c r="AP74" s="41">
        <v>0</v>
      </c>
      <c r="AQ74" s="41">
        <v>0</v>
      </c>
      <c r="AR74" s="41">
        <v>0</v>
      </c>
      <c r="AS74" s="41">
        <v>0</v>
      </c>
      <c r="AT74" s="250">
        <f t="shared" si="60"/>
        <v>0</v>
      </c>
      <c r="AU74" s="41">
        <v>0</v>
      </c>
      <c r="AV74" s="41">
        <v>0</v>
      </c>
      <c r="AW74" s="41">
        <v>0</v>
      </c>
      <c r="AX74" s="41">
        <v>0</v>
      </c>
      <c r="AY74" s="250">
        <f t="shared" si="61"/>
        <v>0</v>
      </c>
    </row>
    <row r="75" spans="1:51" s="18" customFormat="1" ht="15.75" customHeight="1" thickBot="1" x14ac:dyDescent="0.3">
      <c r="A75" s="141"/>
      <c r="B75" s="1024"/>
      <c r="C75" s="1122"/>
      <c r="D75" s="1086"/>
      <c r="E75" s="185" t="s">
        <v>620</v>
      </c>
      <c r="F75" s="135">
        <f t="shared" si="59"/>
        <v>0</v>
      </c>
      <c r="G75" s="144">
        <v>0</v>
      </c>
      <c r="H75" s="144">
        <v>0</v>
      </c>
      <c r="I75" s="144">
        <v>0</v>
      </c>
      <c r="J75" s="337">
        <v>0</v>
      </c>
      <c r="K75" s="346">
        <f t="shared" si="58"/>
        <v>0</v>
      </c>
      <c r="L75" s="321">
        <v>0</v>
      </c>
      <c r="M75" s="144">
        <v>0</v>
      </c>
      <c r="N75" s="144">
        <v>0</v>
      </c>
      <c r="O75" s="144">
        <v>0</v>
      </c>
      <c r="P75" s="250">
        <f t="shared" ref="P75:P139" si="62">L75+M75+N75+O75</f>
        <v>0</v>
      </c>
      <c r="Q75" s="144">
        <v>0</v>
      </c>
      <c r="R75" s="144">
        <v>0</v>
      </c>
      <c r="S75" s="144">
        <v>0</v>
      </c>
      <c r="T75" s="337">
        <v>0</v>
      </c>
      <c r="U75" s="346">
        <f t="shared" ref="U75:U139" si="63">Q75+R75+S75+T75</f>
        <v>0</v>
      </c>
      <c r="V75" s="144">
        <v>0</v>
      </c>
      <c r="W75" s="144">
        <v>0</v>
      </c>
      <c r="X75" s="144">
        <v>0</v>
      </c>
      <c r="Y75" s="337">
        <v>0</v>
      </c>
      <c r="Z75" s="346">
        <f t="shared" ref="Z75:Z139" si="64">V75+W75+X75+Y75</f>
        <v>0</v>
      </c>
      <c r="AA75" s="144">
        <v>0</v>
      </c>
      <c r="AB75" s="144">
        <v>0</v>
      </c>
      <c r="AC75" s="144">
        <v>0</v>
      </c>
      <c r="AD75" s="144">
        <v>0</v>
      </c>
      <c r="AE75" s="346">
        <f t="shared" ref="AE75:AE139" si="65">AA75+AB75+AC75+AD75</f>
        <v>0</v>
      </c>
      <c r="AF75" s="176">
        <v>0</v>
      </c>
      <c r="AG75" s="176">
        <v>0</v>
      </c>
      <c r="AH75" s="176">
        <v>0</v>
      </c>
      <c r="AI75" s="176">
        <v>0</v>
      </c>
      <c r="AJ75" s="346">
        <f t="shared" ref="AJ75:AJ139" si="66">AF75+AG75+AH75+AI75</f>
        <v>0</v>
      </c>
      <c r="AK75" s="176">
        <v>0</v>
      </c>
      <c r="AL75" s="176">
        <v>0</v>
      </c>
      <c r="AM75" s="176">
        <v>0</v>
      </c>
      <c r="AN75" s="176">
        <v>0</v>
      </c>
      <c r="AO75" s="250">
        <f t="shared" ref="AO75:AO138" si="67">AK75+AL75+AM75+AN75</f>
        <v>0</v>
      </c>
      <c r="AP75" s="763">
        <v>0</v>
      </c>
      <c r="AQ75" s="763">
        <v>0</v>
      </c>
      <c r="AR75" s="763">
        <v>0</v>
      </c>
      <c r="AS75" s="763">
        <v>0</v>
      </c>
      <c r="AT75" s="250">
        <f t="shared" si="60"/>
        <v>0</v>
      </c>
      <c r="AU75" s="176">
        <v>0</v>
      </c>
      <c r="AV75" s="176">
        <v>0</v>
      </c>
      <c r="AW75" s="176">
        <v>0</v>
      </c>
      <c r="AX75" s="176">
        <v>0</v>
      </c>
      <c r="AY75" s="250">
        <f t="shared" si="61"/>
        <v>0</v>
      </c>
    </row>
    <row r="76" spans="1:51" s="18" customFormat="1" ht="22.5" customHeight="1" x14ac:dyDescent="0.25">
      <c r="A76" s="141"/>
      <c r="B76" s="1024">
        <v>16</v>
      </c>
      <c r="C76" s="1122"/>
      <c r="D76" s="1084" t="s">
        <v>628</v>
      </c>
      <c r="E76" s="55" t="s">
        <v>116</v>
      </c>
      <c r="F76" s="135">
        <f t="shared" ref="F76:F139" si="68">K76+P76+U76+Z76+AE76+AJ76+AO76+AT76+AY76</f>
        <v>0</v>
      </c>
      <c r="G76" s="47">
        <v>0</v>
      </c>
      <c r="H76" s="47">
        <v>0</v>
      </c>
      <c r="I76" s="47">
        <v>0</v>
      </c>
      <c r="J76" s="335">
        <v>0</v>
      </c>
      <c r="K76" s="346">
        <f t="shared" ref="K76:K140" si="69">G76+H76+I76+J76</f>
        <v>0</v>
      </c>
      <c r="L76" s="322">
        <v>0</v>
      </c>
      <c r="M76" s="47">
        <v>0</v>
      </c>
      <c r="N76" s="47">
        <v>0</v>
      </c>
      <c r="O76" s="47">
        <v>0</v>
      </c>
      <c r="P76" s="250">
        <f t="shared" si="62"/>
        <v>0</v>
      </c>
      <c r="Q76" s="47">
        <v>0</v>
      </c>
      <c r="R76" s="47">
        <v>0</v>
      </c>
      <c r="S76" s="47">
        <v>0</v>
      </c>
      <c r="T76" s="335">
        <v>0</v>
      </c>
      <c r="U76" s="346">
        <f t="shared" si="63"/>
        <v>0</v>
      </c>
      <c r="V76" s="47">
        <v>0</v>
      </c>
      <c r="W76" s="47">
        <v>0</v>
      </c>
      <c r="X76" s="47">
        <v>0</v>
      </c>
      <c r="Y76" s="335">
        <v>0</v>
      </c>
      <c r="Z76" s="346">
        <f t="shared" si="64"/>
        <v>0</v>
      </c>
      <c r="AA76" s="47">
        <v>0</v>
      </c>
      <c r="AB76" s="47">
        <v>0</v>
      </c>
      <c r="AC76" s="47">
        <v>0</v>
      </c>
      <c r="AD76" s="47">
        <v>0</v>
      </c>
      <c r="AE76" s="346">
        <f t="shared" si="65"/>
        <v>0</v>
      </c>
      <c r="AF76" s="176">
        <v>0</v>
      </c>
      <c r="AG76" s="176">
        <v>0</v>
      </c>
      <c r="AH76" s="176">
        <v>0</v>
      </c>
      <c r="AI76" s="176">
        <v>0</v>
      </c>
      <c r="AJ76" s="346">
        <f t="shared" si="66"/>
        <v>0</v>
      </c>
      <c r="AK76" s="176">
        <v>0</v>
      </c>
      <c r="AL76" s="176">
        <v>0</v>
      </c>
      <c r="AM76" s="176">
        <v>0</v>
      </c>
      <c r="AN76" s="176">
        <v>0</v>
      </c>
      <c r="AO76" s="250">
        <f t="shared" si="67"/>
        <v>0</v>
      </c>
      <c r="AP76" s="763">
        <v>0</v>
      </c>
      <c r="AQ76" s="763">
        <v>0</v>
      </c>
      <c r="AR76" s="763">
        <v>0</v>
      </c>
      <c r="AS76" s="763">
        <v>0</v>
      </c>
      <c r="AT76" s="250">
        <f t="shared" si="60"/>
        <v>0</v>
      </c>
      <c r="AU76" s="176">
        <v>0</v>
      </c>
      <c r="AV76" s="176">
        <v>0</v>
      </c>
      <c r="AW76" s="176">
        <v>0</v>
      </c>
      <c r="AX76" s="176">
        <v>0</v>
      </c>
      <c r="AY76" s="250">
        <f t="shared" ref="AY76:AY139" si="70">AU76+AV76+AW76+AX76</f>
        <v>0</v>
      </c>
    </row>
    <row r="77" spans="1:51" s="18" customFormat="1" ht="22.5" customHeight="1" x14ac:dyDescent="0.25">
      <c r="A77" s="141"/>
      <c r="B77" s="1024"/>
      <c r="C77" s="1122"/>
      <c r="D77" s="1085"/>
      <c r="E77" s="57" t="s">
        <v>117</v>
      </c>
      <c r="F77" s="135">
        <f t="shared" si="68"/>
        <v>0</v>
      </c>
      <c r="G77" s="41">
        <v>0</v>
      </c>
      <c r="H77" s="41">
        <v>0</v>
      </c>
      <c r="I77" s="41">
        <v>0</v>
      </c>
      <c r="J77" s="333">
        <v>0</v>
      </c>
      <c r="K77" s="346">
        <f t="shared" si="69"/>
        <v>0</v>
      </c>
      <c r="L77" s="316">
        <v>0</v>
      </c>
      <c r="M77" s="41">
        <v>0</v>
      </c>
      <c r="N77" s="41">
        <v>0</v>
      </c>
      <c r="O77" s="41">
        <v>0</v>
      </c>
      <c r="P77" s="250">
        <f t="shared" si="62"/>
        <v>0</v>
      </c>
      <c r="Q77" s="41">
        <v>0</v>
      </c>
      <c r="R77" s="41">
        <v>0</v>
      </c>
      <c r="S77" s="41">
        <v>0</v>
      </c>
      <c r="T77" s="333">
        <v>0</v>
      </c>
      <c r="U77" s="346">
        <f t="shared" si="63"/>
        <v>0</v>
      </c>
      <c r="V77" s="41">
        <v>0</v>
      </c>
      <c r="W77" s="41">
        <v>0</v>
      </c>
      <c r="X77" s="41">
        <v>0</v>
      </c>
      <c r="Y77" s="333">
        <v>0</v>
      </c>
      <c r="Z77" s="346">
        <f t="shared" si="64"/>
        <v>0</v>
      </c>
      <c r="AA77" s="41">
        <v>0</v>
      </c>
      <c r="AB77" s="41">
        <v>0</v>
      </c>
      <c r="AC77" s="41">
        <v>0</v>
      </c>
      <c r="AD77" s="41">
        <v>0</v>
      </c>
      <c r="AE77" s="346">
        <f t="shared" si="65"/>
        <v>0</v>
      </c>
      <c r="AF77" s="41">
        <v>0</v>
      </c>
      <c r="AG77" s="41">
        <v>0</v>
      </c>
      <c r="AH77" s="41">
        <v>0</v>
      </c>
      <c r="AI77" s="41">
        <v>0</v>
      </c>
      <c r="AJ77" s="346">
        <f t="shared" si="66"/>
        <v>0</v>
      </c>
      <c r="AK77" s="41">
        <v>0</v>
      </c>
      <c r="AL77" s="41">
        <v>0</v>
      </c>
      <c r="AM77" s="41">
        <v>0</v>
      </c>
      <c r="AN77" s="41">
        <v>0</v>
      </c>
      <c r="AO77" s="250">
        <f t="shared" si="67"/>
        <v>0</v>
      </c>
      <c r="AP77" s="41">
        <v>0</v>
      </c>
      <c r="AQ77" s="41">
        <v>0</v>
      </c>
      <c r="AR77" s="41">
        <v>0</v>
      </c>
      <c r="AS77" s="41">
        <v>0</v>
      </c>
      <c r="AT77" s="250">
        <f t="shared" ref="AT77:AT140" si="71">AP77+AQ77+AR77+AS77</f>
        <v>0</v>
      </c>
      <c r="AU77" s="41">
        <v>0</v>
      </c>
      <c r="AV77" s="41">
        <v>0</v>
      </c>
      <c r="AW77" s="41">
        <v>0</v>
      </c>
      <c r="AX77" s="41">
        <v>0</v>
      </c>
      <c r="AY77" s="250">
        <f t="shared" si="70"/>
        <v>0</v>
      </c>
    </row>
    <row r="78" spans="1:51" s="18" customFormat="1" ht="29.25" customHeight="1" thickBot="1" x14ac:dyDescent="0.3">
      <c r="A78" s="141"/>
      <c r="B78" s="1024"/>
      <c r="C78" s="1122"/>
      <c r="D78" s="1086"/>
      <c r="E78" s="58" t="s">
        <v>112</v>
      </c>
      <c r="F78" s="135">
        <f t="shared" si="68"/>
        <v>0</v>
      </c>
      <c r="G78" s="42">
        <v>0</v>
      </c>
      <c r="H78" s="42">
        <v>0</v>
      </c>
      <c r="I78" s="42">
        <v>0</v>
      </c>
      <c r="J78" s="334">
        <v>0</v>
      </c>
      <c r="K78" s="346">
        <f t="shared" si="69"/>
        <v>0</v>
      </c>
      <c r="L78" s="317">
        <v>0</v>
      </c>
      <c r="M78" s="42">
        <v>0</v>
      </c>
      <c r="N78" s="42">
        <v>0</v>
      </c>
      <c r="O78" s="42">
        <v>0</v>
      </c>
      <c r="P78" s="250">
        <f t="shared" si="62"/>
        <v>0</v>
      </c>
      <c r="Q78" s="42">
        <v>0</v>
      </c>
      <c r="R78" s="42">
        <v>0</v>
      </c>
      <c r="S78" s="42">
        <v>0</v>
      </c>
      <c r="T78" s="334">
        <v>0</v>
      </c>
      <c r="U78" s="346">
        <f t="shared" si="63"/>
        <v>0</v>
      </c>
      <c r="V78" s="42">
        <v>0</v>
      </c>
      <c r="W78" s="42">
        <v>0</v>
      </c>
      <c r="X78" s="42">
        <v>0</v>
      </c>
      <c r="Y78" s="334">
        <v>0</v>
      </c>
      <c r="Z78" s="346">
        <f t="shared" si="64"/>
        <v>0</v>
      </c>
      <c r="AA78" s="42">
        <v>0</v>
      </c>
      <c r="AB78" s="42">
        <v>0</v>
      </c>
      <c r="AC78" s="42">
        <v>0</v>
      </c>
      <c r="AD78" s="42">
        <v>0</v>
      </c>
      <c r="AE78" s="346">
        <f t="shared" si="65"/>
        <v>0</v>
      </c>
      <c r="AF78" s="41">
        <v>0</v>
      </c>
      <c r="AG78" s="41">
        <v>0</v>
      </c>
      <c r="AH78" s="41">
        <v>0</v>
      </c>
      <c r="AI78" s="41">
        <v>0</v>
      </c>
      <c r="AJ78" s="346">
        <f t="shared" si="66"/>
        <v>0</v>
      </c>
      <c r="AK78" s="41">
        <v>0</v>
      </c>
      <c r="AL78" s="41">
        <v>0</v>
      </c>
      <c r="AM78" s="41">
        <v>0</v>
      </c>
      <c r="AN78" s="41">
        <v>0</v>
      </c>
      <c r="AO78" s="250">
        <f t="shared" si="67"/>
        <v>0</v>
      </c>
      <c r="AP78" s="41">
        <v>0</v>
      </c>
      <c r="AQ78" s="41">
        <v>0</v>
      </c>
      <c r="AR78" s="41">
        <v>0</v>
      </c>
      <c r="AS78" s="41">
        <v>0</v>
      </c>
      <c r="AT78" s="250">
        <f t="shared" si="71"/>
        <v>0</v>
      </c>
      <c r="AU78" s="41">
        <v>0</v>
      </c>
      <c r="AV78" s="41">
        <v>0</v>
      </c>
      <c r="AW78" s="41">
        <v>0</v>
      </c>
      <c r="AX78" s="41">
        <v>0</v>
      </c>
      <c r="AY78" s="250">
        <f t="shared" si="70"/>
        <v>0</v>
      </c>
    </row>
    <row r="79" spans="1:51" s="18" customFormat="1" ht="27.75" customHeight="1" x14ac:dyDescent="0.25">
      <c r="A79" s="141"/>
      <c r="B79" s="1087">
        <v>17</v>
      </c>
      <c r="C79" s="1122"/>
      <c r="D79" s="1084" t="s">
        <v>488</v>
      </c>
      <c r="E79" s="55" t="s">
        <v>116</v>
      </c>
      <c r="F79" s="135">
        <f t="shared" si="68"/>
        <v>0</v>
      </c>
      <c r="G79" s="47">
        <v>0</v>
      </c>
      <c r="H79" s="47">
        <v>0</v>
      </c>
      <c r="I79" s="47">
        <v>0</v>
      </c>
      <c r="J79" s="335">
        <v>0</v>
      </c>
      <c r="K79" s="346">
        <f t="shared" si="69"/>
        <v>0</v>
      </c>
      <c r="L79" s="322">
        <v>0</v>
      </c>
      <c r="M79" s="47">
        <v>0</v>
      </c>
      <c r="N79" s="47">
        <v>0</v>
      </c>
      <c r="O79" s="47">
        <v>0</v>
      </c>
      <c r="P79" s="250">
        <f t="shared" si="62"/>
        <v>0</v>
      </c>
      <c r="Q79" s="47">
        <v>0</v>
      </c>
      <c r="R79" s="47">
        <v>0</v>
      </c>
      <c r="S79" s="47">
        <v>0</v>
      </c>
      <c r="T79" s="335">
        <v>0</v>
      </c>
      <c r="U79" s="346">
        <f t="shared" si="63"/>
        <v>0</v>
      </c>
      <c r="V79" s="47">
        <v>0</v>
      </c>
      <c r="W79" s="47">
        <v>0</v>
      </c>
      <c r="X79" s="47">
        <v>0</v>
      </c>
      <c r="Y79" s="335">
        <v>0</v>
      </c>
      <c r="Z79" s="346">
        <f t="shared" si="64"/>
        <v>0</v>
      </c>
      <c r="AA79" s="47">
        <v>0</v>
      </c>
      <c r="AB79" s="47">
        <v>0</v>
      </c>
      <c r="AC79" s="47">
        <v>0</v>
      </c>
      <c r="AD79" s="47">
        <v>0</v>
      </c>
      <c r="AE79" s="346">
        <f t="shared" si="65"/>
        <v>0</v>
      </c>
      <c r="AF79" s="176">
        <v>0</v>
      </c>
      <c r="AG79" s="176">
        <v>0</v>
      </c>
      <c r="AH79" s="176">
        <v>0</v>
      </c>
      <c r="AI79" s="176">
        <v>0</v>
      </c>
      <c r="AJ79" s="346">
        <f t="shared" si="66"/>
        <v>0</v>
      </c>
      <c r="AK79" s="176">
        <v>0</v>
      </c>
      <c r="AL79" s="176">
        <v>0</v>
      </c>
      <c r="AM79" s="176">
        <v>0</v>
      </c>
      <c r="AN79" s="176">
        <v>0</v>
      </c>
      <c r="AO79" s="250">
        <f t="shared" si="67"/>
        <v>0</v>
      </c>
      <c r="AP79" s="763">
        <v>0</v>
      </c>
      <c r="AQ79" s="763">
        <v>0</v>
      </c>
      <c r="AR79" s="763">
        <v>0</v>
      </c>
      <c r="AS79" s="763">
        <v>0</v>
      </c>
      <c r="AT79" s="250">
        <f t="shared" si="71"/>
        <v>0</v>
      </c>
      <c r="AU79" s="176">
        <v>0</v>
      </c>
      <c r="AV79" s="176">
        <v>0</v>
      </c>
      <c r="AW79" s="176">
        <v>0</v>
      </c>
      <c r="AX79" s="176">
        <v>0</v>
      </c>
      <c r="AY79" s="250">
        <f t="shared" si="70"/>
        <v>0</v>
      </c>
    </row>
    <row r="80" spans="1:51" s="18" customFormat="1" ht="27.75" customHeight="1" x14ac:dyDescent="0.25">
      <c r="A80" s="141"/>
      <c r="B80" s="1055"/>
      <c r="C80" s="1122"/>
      <c r="D80" s="1085"/>
      <c r="E80" s="57" t="s">
        <v>117</v>
      </c>
      <c r="F80" s="135">
        <f t="shared" si="68"/>
        <v>0</v>
      </c>
      <c r="G80" s="41">
        <v>0</v>
      </c>
      <c r="H80" s="41">
        <v>0</v>
      </c>
      <c r="I80" s="41">
        <v>0</v>
      </c>
      <c r="J80" s="333">
        <v>0</v>
      </c>
      <c r="K80" s="346">
        <f t="shared" si="69"/>
        <v>0</v>
      </c>
      <c r="L80" s="316">
        <v>0</v>
      </c>
      <c r="M80" s="41">
        <v>0</v>
      </c>
      <c r="N80" s="41">
        <v>0</v>
      </c>
      <c r="O80" s="41">
        <v>0</v>
      </c>
      <c r="P80" s="250">
        <f t="shared" si="62"/>
        <v>0</v>
      </c>
      <c r="Q80" s="41">
        <v>0</v>
      </c>
      <c r="R80" s="41">
        <v>0</v>
      </c>
      <c r="S80" s="41">
        <v>0</v>
      </c>
      <c r="T80" s="333">
        <v>0</v>
      </c>
      <c r="U80" s="346">
        <f t="shared" si="63"/>
        <v>0</v>
      </c>
      <c r="V80" s="41">
        <v>0</v>
      </c>
      <c r="W80" s="41">
        <v>0</v>
      </c>
      <c r="X80" s="41">
        <v>0</v>
      </c>
      <c r="Y80" s="333">
        <v>0</v>
      </c>
      <c r="Z80" s="346">
        <f t="shared" si="64"/>
        <v>0</v>
      </c>
      <c r="AA80" s="41">
        <v>0</v>
      </c>
      <c r="AB80" s="41">
        <v>0</v>
      </c>
      <c r="AC80" s="41">
        <v>0</v>
      </c>
      <c r="AD80" s="41">
        <v>0</v>
      </c>
      <c r="AE80" s="346">
        <f t="shared" si="65"/>
        <v>0</v>
      </c>
      <c r="AF80" s="41">
        <v>0</v>
      </c>
      <c r="AG80" s="41">
        <v>0</v>
      </c>
      <c r="AH80" s="41">
        <v>0</v>
      </c>
      <c r="AI80" s="41">
        <v>0</v>
      </c>
      <c r="AJ80" s="346">
        <f t="shared" si="66"/>
        <v>0</v>
      </c>
      <c r="AK80" s="41">
        <v>0</v>
      </c>
      <c r="AL80" s="41">
        <v>0</v>
      </c>
      <c r="AM80" s="41">
        <v>0</v>
      </c>
      <c r="AN80" s="41">
        <v>0</v>
      </c>
      <c r="AO80" s="250">
        <f t="shared" si="67"/>
        <v>0</v>
      </c>
      <c r="AP80" s="41">
        <v>0</v>
      </c>
      <c r="AQ80" s="41">
        <v>0</v>
      </c>
      <c r="AR80" s="41">
        <v>0</v>
      </c>
      <c r="AS80" s="41">
        <v>0</v>
      </c>
      <c r="AT80" s="250">
        <f t="shared" si="71"/>
        <v>0</v>
      </c>
      <c r="AU80" s="41">
        <v>0</v>
      </c>
      <c r="AV80" s="41">
        <v>0</v>
      </c>
      <c r="AW80" s="41">
        <v>0</v>
      </c>
      <c r="AX80" s="41">
        <v>0</v>
      </c>
      <c r="AY80" s="250">
        <f t="shared" si="70"/>
        <v>0</v>
      </c>
    </row>
    <row r="81" spans="1:51" s="18" customFormat="1" ht="27.75" customHeight="1" thickBot="1" x14ac:dyDescent="0.3">
      <c r="A81" s="141"/>
      <c r="B81" s="1055"/>
      <c r="C81" s="1122"/>
      <c r="D81" s="1085"/>
      <c r="E81" s="58" t="s">
        <v>112</v>
      </c>
      <c r="F81" s="135">
        <f t="shared" si="68"/>
        <v>0</v>
      </c>
      <c r="G81" s="42">
        <v>0</v>
      </c>
      <c r="H81" s="42">
        <v>0</v>
      </c>
      <c r="I81" s="42">
        <v>0</v>
      </c>
      <c r="J81" s="334">
        <v>0</v>
      </c>
      <c r="K81" s="346">
        <f t="shared" si="69"/>
        <v>0</v>
      </c>
      <c r="L81" s="317">
        <v>0</v>
      </c>
      <c r="M81" s="42">
        <v>0</v>
      </c>
      <c r="N81" s="42">
        <v>0</v>
      </c>
      <c r="O81" s="42">
        <v>0</v>
      </c>
      <c r="P81" s="250">
        <f t="shared" si="62"/>
        <v>0</v>
      </c>
      <c r="Q81" s="42">
        <v>0</v>
      </c>
      <c r="R81" s="42">
        <v>0</v>
      </c>
      <c r="S81" s="42">
        <v>0</v>
      </c>
      <c r="T81" s="334">
        <v>0</v>
      </c>
      <c r="U81" s="346">
        <f t="shared" si="63"/>
        <v>0</v>
      </c>
      <c r="V81" s="42">
        <v>0</v>
      </c>
      <c r="W81" s="42">
        <v>0</v>
      </c>
      <c r="X81" s="42">
        <v>0</v>
      </c>
      <c r="Y81" s="334">
        <v>0</v>
      </c>
      <c r="Z81" s="346">
        <f t="shared" si="64"/>
        <v>0</v>
      </c>
      <c r="AA81" s="42">
        <v>0</v>
      </c>
      <c r="AB81" s="42">
        <v>0</v>
      </c>
      <c r="AC81" s="42">
        <v>0</v>
      </c>
      <c r="AD81" s="42">
        <v>0</v>
      </c>
      <c r="AE81" s="346">
        <f t="shared" si="65"/>
        <v>0</v>
      </c>
      <c r="AF81" s="41">
        <v>0</v>
      </c>
      <c r="AG81" s="41">
        <v>0</v>
      </c>
      <c r="AH81" s="41">
        <v>0</v>
      </c>
      <c r="AI81" s="41">
        <v>0</v>
      </c>
      <c r="AJ81" s="346">
        <f t="shared" si="66"/>
        <v>0</v>
      </c>
      <c r="AK81" s="41">
        <v>0</v>
      </c>
      <c r="AL81" s="41">
        <v>0</v>
      </c>
      <c r="AM81" s="41">
        <v>0</v>
      </c>
      <c r="AN81" s="41">
        <v>0</v>
      </c>
      <c r="AO81" s="250">
        <f t="shared" si="67"/>
        <v>0</v>
      </c>
      <c r="AP81" s="41">
        <v>0</v>
      </c>
      <c r="AQ81" s="41">
        <v>0</v>
      </c>
      <c r="AR81" s="41">
        <v>0</v>
      </c>
      <c r="AS81" s="41">
        <v>0</v>
      </c>
      <c r="AT81" s="250">
        <f t="shared" si="71"/>
        <v>0</v>
      </c>
      <c r="AU81" s="41">
        <v>0</v>
      </c>
      <c r="AV81" s="41">
        <v>0</v>
      </c>
      <c r="AW81" s="41">
        <v>0</v>
      </c>
      <c r="AX81" s="41">
        <v>0</v>
      </c>
      <c r="AY81" s="250">
        <f t="shared" si="70"/>
        <v>0</v>
      </c>
    </row>
    <row r="82" spans="1:51" s="18" customFormat="1" ht="27.75" customHeight="1" thickBot="1" x14ac:dyDescent="0.3">
      <c r="A82" s="141"/>
      <c r="B82" s="1055"/>
      <c r="C82" s="1122"/>
      <c r="D82" s="1089"/>
      <c r="E82" s="185" t="s">
        <v>621</v>
      </c>
      <c r="F82" s="135">
        <f t="shared" si="68"/>
        <v>0</v>
      </c>
      <c r="G82" s="179">
        <v>0</v>
      </c>
      <c r="H82" s="179">
        <v>0</v>
      </c>
      <c r="I82" s="179">
        <v>0</v>
      </c>
      <c r="J82" s="336">
        <v>0</v>
      </c>
      <c r="K82" s="346">
        <f t="shared" si="69"/>
        <v>0</v>
      </c>
      <c r="L82" s="320">
        <v>0</v>
      </c>
      <c r="M82" s="179">
        <v>0</v>
      </c>
      <c r="N82" s="179">
        <v>0</v>
      </c>
      <c r="O82" s="179">
        <v>0</v>
      </c>
      <c r="P82" s="250">
        <f t="shared" si="62"/>
        <v>0</v>
      </c>
      <c r="Q82" s="179">
        <v>0</v>
      </c>
      <c r="R82" s="179">
        <v>0</v>
      </c>
      <c r="S82" s="179">
        <v>0</v>
      </c>
      <c r="T82" s="336">
        <v>0</v>
      </c>
      <c r="U82" s="346">
        <f t="shared" si="63"/>
        <v>0</v>
      </c>
      <c r="V82" s="179">
        <v>0</v>
      </c>
      <c r="W82" s="179">
        <v>0</v>
      </c>
      <c r="X82" s="179">
        <v>0</v>
      </c>
      <c r="Y82" s="336">
        <v>0</v>
      </c>
      <c r="Z82" s="346">
        <f t="shared" si="64"/>
        <v>0</v>
      </c>
      <c r="AA82" s="179">
        <v>0</v>
      </c>
      <c r="AB82" s="179">
        <v>0</v>
      </c>
      <c r="AC82" s="179">
        <v>0</v>
      </c>
      <c r="AD82" s="179">
        <v>0</v>
      </c>
      <c r="AE82" s="346">
        <f t="shared" si="65"/>
        <v>0</v>
      </c>
      <c r="AF82" s="41">
        <v>0</v>
      </c>
      <c r="AG82" s="41">
        <v>0</v>
      </c>
      <c r="AH82" s="41">
        <v>0</v>
      </c>
      <c r="AI82" s="41">
        <v>0</v>
      </c>
      <c r="AJ82" s="346">
        <f t="shared" si="66"/>
        <v>0</v>
      </c>
      <c r="AK82" s="41">
        <v>0</v>
      </c>
      <c r="AL82" s="41">
        <v>0</v>
      </c>
      <c r="AM82" s="41">
        <v>0</v>
      </c>
      <c r="AN82" s="41">
        <v>0</v>
      </c>
      <c r="AO82" s="250">
        <f t="shared" si="67"/>
        <v>0</v>
      </c>
      <c r="AP82" s="41">
        <v>0</v>
      </c>
      <c r="AQ82" s="41">
        <v>0</v>
      </c>
      <c r="AR82" s="41">
        <v>0</v>
      </c>
      <c r="AS82" s="41">
        <v>0</v>
      </c>
      <c r="AT82" s="250">
        <f t="shared" si="71"/>
        <v>0</v>
      </c>
      <c r="AU82" s="41">
        <v>0</v>
      </c>
      <c r="AV82" s="41">
        <v>0</v>
      </c>
      <c r="AW82" s="41">
        <v>0</v>
      </c>
      <c r="AX82" s="41">
        <v>0</v>
      </c>
      <c r="AY82" s="250">
        <f t="shared" si="70"/>
        <v>0</v>
      </c>
    </row>
    <row r="83" spans="1:51" s="18" customFormat="1" ht="27.75" customHeight="1" thickBot="1" x14ac:dyDescent="0.3">
      <c r="A83" s="141"/>
      <c r="B83" s="1023"/>
      <c r="C83" s="1122"/>
      <c r="D83" s="1086"/>
      <c r="E83" s="185" t="s">
        <v>620</v>
      </c>
      <c r="F83" s="135">
        <f t="shared" si="68"/>
        <v>0</v>
      </c>
      <c r="G83" s="144">
        <v>0</v>
      </c>
      <c r="H83" s="144">
        <v>0</v>
      </c>
      <c r="I83" s="144">
        <v>0</v>
      </c>
      <c r="J83" s="337">
        <v>0</v>
      </c>
      <c r="K83" s="346">
        <f t="shared" si="69"/>
        <v>0</v>
      </c>
      <c r="L83" s="321">
        <v>0</v>
      </c>
      <c r="M83" s="144">
        <v>0</v>
      </c>
      <c r="N83" s="144">
        <v>0</v>
      </c>
      <c r="O83" s="144">
        <v>0</v>
      </c>
      <c r="P83" s="250">
        <f t="shared" si="62"/>
        <v>0</v>
      </c>
      <c r="Q83" s="144">
        <v>0</v>
      </c>
      <c r="R83" s="144">
        <v>0</v>
      </c>
      <c r="S83" s="144">
        <v>0</v>
      </c>
      <c r="T83" s="337">
        <v>0</v>
      </c>
      <c r="U83" s="346">
        <f t="shared" si="63"/>
        <v>0</v>
      </c>
      <c r="V83" s="144">
        <v>0</v>
      </c>
      <c r="W83" s="144">
        <v>0</v>
      </c>
      <c r="X83" s="144">
        <v>0</v>
      </c>
      <c r="Y83" s="337">
        <v>0</v>
      </c>
      <c r="Z83" s="346">
        <f t="shared" si="64"/>
        <v>0</v>
      </c>
      <c r="AA83" s="144">
        <v>0</v>
      </c>
      <c r="AB83" s="144">
        <v>0</v>
      </c>
      <c r="AC83" s="144">
        <v>0</v>
      </c>
      <c r="AD83" s="144">
        <v>0</v>
      </c>
      <c r="AE83" s="346">
        <f t="shared" si="65"/>
        <v>0</v>
      </c>
      <c r="AF83" s="176">
        <v>0</v>
      </c>
      <c r="AG83" s="176">
        <v>0</v>
      </c>
      <c r="AH83" s="176">
        <v>0</v>
      </c>
      <c r="AI83" s="176">
        <v>0</v>
      </c>
      <c r="AJ83" s="346">
        <f t="shared" si="66"/>
        <v>0</v>
      </c>
      <c r="AK83" s="176">
        <v>0</v>
      </c>
      <c r="AL83" s="176">
        <v>0</v>
      </c>
      <c r="AM83" s="176">
        <v>0</v>
      </c>
      <c r="AN83" s="176">
        <v>0</v>
      </c>
      <c r="AO83" s="250">
        <f t="shared" si="67"/>
        <v>0</v>
      </c>
      <c r="AP83" s="763">
        <v>0</v>
      </c>
      <c r="AQ83" s="763">
        <v>0</v>
      </c>
      <c r="AR83" s="763">
        <v>0</v>
      </c>
      <c r="AS83" s="763">
        <v>0</v>
      </c>
      <c r="AT83" s="250">
        <f t="shared" si="71"/>
        <v>0</v>
      </c>
      <c r="AU83" s="176">
        <v>0</v>
      </c>
      <c r="AV83" s="176">
        <v>0</v>
      </c>
      <c r="AW83" s="176">
        <v>0</v>
      </c>
      <c r="AX83" s="176">
        <v>0</v>
      </c>
      <c r="AY83" s="250">
        <f t="shared" si="70"/>
        <v>0</v>
      </c>
    </row>
    <row r="84" spans="1:51" s="18" customFormat="1" ht="15" customHeight="1" x14ac:dyDescent="0.25">
      <c r="A84" s="141"/>
      <c r="B84" s="1024">
        <v>18</v>
      </c>
      <c r="C84" s="1122"/>
      <c r="D84" s="1084" t="s">
        <v>489</v>
      </c>
      <c r="E84" s="55" t="s">
        <v>116</v>
      </c>
      <c r="F84" s="135">
        <f t="shared" si="68"/>
        <v>0</v>
      </c>
      <c r="G84" s="47">
        <v>0</v>
      </c>
      <c r="H84" s="47">
        <v>0</v>
      </c>
      <c r="I84" s="47">
        <v>0</v>
      </c>
      <c r="J84" s="335">
        <v>0</v>
      </c>
      <c r="K84" s="346">
        <f t="shared" si="69"/>
        <v>0</v>
      </c>
      <c r="L84" s="322">
        <v>0</v>
      </c>
      <c r="M84" s="47">
        <v>0</v>
      </c>
      <c r="N84" s="47">
        <v>0</v>
      </c>
      <c r="O84" s="47">
        <v>0</v>
      </c>
      <c r="P84" s="250">
        <f t="shared" si="62"/>
        <v>0</v>
      </c>
      <c r="Q84" s="47">
        <v>0</v>
      </c>
      <c r="R84" s="47">
        <v>0</v>
      </c>
      <c r="S84" s="47">
        <v>0</v>
      </c>
      <c r="T84" s="335">
        <v>0</v>
      </c>
      <c r="U84" s="346">
        <f t="shared" si="63"/>
        <v>0</v>
      </c>
      <c r="V84" s="47">
        <v>0</v>
      </c>
      <c r="W84" s="47">
        <v>0</v>
      </c>
      <c r="X84" s="47">
        <v>0</v>
      </c>
      <c r="Y84" s="335">
        <v>0</v>
      </c>
      <c r="Z84" s="346">
        <f t="shared" si="64"/>
        <v>0</v>
      </c>
      <c r="AA84" s="47">
        <v>0</v>
      </c>
      <c r="AB84" s="47">
        <v>0</v>
      </c>
      <c r="AC84" s="47">
        <v>0</v>
      </c>
      <c r="AD84" s="47">
        <v>0</v>
      </c>
      <c r="AE84" s="346">
        <f t="shared" si="65"/>
        <v>0</v>
      </c>
      <c r="AF84" s="176">
        <v>0</v>
      </c>
      <c r="AG84" s="176">
        <v>0</v>
      </c>
      <c r="AH84" s="176">
        <v>0</v>
      </c>
      <c r="AI84" s="176">
        <v>0</v>
      </c>
      <c r="AJ84" s="346">
        <f t="shared" si="66"/>
        <v>0</v>
      </c>
      <c r="AK84" s="176">
        <v>0</v>
      </c>
      <c r="AL84" s="176">
        <v>0</v>
      </c>
      <c r="AM84" s="176">
        <v>0</v>
      </c>
      <c r="AN84" s="176">
        <v>0</v>
      </c>
      <c r="AO84" s="250">
        <f t="shared" si="67"/>
        <v>0</v>
      </c>
      <c r="AP84" s="763">
        <v>0</v>
      </c>
      <c r="AQ84" s="763">
        <v>0</v>
      </c>
      <c r="AR84" s="763">
        <v>0</v>
      </c>
      <c r="AS84" s="763">
        <v>0</v>
      </c>
      <c r="AT84" s="250">
        <f t="shared" si="71"/>
        <v>0</v>
      </c>
      <c r="AU84" s="176">
        <v>0</v>
      </c>
      <c r="AV84" s="176">
        <v>0</v>
      </c>
      <c r="AW84" s="176">
        <v>0</v>
      </c>
      <c r="AX84" s="176">
        <v>0</v>
      </c>
      <c r="AY84" s="250">
        <f t="shared" si="70"/>
        <v>0</v>
      </c>
    </row>
    <row r="85" spans="1:51" s="18" customFormat="1" ht="15" customHeight="1" x14ac:dyDescent="0.25">
      <c r="A85" s="141"/>
      <c r="B85" s="1024"/>
      <c r="C85" s="1122"/>
      <c r="D85" s="1085"/>
      <c r="E85" s="57" t="s">
        <v>117</v>
      </c>
      <c r="F85" s="135">
        <f t="shared" si="68"/>
        <v>0</v>
      </c>
      <c r="G85" s="41">
        <v>0</v>
      </c>
      <c r="H85" s="41">
        <v>0</v>
      </c>
      <c r="I85" s="41">
        <v>0</v>
      </c>
      <c r="J85" s="333">
        <v>0</v>
      </c>
      <c r="K85" s="346">
        <f t="shared" si="69"/>
        <v>0</v>
      </c>
      <c r="L85" s="316">
        <v>0</v>
      </c>
      <c r="M85" s="41">
        <v>0</v>
      </c>
      <c r="N85" s="41">
        <v>0</v>
      </c>
      <c r="O85" s="41">
        <v>0</v>
      </c>
      <c r="P85" s="250">
        <f t="shared" si="62"/>
        <v>0</v>
      </c>
      <c r="Q85" s="41">
        <v>0</v>
      </c>
      <c r="R85" s="41">
        <v>0</v>
      </c>
      <c r="S85" s="41">
        <v>0</v>
      </c>
      <c r="T85" s="333">
        <v>0</v>
      </c>
      <c r="U85" s="346">
        <f t="shared" si="63"/>
        <v>0</v>
      </c>
      <c r="V85" s="41">
        <v>0</v>
      </c>
      <c r="W85" s="41">
        <v>0</v>
      </c>
      <c r="X85" s="41">
        <v>0</v>
      </c>
      <c r="Y85" s="333">
        <v>0</v>
      </c>
      <c r="Z85" s="346">
        <f t="shared" si="64"/>
        <v>0</v>
      </c>
      <c r="AA85" s="41">
        <v>0</v>
      </c>
      <c r="AB85" s="41">
        <v>0</v>
      </c>
      <c r="AC85" s="41">
        <v>0</v>
      </c>
      <c r="AD85" s="41">
        <v>0</v>
      </c>
      <c r="AE85" s="346">
        <f t="shared" si="65"/>
        <v>0</v>
      </c>
      <c r="AF85" s="41">
        <v>0</v>
      </c>
      <c r="AG85" s="41">
        <v>0</v>
      </c>
      <c r="AH85" s="41">
        <v>0</v>
      </c>
      <c r="AI85" s="41">
        <v>0</v>
      </c>
      <c r="AJ85" s="346">
        <f t="shared" si="66"/>
        <v>0</v>
      </c>
      <c r="AK85" s="41">
        <v>0</v>
      </c>
      <c r="AL85" s="41">
        <v>0</v>
      </c>
      <c r="AM85" s="41">
        <v>0</v>
      </c>
      <c r="AN85" s="41">
        <v>0</v>
      </c>
      <c r="AO85" s="250">
        <f t="shared" si="67"/>
        <v>0</v>
      </c>
      <c r="AP85" s="41">
        <v>0</v>
      </c>
      <c r="AQ85" s="41">
        <v>0</v>
      </c>
      <c r="AR85" s="41">
        <v>0</v>
      </c>
      <c r="AS85" s="41">
        <v>0</v>
      </c>
      <c r="AT85" s="250">
        <f t="shared" si="71"/>
        <v>0</v>
      </c>
      <c r="AU85" s="41">
        <v>0</v>
      </c>
      <c r="AV85" s="41">
        <v>0</v>
      </c>
      <c r="AW85" s="41">
        <v>0</v>
      </c>
      <c r="AX85" s="41">
        <v>0</v>
      </c>
      <c r="AY85" s="250">
        <f t="shared" si="70"/>
        <v>0</v>
      </c>
    </row>
    <row r="86" spans="1:51" s="18" customFormat="1" ht="15.75" customHeight="1" thickBot="1" x14ac:dyDescent="0.3">
      <c r="A86" s="141"/>
      <c r="B86" s="1024"/>
      <c r="C86" s="1122"/>
      <c r="D86" s="1086"/>
      <c r="E86" s="58" t="s">
        <v>112</v>
      </c>
      <c r="F86" s="135">
        <f t="shared" si="68"/>
        <v>0</v>
      </c>
      <c r="G86" s="42">
        <v>0</v>
      </c>
      <c r="H86" s="42">
        <v>0</v>
      </c>
      <c r="I86" s="42">
        <v>0</v>
      </c>
      <c r="J86" s="334">
        <v>0</v>
      </c>
      <c r="K86" s="346">
        <f t="shared" si="69"/>
        <v>0</v>
      </c>
      <c r="L86" s="317">
        <v>0</v>
      </c>
      <c r="M86" s="42">
        <v>0</v>
      </c>
      <c r="N86" s="42">
        <v>0</v>
      </c>
      <c r="O86" s="42">
        <v>0</v>
      </c>
      <c r="P86" s="250">
        <f t="shared" si="62"/>
        <v>0</v>
      </c>
      <c r="Q86" s="42">
        <v>0</v>
      </c>
      <c r="R86" s="42">
        <v>0</v>
      </c>
      <c r="S86" s="42">
        <v>0</v>
      </c>
      <c r="T86" s="334">
        <v>0</v>
      </c>
      <c r="U86" s="346">
        <f t="shared" si="63"/>
        <v>0</v>
      </c>
      <c r="V86" s="42">
        <v>0</v>
      </c>
      <c r="W86" s="42">
        <v>0</v>
      </c>
      <c r="X86" s="42">
        <v>0</v>
      </c>
      <c r="Y86" s="334">
        <v>0</v>
      </c>
      <c r="Z86" s="346">
        <f t="shared" si="64"/>
        <v>0</v>
      </c>
      <c r="AA86" s="42">
        <v>0</v>
      </c>
      <c r="AB86" s="42">
        <v>0</v>
      </c>
      <c r="AC86" s="42">
        <v>0</v>
      </c>
      <c r="AD86" s="42">
        <v>0</v>
      </c>
      <c r="AE86" s="346">
        <f t="shared" si="65"/>
        <v>0</v>
      </c>
      <c r="AF86" s="41"/>
      <c r="AG86" s="41">
        <v>0</v>
      </c>
      <c r="AH86" s="41">
        <v>0</v>
      </c>
      <c r="AI86" s="41">
        <v>0</v>
      </c>
      <c r="AJ86" s="346">
        <f t="shared" si="66"/>
        <v>0</v>
      </c>
      <c r="AK86" s="41">
        <v>0</v>
      </c>
      <c r="AL86" s="41">
        <v>0</v>
      </c>
      <c r="AM86" s="41">
        <v>0</v>
      </c>
      <c r="AN86" s="41">
        <v>0</v>
      </c>
      <c r="AO86" s="250">
        <f t="shared" si="67"/>
        <v>0</v>
      </c>
      <c r="AP86" s="41">
        <v>0</v>
      </c>
      <c r="AQ86" s="41">
        <v>0</v>
      </c>
      <c r="AR86" s="41">
        <v>0</v>
      </c>
      <c r="AS86" s="41">
        <v>0</v>
      </c>
      <c r="AT86" s="250">
        <f t="shared" si="71"/>
        <v>0</v>
      </c>
      <c r="AU86" s="41">
        <v>0</v>
      </c>
      <c r="AV86" s="41">
        <v>0</v>
      </c>
      <c r="AW86" s="41">
        <v>0</v>
      </c>
      <c r="AX86" s="41">
        <v>0</v>
      </c>
      <c r="AY86" s="250">
        <f t="shared" si="70"/>
        <v>0</v>
      </c>
    </row>
    <row r="87" spans="1:51" s="18" customFormat="1" ht="23.25" customHeight="1" x14ac:dyDescent="0.25">
      <c r="A87" s="141"/>
      <c r="B87" s="1087">
        <v>19</v>
      </c>
      <c r="C87" s="1122"/>
      <c r="D87" s="1084" t="s">
        <v>610</v>
      </c>
      <c r="E87" s="55" t="s">
        <v>116</v>
      </c>
      <c r="F87" s="135">
        <f t="shared" si="68"/>
        <v>0</v>
      </c>
      <c r="G87" s="47">
        <v>0</v>
      </c>
      <c r="H87" s="47">
        <v>0</v>
      </c>
      <c r="I87" s="47">
        <v>0</v>
      </c>
      <c r="J87" s="335">
        <v>0</v>
      </c>
      <c r="K87" s="346">
        <f t="shared" si="69"/>
        <v>0</v>
      </c>
      <c r="L87" s="322">
        <v>0</v>
      </c>
      <c r="M87" s="47">
        <v>0</v>
      </c>
      <c r="N87" s="47">
        <v>0</v>
      </c>
      <c r="O87" s="47">
        <v>0</v>
      </c>
      <c r="P87" s="250">
        <f t="shared" si="62"/>
        <v>0</v>
      </c>
      <c r="Q87" s="47">
        <v>0</v>
      </c>
      <c r="R87" s="47">
        <v>0</v>
      </c>
      <c r="S87" s="47">
        <v>0</v>
      </c>
      <c r="T87" s="335">
        <v>0</v>
      </c>
      <c r="U87" s="346">
        <f t="shared" si="63"/>
        <v>0</v>
      </c>
      <c r="V87" s="47">
        <v>0</v>
      </c>
      <c r="W87" s="47">
        <v>0</v>
      </c>
      <c r="X87" s="47">
        <v>0</v>
      </c>
      <c r="Y87" s="335">
        <v>0</v>
      </c>
      <c r="Z87" s="346">
        <f t="shared" si="64"/>
        <v>0</v>
      </c>
      <c r="AA87" s="47">
        <v>0</v>
      </c>
      <c r="AB87" s="47">
        <v>0</v>
      </c>
      <c r="AC87" s="47">
        <v>0</v>
      </c>
      <c r="AD87" s="47">
        <v>0</v>
      </c>
      <c r="AE87" s="346">
        <f t="shared" si="65"/>
        <v>0</v>
      </c>
      <c r="AF87" s="176">
        <v>0</v>
      </c>
      <c r="AG87" s="176">
        <v>0</v>
      </c>
      <c r="AH87" s="176">
        <v>0</v>
      </c>
      <c r="AI87" s="176">
        <v>0</v>
      </c>
      <c r="AJ87" s="346">
        <f t="shared" si="66"/>
        <v>0</v>
      </c>
      <c r="AK87" s="176">
        <v>0</v>
      </c>
      <c r="AL87" s="176">
        <v>0</v>
      </c>
      <c r="AM87" s="176">
        <v>0</v>
      </c>
      <c r="AN87" s="176">
        <v>0</v>
      </c>
      <c r="AO87" s="250">
        <f t="shared" si="67"/>
        <v>0</v>
      </c>
      <c r="AP87" s="763">
        <v>0</v>
      </c>
      <c r="AQ87" s="763">
        <v>0</v>
      </c>
      <c r="AR87" s="763">
        <v>0</v>
      </c>
      <c r="AS87" s="763">
        <v>0</v>
      </c>
      <c r="AT87" s="250">
        <f t="shared" si="71"/>
        <v>0</v>
      </c>
      <c r="AU87" s="176">
        <v>0</v>
      </c>
      <c r="AV87" s="176">
        <v>0</v>
      </c>
      <c r="AW87" s="176">
        <v>0</v>
      </c>
      <c r="AX87" s="176">
        <v>0</v>
      </c>
      <c r="AY87" s="250">
        <f t="shared" si="70"/>
        <v>0</v>
      </c>
    </row>
    <row r="88" spans="1:51" s="18" customFormat="1" ht="23.25" customHeight="1" x14ac:dyDescent="0.25">
      <c r="A88" s="141"/>
      <c r="B88" s="1055"/>
      <c r="C88" s="1122"/>
      <c r="D88" s="1085"/>
      <c r="E88" s="57" t="s">
        <v>117</v>
      </c>
      <c r="F88" s="135">
        <f t="shared" si="68"/>
        <v>0</v>
      </c>
      <c r="G88" s="41">
        <v>0</v>
      </c>
      <c r="H88" s="41">
        <v>0</v>
      </c>
      <c r="I88" s="41">
        <v>0</v>
      </c>
      <c r="J88" s="333">
        <v>0</v>
      </c>
      <c r="K88" s="346">
        <f t="shared" si="69"/>
        <v>0</v>
      </c>
      <c r="L88" s="316">
        <v>0</v>
      </c>
      <c r="M88" s="41">
        <v>0</v>
      </c>
      <c r="N88" s="41">
        <v>0</v>
      </c>
      <c r="O88" s="41">
        <v>0</v>
      </c>
      <c r="P88" s="250">
        <f t="shared" si="62"/>
        <v>0</v>
      </c>
      <c r="Q88" s="41">
        <v>0</v>
      </c>
      <c r="R88" s="41">
        <v>0</v>
      </c>
      <c r="S88" s="41">
        <v>0</v>
      </c>
      <c r="T88" s="333">
        <v>0</v>
      </c>
      <c r="U88" s="346">
        <f t="shared" si="63"/>
        <v>0</v>
      </c>
      <c r="V88" s="41">
        <v>0</v>
      </c>
      <c r="W88" s="41">
        <v>0</v>
      </c>
      <c r="X88" s="41">
        <v>0</v>
      </c>
      <c r="Y88" s="333">
        <v>0</v>
      </c>
      <c r="Z88" s="346">
        <f t="shared" si="64"/>
        <v>0</v>
      </c>
      <c r="AA88" s="41">
        <v>0</v>
      </c>
      <c r="AB88" s="41">
        <v>0</v>
      </c>
      <c r="AC88" s="41">
        <v>0</v>
      </c>
      <c r="AD88" s="41">
        <v>0</v>
      </c>
      <c r="AE88" s="346">
        <f t="shared" si="65"/>
        <v>0</v>
      </c>
      <c r="AF88" s="41">
        <v>0</v>
      </c>
      <c r="AG88" s="41">
        <v>0</v>
      </c>
      <c r="AH88" s="41">
        <v>0</v>
      </c>
      <c r="AI88" s="41">
        <v>0</v>
      </c>
      <c r="AJ88" s="346">
        <f t="shared" si="66"/>
        <v>0</v>
      </c>
      <c r="AK88" s="41">
        <v>0</v>
      </c>
      <c r="AL88" s="41">
        <v>0</v>
      </c>
      <c r="AM88" s="41">
        <v>0</v>
      </c>
      <c r="AN88" s="41">
        <v>0</v>
      </c>
      <c r="AO88" s="250">
        <f t="shared" si="67"/>
        <v>0</v>
      </c>
      <c r="AP88" s="41">
        <v>0</v>
      </c>
      <c r="AQ88" s="41">
        <v>0</v>
      </c>
      <c r="AR88" s="41">
        <v>0</v>
      </c>
      <c r="AS88" s="41">
        <v>0</v>
      </c>
      <c r="AT88" s="250">
        <f t="shared" si="71"/>
        <v>0</v>
      </c>
      <c r="AU88" s="41">
        <v>0</v>
      </c>
      <c r="AV88" s="41">
        <v>0</v>
      </c>
      <c r="AW88" s="41">
        <v>0</v>
      </c>
      <c r="AX88" s="41">
        <v>0</v>
      </c>
      <c r="AY88" s="250">
        <f t="shared" si="70"/>
        <v>0</v>
      </c>
    </row>
    <row r="89" spans="1:51" s="18" customFormat="1" ht="23.25" customHeight="1" thickBot="1" x14ac:dyDescent="0.3">
      <c r="A89" s="141"/>
      <c r="B89" s="1055"/>
      <c r="C89" s="1122"/>
      <c r="D89" s="1085"/>
      <c r="E89" s="58" t="s">
        <v>112</v>
      </c>
      <c r="F89" s="135">
        <f t="shared" si="68"/>
        <v>0</v>
      </c>
      <c r="G89" s="42">
        <v>0</v>
      </c>
      <c r="H89" s="42">
        <v>0</v>
      </c>
      <c r="I89" s="42">
        <v>0</v>
      </c>
      <c r="J89" s="334">
        <v>0</v>
      </c>
      <c r="K89" s="346">
        <f t="shared" si="69"/>
        <v>0</v>
      </c>
      <c r="L89" s="317">
        <v>0</v>
      </c>
      <c r="M89" s="42">
        <v>0</v>
      </c>
      <c r="N89" s="42">
        <v>0</v>
      </c>
      <c r="O89" s="42">
        <v>0</v>
      </c>
      <c r="P89" s="250">
        <f t="shared" si="62"/>
        <v>0</v>
      </c>
      <c r="Q89" s="42">
        <v>0</v>
      </c>
      <c r="R89" s="42">
        <v>0</v>
      </c>
      <c r="S89" s="42">
        <v>0</v>
      </c>
      <c r="T89" s="334">
        <v>0</v>
      </c>
      <c r="U89" s="346">
        <f t="shared" si="63"/>
        <v>0</v>
      </c>
      <c r="V89" s="42">
        <v>0</v>
      </c>
      <c r="W89" s="42">
        <v>0</v>
      </c>
      <c r="X89" s="42">
        <v>0</v>
      </c>
      <c r="Y89" s="334">
        <v>0</v>
      </c>
      <c r="Z89" s="346">
        <f t="shared" si="64"/>
        <v>0</v>
      </c>
      <c r="AA89" s="42">
        <v>0</v>
      </c>
      <c r="AB89" s="42">
        <v>0</v>
      </c>
      <c r="AC89" s="42">
        <v>0</v>
      </c>
      <c r="AD89" s="42">
        <v>0</v>
      </c>
      <c r="AE89" s="346">
        <f t="shared" si="65"/>
        <v>0</v>
      </c>
      <c r="AF89" s="41">
        <v>0</v>
      </c>
      <c r="AG89" s="41">
        <v>0</v>
      </c>
      <c r="AH89" s="41">
        <v>0</v>
      </c>
      <c r="AI89" s="41">
        <v>0</v>
      </c>
      <c r="AJ89" s="346">
        <f t="shared" si="66"/>
        <v>0</v>
      </c>
      <c r="AK89" s="41">
        <v>0</v>
      </c>
      <c r="AL89" s="41">
        <v>0</v>
      </c>
      <c r="AM89" s="41">
        <v>0</v>
      </c>
      <c r="AN89" s="41">
        <v>0</v>
      </c>
      <c r="AO89" s="250">
        <f t="shared" si="67"/>
        <v>0</v>
      </c>
      <c r="AP89" s="41">
        <v>0</v>
      </c>
      <c r="AQ89" s="41">
        <v>0</v>
      </c>
      <c r="AR89" s="41">
        <v>0</v>
      </c>
      <c r="AS89" s="41">
        <v>0</v>
      </c>
      <c r="AT89" s="250">
        <f t="shared" si="71"/>
        <v>0</v>
      </c>
      <c r="AU89" s="41">
        <v>0</v>
      </c>
      <c r="AV89" s="41">
        <v>0</v>
      </c>
      <c r="AW89" s="41">
        <v>0</v>
      </c>
      <c r="AX89" s="41">
        <v>0</v>
      </c>
      <c r="AY89" s="250">
        <f t="shared" si="70"/>
        <v>0</v>
      </c>
    </row>
    <row r="90" spans="1:51" s="18" customFormat="1" ht="23.25" customHeight="1" thickBot="1" x14ac:dyDescent="0.3">
      <c r="A90" s="141"/>
      <c r="B90" s="1055"/>
      <c r="C90" s="1122"/>
      <c r="D90" s="1089"/>
      <c r="E90" s="185" t="s">
        <v>621</v>
      </c>
      <c r="F90" s="135">
        <f t="shared" si="68"/>
        <v>0</v>
      </c>
      <c r="G90" s="179">
        <v>0</v>
      </c>
      <c r="H90" s="179">
        <v>0</v>
      </c>
      <c r="I90" s="179">
        <v>0</v>
      </c>
      <c r="J90" s="336">
        <v>0</v>
      </c>
      <c r="K90" s="346">
        <f t="shared" si="69"/>
        <v>0</v>
      </c>
      <c r="L90" s="320">
        <v>0</v>
      </c>
      <c r="M90" s="179">
        <v>0</v>
      </c>
      <c r="N90" s="179">
        <v>0</v>
      </c>
      <c r="O90" s="179">
        <v>0</v>
      </c>
      <c r="P90" s="250">
        <f t="shared" si="62"/>
        <v>0</v>
      </c>
      <c r="Q90" s="179">
        <v>0</v>
      </c>
      <c r="R90" s="179">
        <v>0</v>
      </c>
      <c r="S90" s="179">
        <v>0</v>
      </c>
      <c r="T90" s="336">
        <v>0</v>
      </c>
      <c r="U90" s="346">
        <f t="shared" si="63"/>
        <v>0</v>
      </c>
      <c r="V90" s="179">
        <v>0</v>
      </c>
      <c r="W90" s="179">
        <v>0</v>
      </c>
      <c r="X90" s="179">
        <v>0</v>
      </c>
      <c r="Y90" s="336">
        <v>0</v>
      </c>
      <c r="Z90" s="346">
        <f t="shared" si="64"/>
        <v>0</v>
      </c>
      <c r="AA90" s="179">
        <v>0</v>
      </c>
      <c r="AB90" s="179">
        <v>0</v>
      </c>
      <c r="AC90" s="179">
        <v>0</v>
      </c>
      <c r="AD90" s="179">
        <v>0</v>
      </c>
      <c r="AE90" s="346">
        <f t="shared" si="65"/>
        <v>0</v>
      </c>
      <c r="AF90" s="41">
        <v>0</v>
      </c>
      <c r="AG90" s="41">
        <v>0</v>
      </c>
      <c r="AH90" s="41">
        <v>0</v>
      </c>
      <c r="AI90" s="41">
        <v>0</v>
      </c>
      <c r="AJ90" s="346">
        <f t="shared" si="66"/>
        <v>0</v>
      </c>
      <c r="AK90" s="41">
        <v>0</v>
      </c>
      <c r="AL90" s="41">
        <v>0</v>
      </c>
      <c r="AM90" s="41">
        <v>0</v>
      </c>
      <c r="AN90" s="41">
        <v>0</v>
      </c>
      <c r="AO90" s="250">
        <f t="shared" si="67"/>
        <v>0</v>
      </c>
      <c r="AP90" s="41">
        <v>0</v>
      </c>
      <c r="AQ90" s="41">
        <v>0</v>
      </c>
      <c r="AR90" s="41">
        <v>0</v>
      </c>
      <c r="AS90" s="41">
        <v>0</v>
      </c>
      <c r="AT90" s="250">
        <f t="shared" si="71"/>
        <v>0</v>
      </c>
      <c r="AU90" s="41">
        <v>0</v>
      </c>
      <c r="AV90" s="41">
        <v>0</v>
      </c>
      <c r="AW90" s="41">
        <v>0</v>
      </c>
      <c r="AX90" s="41">
        <v>0</v>
      </c>
      <c r="AY90" s="250">
        <f t="shared" si="70"/>
        <v>0</v>
      </c>
    </row>
    <row r="91" spans="1:51" s="18" customFormat="1" ht="23.25" customHeight="1" thickBot="1" x14ac:dyDescent="0.3">
      <c r="A91" s="141"/>
      <c r="B91" s="1023"/>
      <c r="C91" s="1122"/>
      <c r="D91" s="1086"/>
      <c r="E91" s="185" t="s">
        <v>620</v>
      </c>
      <c r="F91" s="135">
        <f t="shared" si="68"/>
        <v>0</v>
      </c>
      <c r="G91" s="144">
        <v>0</v>
      </c>
      <c r="H91" s="144">
        <v>0</v>
      </c>
      <c r="I91" s="144">
        <v>0</v>
      </c>
      <c r="J91" s="337">
        <v>0</v>
      </c>
      <c r="K91" s="346">
        <f t="shared" si="69"/>
        <v>0</v>
      </c>
      <c r="L91" s="321">
        <v>0</v>
      </c>
      <c r="M91" s="144">
        <v>0</v>
      </c>
      <c r="N91" s="144">
        <v>0</v>
      </c>
      <c r="O91" s="144">
        <v>0</v>
      </c>
      <c r="P91" s="250">
        <f t="shared" si="62"/>
        <v>0</v>
      </c>
      <c r="Q91" s="144">
        <v>0</v>
      </c>
      <c r="R91" s="144">
        <v>0</v>
      </c>
      <c r="S91" s="144">
        <v>0</v>
      </c>
      <c r="T91" s="337">
        <v>0</v>
      </c>
      <c r="U91" s="346">
        <f t="shared" si="63"/>
        <v>0</v>
      </c>
      <c r="V91" s="144">
        <v>0</v>
      </c>
      <c r="W91" s="144">
        <v>0</v>
      </c>
      <c r="X91" s="144">
        <v>0</v>
      </c>
      <c r="Y91" s="337">
        <v>0</v>
      </c>
      <c r="Z91" s="346">
        <f t="shared" si="64"/>
        <v>0</v>
      </c>
      <c r="AA91" s="144">
        <v>0</v>
      </c>
      <c r="AB91" s="144">
        <v>0</v>
      </c>
      <c r="AC91" s="144">
        <v>0</v>
      </c>
      <c r="AD91" s="144">
        <v>0</v>
      </c>
      <c r="AE91" s="346">
        <f t="shared" si="65"/>
        <v>0</v>
      </c>
      <c r="AF91" s="176">
        <v>0</v>
      </c>
      <c r="AG91" s="176">
        <v>0</v>
      </c>
      <c r="AH91" s="176">
        <v>0</v>
      </c>
      <c r="AI91" s="176">
        <v>0</v>
      </c>
      <c r="AJ91" s="346">
        <f t="shared" si="66"/>
        <v>0</v>
      </c>
      <c r="AK91" s="176">
        <v>0</v>
      </c>
      <c r="AL91" s="176">
        <v>0</v>
      </c>
      <c r="AM91" s="176">
        <v>0</v>
      </c>
      <c r="AN91" s="176">
        <v>0</v>
      </c>
      <c r="AO91" s="250">
        <f t="shared" si="67"/>
        <v>0</v>
      </c>
      <c r="AP91" s="763">
        <v>0</v>
      </c>
      <c r="AQ91" s="763">
        <v>0</v>
      </c>
      <c r="AR91" s="763">
        <v>0</v>
      </c>
      <c r="AS91" s="763">
        <v>0</v>
      </c>
      <c r="AT91" s="250">
        <f t="shared" si="71"/>
        <v>0</v>
      </c>
      <c r="AU91" s="176">
        <v>0</v>
      </c>
      <c r="AV91" s="176">
        <v>0</v>
      </c>
      <c r="AW91" s="176">
        <v>0</v>
      </c>
      <c r="AX91" s="176">
        <v>0</v>
      </c>
      <c r="AY91" s="250">
        <f t="shared" si="70"/>
        <v>0</v>
      </c>
    </row>
    <row r="92" spans="1:51" s="18" customFormat="1" ht="20.25" customHeight="1" x14ac:dyDescent="0.25">
      <c r="A92" s="141"/>
      <c r="B92" s="1087">
        <v>20</v>
      </c>
      <c r="C92" s="1122"/>
      <c r="D92" s="1084" t="s">
        <v>616</v>
      </c>
      <c r="E92" s="55" t="s">
        <v>116</v>
      </c>
      <c r="F92" s="135">
        <f t="shared" si="68"/>
        <v>0</v>
      </c>
      <c r="G92" s="47">
        <v>0</v>
      </c>
      <c r="H92" s="47">
        <v>0</v>
      </c>
      <c r="I92" s="47">
        <v>0</v>
      </c>
      <c r="J92" s="335">
        <v>0</v>
      </c>
      <c r="K92" s="346">
        <f t="shared" si="69"/>
        <v>0</v>
      </c>
      <c r="L92" s="322">
        <v>0</v>
      </c>
      <c r="M92" s="47">
        <v>0</v>
      </c>
      <c r="N92" s="47">
        <v>0</v>
      </c>
      <c r="O92" s="47">
        <v>0</v>
      </c>
      <c r="P92" s="250">
        <f t="shared" si="62"/>
        <v>0</v>
      </c>
      <c r="Q92" s="47">
        <v>0</v>
      </c>
      <c r="R92" s="47">
        <v>0</v>
      </c>
      <c r="S92" s="47">
        <v>0</v>
      </c>
      <c r="T92" s="335">
        <v>0</v>
      </c>
      <c r="U92" s="346">
        <f t="shared" si="63"/>
        <v>0</v>
      </c>
      <c r="V92" s="47">
        <v>0</v>
      </c>
      <c r="W92" s="47">
        <v>0</v>
      </c>
      <c r="X92" s="47">
        <v>0</v>
      </c>
      <c r="Y92" s="335">
        <v>0</v>
      </c>
      <c r="Z92" s="346">
        <f t="shared" si="64"/>
        <v>0</v>
      </c>
      <c r="AA92" s="47">
        <v>0</v>
      </c>
      <c r="AB92" s="47">
        <v>0</v>
      </c>
      <c r="AC92" s="47">
        <v>0</v>
      </c>
      <c r="AD92" s="47">
        <v>0</v>
      </c>
      <c r="AE92" s="346">
        <f t="shared" si="65"/>
        <v>0</v>
      </c>
      <c r="AF92" s="176">
        <v>0</v>
      </c>
      <c r="AG92" s="176">
        <v>0</v>
      </c>
      <c r="AH92" s="176">
        <v>0</v>
      </c>
      <c r="AI92" s="176">
        <v>0</v>
      </c>
      <c r="AJ92" s="346">
        <f t="shared" si="66"/>
        <v>0</v>
      </c>
      <c r="AK92" s="176">
        <v>0</v>
      </c>
      <c r="AL92" s="176">
        <v>0</v>
      </c>
      <c r="AM92" s="176">
        <v>0</v>
      </c>
      <c r="AN92" s="176">
        <v>0</v>
      </c>
      <c r="AO92" s="250">
        <f t="shared" si="67"/>
        <v>0</v>
      </c>
      <c r="AP92" s="763">
        <v>0</v>
      </c>
      <c r="AQ92" s="763">
        <v>0</v>
      </c>
      <c r="AR92" s="763">
        <v>0</v>
      </c>
      <c r="AS92" s="763">
        <v>0</v>
      </c>
      <c r="AT92" s="250">
        <f t="shared" si="71"/>
        <v>0</v>
      </c>
      <c r="AU92" s="176">
        <v>0</v>
      </c>
      <c r="AV92" s="176">
        <v>0</v>
      </c>
      <c r="AW92" s="176">
        <v>0</v>
      </c>
      <c r="AX92" s="176">
        <v>0</v>
      </c>
      <c r="AY92" s="250">
        <f t="shared" si="70"/>
        <v>0</v>
      </c>
    </row>
    <row r="93" spans="1:51" s="18" customFormat="1" ht="20.25" customHeight="1" x14ac:dyDescent="0.25">
      <c r="A93" s="141"/>
      <c r="B93" s="1055"/>
      <c r="C93" s="1122"/>
      <c r="D93" s="1085"/>
      <c r="E93" s="57" t="s">
        <v>117</v>
      </c>
      <c r="F93" s="135">
        <f t="shared" si="68"/>
        <v>0</v>
      </c>
      <c r="G93" s="41">
        <v>0</v>
      </c>
      <c r="H93" s="41">
        <v>0</v>
      </c>
      <c r="I93" s="41">
        <v>0</v>
      </c>
      <c r="J93" s="333">
        <v>0</v>
      </c>
      <c r="K93" s="346">
        <f t="shared" si="69"/>
        <v>0</v>
      </c>
      <c r="L93" s="316">
        <v>0</v>
      </c>
      <c r="M93" s="41">
        <v>0</v>
      </c>
      <c r="N93" s="41">
        <v>0</v>
      </c>
      <c r="O93" s="41">
        <v>0</v>
      </c>
      <c r="P93" s="250">
        <f t="shared" si="62"/>
        <v>0</v>
      </c>
      <c r="Q93" s="41">
        <v>0</v>
      </c>
      <c r="R93" s="41">
        <v>0</v>
      </c>
      <c r="S93" s="41">
        <v>0</v>
      </c>
      <c r="T93" s="333">
        <v>0</v>
      </c>
      <c r="U93" s="346">
        <f t="shared" si="63"/>
        <v>0</v>
      </c>
      <c r="V93" s="41">
        <v>0</v>
      </c>
      <c r="W93" s="41">
        <v>0</v>
      </c>
      <c r="X93" s="41">
        <v>0</v>
      </c>
      <c r="Y93" s="333">
        <v>0</v>
      </c>
      <c r="Z93" s="346">
        <f t="shared" si="64"/>
        <v>0</v>
      </c>
      <c r="AA93" s="41">
        <v>0</v>
      </c>
      <c r="AB93" s="41">
        <v>0</v>
      </c>
      <c r="AC93" s="41">
        <v>0</v>
      </c>
      <c r="AD93" s="41">
        <v>0</v>
      </c>
      <c r="AE93" s="346">
        <f t="shared" si="65"/>
        <v>0</v>
      </c>
      <c r="AF93" s="41">
        <v>0</v>
      </c>
      <c r="AG93" s="41">
        <v>0</v>
      </c>
      <c r="AH93" s="41">
        <v>0</v>
      </c>
      <c r="AI93" s="41">
        <v>0</v>
      </c>
      <c r="AJ93" s="346">
        <f t="shared" si="66"/>
        <v>0</v>
      </c>
      <c r="AK93" s="41">
        <v>0</v>
      </c>
      <c r="AL93" s="41">
        <v>0</v>
      </c>
      <c r="AM93" s="41">
        <v>0</v>
      </c>
      <c r="AN93" s="41">
        <v>0</v>
      </c>
      <c r="AO93" s="250">
        <f t="shared" si="67"/>
        <v>0</v>
      </c>
      <c r="AP93" s="41">
        <v>0</v>
      </c>
      <c r="AQ93" s="41">
        <v>0</v>
      </c>
      <c r="AR93" s="41">
        <v>0</v>
      </c>
      <c r="AS93" s="41">
        <v>0</v>
      </c>
      <c r="AT93" s="250">
        <f t="shared" si="71"/>
        <v>0</v>
      </c>
      <c r="AU93" s="41">
        <v>0</v>
      </c>
      <c r="AV93" s="41">
        <v>0</v>
      </c>
      <c r="AW93" s="41">
        <v>0</v>
      </c>
      <c r="AX93" s="41">
        <v>0</v>
      </c>
      <c r="AY93" s="250">
        <f t="shared" si="70"/>
        <v>0</v>
      </c>
    </row>
    <row r="94" spans="1:51" s="18" customFormat="1" ht="20.25" customHeight="1" thickBot="1" x14ac:dyDescent="0.3">
      <c r="A94" s="141"/>
      <c r="B94" s="1055"/>
      <c r="C94" s="1122"/>
      <c r="D94" s="1085"/>
      <c r="E94" s="58" t="s">
        <v>112</v>
      </c>
      <c r="F94" s="135">
        <f t="shared" si="68"/>
        <v>0</v>
      </c>
      <c r="G94" s="42">
        <v>0</v>
      </c>
      <c r="H94" s="42">
        <v>0</v>
      </c>
      <c r="I94" s="42">
        <v>0</v>
      </c>
      <c r="J94" s="334">
        <v>0</v>
      </c>
      <c r="K94" s="346">
        <f t="shared" si="69"/>
        <v>0</v>
      </c>
      <c r="L94" s="317">
        <v>0</v>
      </c>
      <c r="M94" s="42">
        <v>0</v>
      </c>
      <c r="N94" s="42">
        <v>0</v>
      </c>
      <c r="O94" s="42">
        <v>0</v>
      </c>
      <c r="P94" s="250">
        <f t="shared" si="62"/>
        <v>0</v>
      </c>
      <c r="Q94" s="42">
        <v>0</v>
      </c>
      <c r="R94" s="42">
        <v>0</v>
      </c>
      <c r="S94" s="42">
        <v>0</v>
      </c>
      <c r="T94" s="334">
        <v>0</v>
      </c>
      <c r="U94" s="346">
        <f t="shared" si="63"/>
        <v>0</v>
      </c>
      <c r="V94" s="42">
        <v>0</v>
      </c>
      <c r="W94" s="42">
        <v>0</v>
      </c>
      <c r="X94" s="42">
        <v>0</v>
      </c>
      <c r="Y94" s="334">
        <v>0</v>
      </c>
      <c r="Z94" s="346">
        <f t="shared" si="64"/>
        <v>0</v>
      </c>
      <c r="AA94" s="42">
        <v>0</v>
      </c>
      <c r="AB94" s="42">
        <v>0</v>
      </c>
      <c r="AC94" s="42">
        <v>0</v>
      </c>
      <c r="AD94" s="42">
        <v>0</v>
      </c>
      <c r="AE94" s="346">
        <f t="shared" si="65"/>
        <v>0</v>
      </c>
      <c r="AF94" s="41">
        <v>0</v>
      </c>
      <c r="AG94" s="41">
        <v>0</v>
      </c>
      <c r="AH94" s="41">
        <v>0</v>
      </c>
      <c r="AI94" s="41">
        <v>0</v>
      </c>
      <c r="AJ94" s="346">
        <f t="shared" si="66"/>
        <v>0</v>
      </c>
      <c r="AK94" s="41">
        <v>0</v>
      </c>
      <c r="AL94" s="41">
        <v>0</v>
      </c>
      <c r="AM94" s="41">
        <v>0</v>
      </c>
      <c r="AN94" s="41">
        <v>0</v>
      </c>
      <c r="AO94" s="250">
        <f t="shared" si="67"/>
        <v>0</v>
      </c>
      <c r="AP94" s="41">
        <v>0</v>
      </c>
      <c r="AQ94" s="41">
        <v>0</v>
      </c>
      <c r="AR94" s="41">
        <v>0</v>
      </c>
      <c r="AS94" s="41">
        <v>0</v>
      </c>
      <c r="AT94" s="250">
        <f t="shared" si="71"/>
        <v>0</v>
      </c>
      <c r="AU94" s="41">
        <v>0</v>
      </c>
      <c r="AV94" s="41">
        <v>0</v>
      </c>
      <c r="AW94" s="41">
        <v>0</v>
      </c>
      <c r="AX94" s="41">
        <v>0</v>
      </c>
      <c r="AY94" s="250">
        <f t="shared" si="70"/>
        <v>0</v>
      </c>
    </row>
    <row r="95" spans="1:51" s="18" customFormat="1" ht="20.25" customHeight="1" thickBot="1" x14ac:dyDescent="0.3">
      <c r="A95" s="141"/>
      <c r="B95" s="1055"/>
      <c r="C95" s="1122"/>
      <c r="D95" s="1089"/>
      <c r="E95" s="185" t="s">
        <v>621</v>
      </c>
      <c r="F95" s="135">
        <f t="shared" si="68"/>
        <v>0</v>
      </c>
      <c r="G95" s="179">
        <v>0</v>
      </c>
      <c r="H95" s="179">
        <v>0</v>
      </c>
      <c r="I95" s="179">
        <v>0</v>
      </c>
      <c r="J95" s="336">
        <v>0</v>
      </c>
      <c r="K95" s="346">
        <f t="shared" si="69"/>
        <v>0</v>
      </c>
      <c r="L95" s="320">
        <v>0</v>
      </c>
      <c r="M95" s="179">
        <v>0</v>
      </c>
      <c r="N95" s="179">
        <v>0</v>
      </c>
      <c r="O95" s="179">
        <v>0</v>
      </c>
      <c r="P95" s="250">
        <f t="shared" si="62"/>
        <v>0</v>
      </c>
      <c r="Q95" s="179">
        <v>0</v>
      </c>
      <c r="R95" s="179">
        <v>0</v>
      </c>
      <c r="S95" s="179">
        <v>0</v>
      </c>
      <c r="T95" s="336">
        <v>0</v>
      </c>
      <c r="U95" s="346">
        <f t="shared" si="63"/>
        <v>0</v>
      </c>
      <c r="V95" s="179">
        <v>0</v>
      </c>
      <c r="W95" s="179">
        <v>0</v>
      </c>
      <c r="X95" s="179">
        <v>0</v>
      </c>
      <c r="Y95" s="336">
        <v>0</v>
      </c>
      <c r="Z95" s="346">
        <f t="shared" si="64"/>
        <v>0</v>
      </c>
      <c r="AA95" s="179">
        <v>0</v>
      </c>
      <c r="AB95" s="179">
        <v>0</v>
      </c>
      <c r="AC95" s="179">
        <v>0</v>
      </c>
      <c r="AD95" s="179">
        <v>0</v>
      </c>
      <c r="AE95" s="346">
        <f t="shared" si="65"/>
        <v>0</v>
      </c>
      <c r="AF95" s="41">
        <v>0</v>
      </c>
      <c r="AG95" s="41">
        <v>0</v>
      </c>
      <c r="AH95" s="41">
        <v>0</v>
      </c>
      <c r="AI95" s="41">
        <v>0</v>
      </c>
      <c r="AJ95" s="346">
        <f t="shared" si="66"/>
        <v>0</v>
      </c>
      <c r="AK95" s="41">
        <v>0</v>
      </c>
      <c r="AL95" s="41">
        <v>0</v>
      </c>
      <c r="AM95" s="41">
        <v>0</v>
      </c>
      <c r="AN95" s="41">
        <v>0</v>
      </c>
      <c r="AO95" s="250">
        <f t="shared" si="67"/>
        <v>0</v>
      </c>
      <c r="AP95" s="41">
        <v>0</v>
      </c>
      <c r="AQ95" s="41">
        <v>0</v>
      </c>
      <c r="AR95" s="41">
        <v>0</v>
      </c>
      <c r="AS95" s="41">
        <v>0</v>
      </c>
      <c r="AT95" s="250">
        <f t="shared" si="71"/>
        <v>0</v>
      </c>
      <c r="AU95" s="41">
        <v>0</v>
      </c>
      <c r="AV95" s="41">
        <v>0</v>
      </c>
      <c r="AW95" s="41">
        <v>0</v>
      </c>
      <c r="AX95" s="41">
        <v>0</v>
      </c>
      <c r="AY95" s="250">
        <f t="shared" si="70"/>
        <v>0</v>
      </c>
    </row>
    <row r="96" spans="1:51" s="18" customFormat="1" ht="20.25" customHeight="1" thickBot="1" x14ac:dyDescent="0.3">
      <c r="A96" s="141"/>
      <c r="B96" s="1023"/>
      <c r="C96" s="1122"/>
      <c r="D96" s="1086"/>
      <c r="E96" s="185" t="s">
        <v>620</v>
      </c>
      <c r="F96" s="135">
        <f t="shared" si="68"/>
        <v>0</v>
      </c>
      <c r="G96" s="144">
        <v>0</v>
      </c>
      <c r="H96" s="144">
        <v>0</v>
      </c>
      <c r="I96" s="144">
        <v>0</v>
      </c>
      <c r="J96" s="337">
        <v>0</v>
      </c>
      <c r="K96" s="346">
        <f t="shared" si="69"/>
        <v>0</v>
      </c>
      <c r="L96" s="321">
        <v>0</v>
      </c>
      <c r="M96" s="144">
        <v>0</v>
      </c>
      <c r="N96" s="144">
        <v>0</v>
      </c>
      <c r="O96" s="144">
        <v>0</v>
      </c>
      <c r="P96" s="250">
        <f t="shared" si="62"/>
        <v>0</v>
      </c>
      <c r="Q96" s="144">
        <v>0</v>
      </c>
      <c r="R96" s="144">
        <v>0</v>
      </c>
      <c r="S96" s="144">
        <v>0</v>
      </c>
      <c r="T96" s="337">
        <v>0</v>
      </c>
      <c r="U96" s="346">
        <f t="shared" si="63"/>
        <v>0</v>
      </c>
      <c r="V96" s="144">
        <v>0</v>
      </c>
      <c r="W96" s="144">
        <v>0</v>
      </c>
      <c r="X96" s="144">
        <v>0</v>
      </c>
      <c r="Y96" s="337">
        <v>0</v>
      </c>
      <c r="Z96" s="346">
        <f t="shared" si="64"/>
        <v>0</v>
      </c>
      <c r="AA96" s="144">
        <v>0</v>
      </c>
      <c r="AB96" s="144">
        <v>0</v>
      </c>
      <c r="AC96" s="144">
        <v>0</v>
      </c>
      <c r="AD96" s="144">
        <v>0</v>
      </c>
      <c r="AE96" s="346">
        <f t="shared" si="65"/>
        <v>0</v>
      </c>
      <c r="AF96" s="176">
        <v>0</v>
      </c>
      <c r="AG96" s="176">
        <v>0</v>
      </c>
      <c r="AH96" s="176">
        <v>0</v>
      </c>
      <c r="AI96" s="176">
        <v>0</v>
      </c>
      <c r="AJ96" s="346">
        <f t="shared" si="66"/>
        <v>0</v>
      </c>
      <c r="AK96" s="176">
        <v>0</v>
      </c>
      <c r="AL96" s="176">
        <v>0</v>
      </c>
      <c r="AM96" s="176">
        <v>0</v>
      </c>
      <c r="AN96" s="176">
        <v>0</v>
      </c>
      <c r="AO96" s="250">
        <f t="shared" si="67"/>
        <v>0</v>
      </c>
      <c r="AP96" s="763">
        <v>0</v>
      </c>
      <c r="AQ96" s="763">
        <v>0</v>
      </c>
      <c r="AR96" s="763">
        <v>0</v>
      </c>
      <c r="AS96" s="763">
        <v>0</v>
      </c>
      <c r="AT96" s="250">
        <f t="shared" si="71"/>
        <v>0</v>
      </c>
      <c r="AU96" s="176">
        <v>0</v>
      </c>
      <c r="AV96" s="176">
        <v>0</v>
      </c>
      <c r="AW96" s="176">
        <v>0</v>
      </c>
      <c r="AX96" s="176">
        <v>0</v>
      </c>
      <c r="AY96" s="250">
        <f t="shared" si="70"/>
        <v>0</v>
      </c>
    </row>
    <row r="97" spans="1:51" s="18" customFormat="1" ht="15" customHeight="1" x14ac:dyDescent="0.25">
      <c r="A97" s="141"/>
      <c r="B97" s="1087">
        <v>21</v>
      </c>
      <c r="C97" s="1122"/>
      <c r="D97" s="1084" t="s">
        <v>517</v>
      </c>
      <c r="E97" s="151" t="s">
        <v>116</v>
      </c>
      <c r="F97" s="135">
        <f t="shared" si="68"/>
        <v>0</v>
      </c>
      <c r="G97" s="146"/>
      <c r="H97" s="146"/>
      <c r="I97" s="146"/>
      <c r="J97" s="338"/>
      <c r="K97" s="346">
        <f t="shared" si="69"/>
        <v>0</v>
      </c>
      <c r="L97" s="318"/>
      <c r="M97" s="146"/>
      <c r="N97" s="146"/>
      <c r="O97" s="146"/>
      <c r="P97" s="250">
        <f t="shared" si="62"/>
        <v>0</v>
      </c>
      <c r="Q97" s="146"/>
      <c r="R97" s="146"/>
      <c r="S97" s="146"/>
      <c r="T97" s="338"/>
      <c r="U97" s="346">
        <f t="shared" si="63"/>
        <v>0</v>
      </c>
      <c r="V97" s="146"/>
      <c r="W97" s="146"/>
      <c r="X97" s="146"/>
      <c r="Y97" s="338"/>
      <c r="Z97" s="346">
        <f t="shared" si="64"/>
        <v>0</v>
      </c>
      <c r="AA97" s="146"/>
      <c r="AB97" s="146"/>
      <c r="AC97" s="146"/>
      <c r="AD97" s="146"/>
      <c r="AE97" s="346">
        <f t="shared" si="65"/>
        <v>0</v>
      </c>
      <c r="AF97" s="134"/>
      <c r="AG97" s="134"/>
      <c r="AH97" s="134"/>
      <c r="AI97" s="134"/>
      <c r="AJ97" s="346">
        <f t="shared" si="66"/>
        <v>0</v>
      </c>
      <c r="AK97" s="134"/>
      <c r="AL97" s="134"/>
      <c r="AM97" s="134"/>
      <c r="AN97" s="134"/>
      <c r="AO97" s="250">
        <f t="shared" si="67"/>
        <v>0</v>
      </c>
      <c r="AP97" s="134"/>
      <c r="AQ97" s="134"/>
      <c r="AR97" s="134"/>
      <c r="AS97" s="134"/>
      <c r="AT97" s="250">
        <f t="shared" si="71"/>
        <v>0</v>
      </c>
      <c r="AU97" s="134"/>
      <c r="AV97" s="134"/>
      <c r="AW97" s="134"/>
      <c r="AX97" s="134"/>
      <c r="AY97" s="250">
        <f t="shared" si="70"/>
        <v>0</v>
      </c>
    </row>
    <row r="98" spans="1:51" s="18" customFormat="1" ht="15.75" customHeight="1" x14ac:dyDescent="0.25">
      <c r="A98" s="141"/>
      <c r="B98" s="1055"/>
      <c r="C98" s="1122"/>
      <c r="D98" s="1085"/>
      <c r="E98" s="152" t="s">
        <v>117</v>
      </c>
      <c r="F98" s="135">
        <f t="shared" si="68"/>
        <v>0</v>
      </c>
      <c r="G98" s="134"/>
      <c r="H98" s="134"/>
      <c r="I98" s="134"/>
      <c r="J98" s="339"/>
      <c r="K98" s="346">
        <f t="shared" si="69"/>
        <v>0</v>
      </c>
      <c r="L98" s="319"/>
      <c r="M98" s="134"/>
      <c r="N98" s="134"/>
      <c r="O98" s="134"/>
      <c r="P98" s="250">
        <f t="shared" si="62"/>
        <v>0</v>
      </c>
      <c r="Q98" s="134"/>
      <c r="R98" s="134"/>
      <c r="S98" s="134"/>
      <c r="T98" s="339"/>
      <c r="U98" s="346">
        <f t="shared" si="63"/>
        <v>0</v>
      </c>
      <c r="V98" s="134"/>
      <c r="W98" s="134"/>
      <c r="X98" s="134"/>
      <c r="Y98" s="339"/>
      <c r="Z98" s="346">
        <f t="shared" si="64"/>
        <v>0</v>
      </c>
      <c r="AA98" s="134"/>
      <c r="AB98" s="134"/>
      <c r="AC98" s="134"/>
      <c r="AD98" s="134"/>
      <c r="AE98" s="346">
        <f t="shared" si="65"/>
        <v>0</v>
      </c>
      <c r="AF98" s="134"/>
      <c r="AG98" s="134"/>
      <c r="AH98" s="134"/>
      <c r="AI98" s="134"/>
      <c r="AJ98" s="346">
        <f t="shared" si="66"/>
        <v>0</v>
      </c>
      <c r="AK98" s="134"/>
      <c r="AL98" s="134"/>
      <c r="AM98" s="134"/>
      <c r="AN98" s="134"/>
      <c r="AO98" s="250">
        <f t="shared" si="67"/>
        <v>0</v>
      </c>
      <c r="AP98" s="134"/>
      <c r="AQ98" s="134"/>
      <c r="AR98" s="134"/>
      <c r="AS98" s="134"/>
      <c r="AT98" s="250">
        <f t="shared" si="71"/>
        <v>0</v>
      </c>
      <c r="AU98" s="134"/>
      <c r="AV98" s="134"/>
      <c r="AW98" s="134"/>
      <c r="AX98" s="134"/>
      <c r="AY98" s="250">
        <f t="shared" si="70"/>
        <v>0</v>
      </c>
    </row>
    <row r="99" spans="1:51" s="18" customFormat="1" ht="15.75" customHeight="1" thickBot="1" x14ac:dyDescent="0.3">
      <c r="A99" s="141"/>
      <c r="B99" s="1055"/>
      <c r="C99" s="1122"/>
      <c r="D99" s="1085"/>
      <c r="E99" s="58" t="s">
        <v>112</v>
      </c>
      <c r="F99" s="135">
        <f t="shared" si="68"/>
        <v>413</v>
      </c>
      <c r="G99" s="42">
        <v>38</v>
      </c>
      <c r="H99" s="42">
        <v>0</v>
      </c>
      <c r="I99" s="42">
        <v>1</v>
      </c>
      <c r="J99" s="334">
        <v>0</v>
      </c>
      <c r="K99" s="346">
        <f t="shared" si="69"/>
        <v>39</v>
      </c>
      <c r="L99" s="317">
        <v>22</v>
      </c>
      <c r="M99" s="42">
        <v>0</v>
      </c>
      <c r="N99" s="42">
        <v>2</v>
      </c>
      <c r="O99" s="42">
        <v>0</v>
      </c>
      <c r="P99" s="250">
        <f t="shared" si="62"/>
        <v>24</v>
      </c>
      <c r="Q99" s="42">
        <v>46</v>
      </c>
      <c r="R99" s="42">
        <v>0</v>
      </c>
      <c r="S99" s="42">
        <v>1</v>
      </c>
      <c r="T99" s="334">
        <v>0</v>
      </c>
      <c r="U99" s="346">
        <f t="shared" si="63"/>
        <v>47</v>
      </c>
      <c r="V99" s="42">
        <v>0</v>
      </c>
      <c r="W99" s="42">
        <v>1</v>
      </c>
      <c r="X99" s="42">
        <v>0</v>
      </c>
      <c r="Y99" s="334">
        <v>53</v>
      </c>
      <c r="Z99" s="346">
        <f t="shared" si="64"/>
        <v>54</v>
      </c>
      <c r="AA99" s="42">
        <v>0</v>
      </c>
      <c r="AB99" s="42">
        <v>0</v>
      </c>
      <c r="AC99" s="42">
        <v>0</v>
      </c>
      <c r="AD99" s="42">
        <v>35</v>
      </c>
      <c r="AE99" s="346">
        <f t="shared" si="65"/>
        <v>35</v>
      </c>
      <c r="AF99" s="41">
        <v>0</v>
      </c>
      <c r="AG99" s="41">
        <v>4</v>
      </c>
      <c r="AH99" s="41">
        <v>0</v>
      </c>
      <c r="AI99" s="41">
        <v>73</v>
      </c>
      <c r="AJ99" s="346">
        <f t="shared" si="66"/>
        <v>77</v>
      </c>
      <c r="AK99" s="41">
        <v>0</v>
      </c>
      <c r="AL99" s="41">
        <v>0</v>
      </c>
      <c r="AM99" s="41">
        <v>0</v>
      </c>
      <c r="AN99" s="41">
        <v>29</v>
      </c>
      <c r="AO99" s="250">
        <f t="shared" si="67"/>
        <v>29</v>
      </c>
      <c r="AP99" s="41">
        <v>0</v>
      </c>
      <c r="AQ99" s="41">
        <v>2</v>
      </c>
      <c r="AR99" s="41">
        <v>0</v>
      </c>
      <c r="AS99" s="41">
        <v>46</v>
      </c>
      <c r="AT99" s="250">
        <f t="shared" si="71"/>
        <v>48</v>
      </c>
      <c r="AU99" s="41">
        <v>0</v>
      </c>
      <c r="AV99" s="41">
        <v>8</v>
      </c>
      <c r="AW99" s="41">
        <v>0</v>
      </c>
      <c r="AX99" s="41">
        <v>52</v>
      </c>
      <c r="AY99" s="250">
        <f t="shared" si="70"/>
        <v>60</v>
      </c>
    </row>
    <row r="100" spans="1:51" s="18" customFormat="1" ht="15.75" customHeight="1" thickBot="1" x14ac:dyDescent="0.3">
      <c r="A100" s="141"/>
      <c r="B100" s="1055"/>
      <c r="C100" s="1122"/>
      <c r="D100" s="1089"/>
      <c r="E100" s="185" t="s">
        <v>621</v>
      </c>
      <c r="F100" s="135">
        <f t="shared" si="68"/>
        <v>287</v>
      </c>
      <c r="G100" s="179">
        <v>20</v>
      </c>
      <c r="H100" s="179">
        <v>0</v>
      </c>
      <c r="I100" s="179">
        <v>2</v>
      </c>
      <c r="J100" s="336">
        <v>0</v>
      </c>
      <c r="K100" s="346">
        <f t="shared" si="69"/>
        <v>22</v>
      </c>
      <c r="L100" s="320">
        <v>28</v>
      </c>
      <c r="M100" s="179">
        <v>0</v>
      </c>
      <c r="N100" s="179">
        <v>1</v>
      </c>
      <c r="O100" s="179">
        <v>0</v>
      </c>
      <c r="P100" s="250">
        <f t="shared" si="62"/>
        <v>29</v>
      </c>
      <c r="Q100" s="179">
        <v>25</v>
      </c>
      <c r="R100" s="179">
        <v>0</v>
      </c>
      <c r="S100" s="179">
        <v>3</v>
      </c>
      <c r="T100" s="336">
        <v>2</v>
      </c>
      <c r="U100" s="346">
        <f t="shared" si="63"/>
        <v>30</v>
      </c>
      <c r="V100" s="179">
        <v>0</v>
      </c>
      <c r="W100" s="179">
        <v>0</v>
      </c>
      <c r="X100" s="179">
        <v>0</v>
      </c>
      <c r="Y100" s="336">
        <v>30</v>
      </c>
      <c r="Z100" s="346">
        <f t="shared" si="64"/>
        <v>30</v>
      </c>
      <c r="AA100" s="179">
        <v>0</v>
      </c>
      <c r="AB100" s="179">
        <v>1</v>
      </c>
      <c r="AC100" s="179">
        <v>0</v>
      </c>
      <c r="AD100" s="179">
        <v>39</v>
      </c>
      <c r="AE100" s="346">
        <f t="shared" si="65"/>
        <v>40</v>
      </c>
      <c r="AF100" s="41">
        <v>0</v>
      </c>
      <c r="AG100" s="41">
        <v>3</v>
      </c>
      <c r="AH100" s="41">
        <v>0</v>
      </c>
      <c r="AI100" s="41">
        <v>25</v>
      </c>
      <c r="AJ100" s="346">
        <f t="shared" si="66"/>
        <v>28</v>
      </c>
      <c r="AK100" s="41">
        <v>0</v>
      </c>
      <c r="AL100" s="41">
        <v>5</v>
      </c>
      <c r="AM100" s="41">
        <v>0</v>
      </c>
      <c r="AN100" s="41">
        <v>20</v>
      </c>
      <c r="AO100" s="250">
        <f t="shared" si="67"/>
        <v>25</v>
      </c>
      <c r="AP100" s="41">
        <v>0</v>
      </c>
      <c r="AQ100" s="41">
        <v>5</v>
      </c>
      <c r="AR100" s="41">
        <v>0</v>
      </c>
      <c r="AS100" s="41">
        <v>32</v>
      </c>
      <c r="AT100" s="250">
        <f t="shared" si="71"/>
        <v>37</v>
      </c>
      <c r="AU100" s="41">
        <v>0</v>
      </c>
      <c r="AV100" s="41">
        <v>2</v>
      </c>
      <c r="AW100" s="41">
        <v>0</v>
      </c>
      <c r="AX100" s="41">
        <v>44</v>
      </c>
      <c r="AY100" s="250">
        <f t="shared" si="70"/>
        <v>46</v>
      </c>
    </row>
    <row r="101" spans="1:51" s="18" customFormat="1" ht="15.75" customHeight="1" thickBot="1" x14ac:dyDescent="0.3">
      <c r="A101" s="141"/>
      <c r="B101" s="1023"/>
      <c r="C101" s="1122"/>
      <c r="D101" s="1086"/>
      <c r="E101" s="185" t="s">
        <v>620</v>
      </c>
      <c r="F101" s="135">
        <f t="shared" si="68"/>
        <v>0</v>
      </c>
      <c r="G101" s="144">
        <v>0</v>
      </c>
      <c r="H101" s="144">
        <v>0</v>
      </c>
      <c r="I101" s="144">
        <v>0</v>
      </c>
      <c r="J101" s="337">
        <v>0</v>
      </c>
      <c r="K101" s="346">
        <f t="shared" si="69"/>
        <v>0</v>
      </c>
      <c r="L101" s="321">
        <v>0</v>
      </c>
      <c r="M101" s="144">
        <v>0</v>
      </c>
      <c r="N101" s="144">
        <v>0</v>
      </c>
      <c r="O101" s="144">
        <v>0</v>
      </c>
      <c r="P101" s="250">
        <f t="shared" si="62"/>
        <v>0</v>
      </c>
      <c r="Q101" s="144">
        <v>0</v>
      </c>
      <c r="R101" s="144">
        <v>0</v>
      </c>
      <c r="S101" s="144">
        <v>0</v>
      </c>
      <c r="T101" s="337">
        <v>0</v>
      </c>
      <c r="U101" s="346">
        <f t="shared" si="63"/>
        <v>0</v>
      </c>
      <c r="V101" s="144">
        <v>0</v>
      </c>
      <c r="W101" s="144">
        <v>0</v>
      </c>
      <c r="X101" s="144">
        <v>0</v>
      </c>
      <c r="Y101" s="337">
        <v>0</v>
      </c>
      <c r="Z101" s="346">
        <f t="shared" si="64"/>
        <v>0</v>
      </c>
      <c r="AA101" s="144">
        <v>0</v>
      </c>
      <c r="AB101" s="144">
        <v>0</v>
      </c>
      <c r="AC101" s="144">
        <v>0</v>
      </c>
      <c r="AD101" s="144">
        <v>0</v>
      </c>
      <c r="AE101" s="346">
        <f t="shared" si="65"/>
        <v>0</v>
      </c>
      <c r="AF101" s="176">
        <v>0</v>
      </c>
      <c r="AG101" s="176">
        <v>0</v>
      </c>
      <c r="AH101" s="176">
        <v>0</v>
      </c>
      <c r="AI101" s="176">
        <v>0</v>
      </c>
      <c r="AJ101" s="346">
        <f t="shared" si="66"/>
        <v>0</v>
      </c>
      <c r="AK101" s="176">
        <v>0</v>
      </c>
      <c r="AL101" s="176">
        <v>0</v>
      </c>
      <c r="AM101" s="176">
        <v>0</v>
      </c>
      <c r="AN101" s="176">
        <v>0</v>
      </c>
      <c r="AO101" s="250">
        <f t="shared" si="67"/>
        <v>0</v>
      </c>
      <c r="AP101" s="763">
        <v>0</v>
      </c>
      <c r="AQ101" s="763">
        <v>0</v>
      </c>
      <c r="AR101" s="763">
        <v>0</v>
      </c>
      <c r="AS101" s="763">
        <v>0</v>
      </c>
      <c r="AT101" s="250">
        <f t="shared" si="71"/>
        <v>0</v>
      </c>
      <c r="AU101" s="176">
        <v>0</v>
      </c>
      <c r="AV101" s="176">
        <v>0</v>
      </c>
      <c r="AW101" s="176">
        <v>0</v>
      </c>
      <c r="AX101" s="176">
        <v>0</v>
      </c>
      <c r="AY101" s="250">
        <f t="shared" si="70"/>
        <v>0</v>
      </c>
    </row>
    <row r="102" spans="1:51" s="18" customFormat="1" ht="15" customHeight="1" x14ac:dyDescent="0.25">
      <c r="A102" s="141"/>
      <c r="B102" s="1087">
        <v>22</v>
      </c>
      <c r="C102" s="1122"/>
      <c r="D102" s="1084" t="s">
        <v>518</v>
      </c>
      <c r="E102" s="151" t="s">
        <v>116</v>
      </c>
      <c r="F102" s="135">
        <f t="shared" si="68"/>
        <v>0</v>
      </c>
      <c r="G102" s="146"/>
      <c r="H102" s="146"/>
      <c r="I102" s="146"/>
      <c r="J102" s="338"/>
      <c r="K102" s="346">
        <f t="shared" si="69"/>
        <v>0</v>
      </c>
      <c r="L102" s="318"/>
      <c r="M102" s="146"/>
      <c r="N102" s="146"/>
      <c r="O102" s="146"/>
      <c r="P102" s="250">
        <f t="shared" si="62"/>
        <v>0</v>
      </c>
      <c r="Q102" s="146"/>
      <c r="R102" s="146"/>
      <c r="S102" s="146"/>
      <c r="T102" s="338"/>
      <c r="U102" s="346">
        <f t="shared" si="63"/>
        <v>0</v>
      </c>
      <c r="V102" s="146"/>
      <c r="W102" s="146"/>
      <c r="X102" s="146"/>
      <c r="Y102" s="338"/>
      <c r="Z102" s="346">
        <f t="shared" si="64"/>
        <v>0</v>
      </c>
      <c r="AA102" s="146"/>
      <c r="AB102" s="146"/>
      <c r="AC102" s="146"/>
      <c r="AD102" s="146"/>
      <c r="AE102" s="346">
        <f t="shared" si="65"/>
        <v>0</v>
      </c>
      <c r="AF102" s="134"/>
      <c r="AG102" s="134"/>
      <c r="AH102" s="134"/>
      <c r="AI102" s="134"/>
      <c r="AJ102" s="346">
        <f t="shared" si="66"/>
        <v>0</v>
      </c>
      <c r="AK102" s="134"/>
      <c r="AL102" s="134"/>
      <c r="AM102" s="134"/>
      <c r="AN102" s="134"/>
      <c r="AO102" s="250">
        <f t="shared" si="67"/>
        <v>0</v>
      </c>
      <c r="AP102" s="134"/>
      <c r="AQ102" s="134"/>
      <c r="AR102" s="134"/>
      <c r="AS102" s="134"/>
      <c r="AT102" s="250">
        <f t="shared" si="71"/>
        <v>0</v>
      </c>
      <c r="AU102" s="134"/>
      <c r="AV102" s="134"/>
      <c r="AW102" s="134"/>
      <c r="AX102" s="134"/>
      <c r="AY102" s="250">
        <f t="shared" si="70"/>
        <v>0</v>
      </c>
    </row>
    <row r="103" spans="1:51" s="18" customFormat="1" ht="15.75" customHeight="1" x14ac:dyDescent="0.25">
      <c r="A103" s="141"/>
      <c r="B103" s="1055"/>
      <c r="C103" s="1122"/>
      <c r="D103" s="1085"/>
      <c r="E103" s="152" t="s">
        <v>117</v>
      </c>
      <c r="F103" s="135">
        <f t="shared" si="68"/>
        <v>0</v>
      </c>
      <c r="G103" s="134"/>
      <c r="H103" s="134"/>
      <c r="I103" s="134"/>
      <c r="J103" s="339"/>
      <c r="K103" s="346">
        <f t="shared" si="69"/>
        <v>0</v>
      </c>
      <c r="L103" s="319"/>
      <c r="M103" s="134"/>
      <c r="N103" s="134"/>
      <c r="O103" s="134"/>
      <c r="P103" s="250">
        <f t="shared" si="62"/>
        <v>0</v>
      </c>
      <c r="Q103" s="134"/>
      <c r="R103" s="134"/>
      <c r="S103" s="134"/>
      <c r="T103" s="339"/>
      <c r="U103" s="346">
        <f t="shared" si="63"/>
        <v>0</v>
      </c>
      <c r="V103" s="134"/>
      <c r="W103" s="134"/>
      <c r="X103" s="134"/>
      <c r="Y103" s="339"/>
      <c r="Z103" s="346">
        <f t="shared" si="64"/>
        <v>0</v>
      </c>
      <c r="AA103" s="134"/>
      <c r="AB103" s="134"/>
      <c r="AC103" s="134"/>
      <c r="AD103" s="134"/>
      <c r="AE103" s="346">
        <f t="shared" si="65"/>
        <v>0</v>
      </c>
      <c r="AF103" s="134"/>
      <c r="AG103" s="134"/>
      <c r="AH103" s="134"/>
      <c r="AI103" s="134"/>
      <c r="AJ103" s="346">
        <f t="shared" si="66"/>
        <v>0</v>
      </c>
      <c r="AK103" s="134"/>
      <c r="AL103" s="134"/>
      <c r="AM103" s="134"/>
      <c r="AN103" s="134"/>
      <c r="AO103" s="250">
        <f t="shared" si="67"/>
        <v>0</v>
      </c>
      <c r="AP103" s="134"/>
      <c r="AQ103" s="134"/>
      <c r="AR103" s="134"/>
      <c r="AS103" s="134"/>
      <c r="AT103" s="250">
        <f t="shared" si="71"/>
        <v>0</v>
      </c>
      <c r="AU103" s="134"/>
      <c r="AV103" s="134"/>
      <c r="AW103" s="134"/>
      <c r="AX103" s="134"/>
      <c r="AY103" s="250">
        <f t="shared" si="70"/>
        <v>0</v>
      </c>
    </row>
    <row r="104" spans="1:51" s="18" customFormat="1" ht="15.75" customHeight="1" thickBot="1" x14ac:dyDescent="0.3">
      <c r="A104" s="141"/>
      <c r="B104" s="1055"/>
      <c r="C104" s="1122"/>
      <c r="D104" s="1085"/>
      <c r="E104" s="58" t="s">
        <v>112</v>
      </c>
      <c r="F104" s="135">
        <f t="shared" si="68"/>
        <v>1</v>
      </c>
      <c r="G104" s="42">
        <v>0</v>
      </c>
      <c r="H104" s="42">
        <v>0</v>
      </c>
      <c r="I104" s="42">
        <v>0</v>
      </c>
      <c r="J104" s="334">
        <v>0</v>
      </c>
      <c r="K104" s="346">
        <f t="shared" si="69"/>
        <v>0</v>
      </c>
      <c r="L104" s="317">
        <v>0</v>
      </c>
      <c r="M104" s="42">
        <v>0</v>
      </c>
      <c r="N104" s="42">
        <v>0</v>
      </c>
      <c r="O104" s="42">
        <v>0</v>
      </c>
      <c r="P104" s="250">
        <f t="shared" si="62"/>
        <v>0</v>
      </c>
      <c r="Q104" s="42">
        <v>0</v>
      </c>
      <c r="R104" s="42">
        <v>0</v>
      </c>
      <c r="S104" s="42">
        <v>0</v>
      </c>
      <c r="T104" s="334">
        <v>0</v>
      </c>
      <c r="U104" s="346">
        <f t="shared" si="63"/>
        <v>0</v>
      </c>
      <c r="V104" s="42">
        <v>0</v>
      </c>
      <c r="W104" s="42">
        <v>0</v>
      </c>
      <c r="X104" s="42">
        <v>0</v>
      </c>
      <c r="Y104" s="334">
        <v>0</v>
      </c>
      <c r="Z104" s="346">
        <f t="shared" si="64"/>
        <v>0</v>
      </c>
      <c r="AA104" s="42">
        <v>0</v>
      </c>
      <c r="AB104" s="42">
        <v>0</v>
      </c>
      <c r="AC104" s="42">
        <v>0</v>
      </c>
      <c r="AD104" s="42">
        <v>0</v>
      </c>
      <c r="AE104" s="346">
        <f t="shared" si="65"/>
        <v>0</v>
      </c>
      <c r="AF104" s="41">
        <v>0</v>
      </c>
      <c r="AG104" s="41">
        <v>0</v>
      </c>
      <c r="AH104" s="41">
        <v>0</v>
      </c>
      <c r="AI104" s="41">
        <v>0</v>
      </c>
      <c r="AJ104" s="346">
        <f t="shared" si="66"/>
        <v>0</v>
      </c>
      <c r="AK104" s="41">
        <v>0</v>
      </c>
      <c r="AL104" s="41">
        <v>0</v>
      </c>
      <c r="AM104" s="41">
        <v>0</v>
      </c>
      <c r="AN104" s="41">
        <v>0</v>
      </c>
      <c r="AO104" s="250">
        <f t="shared" si="67"/>
        <v>0</v>
      </c>
      <c r="AP104" s="41">
        <v>0</v>
      </c>
      <c r="AQ104" s="41">
        <v>0</v>
      </c>
      <c r="AR104" s="41">
        <v>0</v>
      </c>
      <c r="AS104" s="41">
        <v>0</v>
      </c>
      <c r="AT104" s="250">
        <f t="shared" si="71"/>
        <v>0</v>
      </c>
      <c r="AU104" s="41">
        <v>0</v>
      </c>
      <c r="AV104" s="41">
        <v>0</v>
      </c>
      <c r="AW104" s="41">
        <v>0</v>
      </c>
      <c r="AX104" s="41">
        <v>1</v>
      </c>
      <c r="AY104" s="250">
        <f t="shared" si="70"/>
        <v>1</v>
      </c>
    </row>
    <row r="105" spans="1:51" s="18" customFormat="1" ht="15.75" customHeight="1" thickBot="1" x14ac:dyDescent="0.3">
      <c r="A105" s="141"/>
      <c r="B105" s="1055"/>
      <c r="C105" s="1122"/>
      <c r="D105" s="1089"/>
      <c r="E105" s="185" t="s">
        <v>621</v>
      </c>
      <c r="F105" s="135">
        <f t="shared" si="68"/>
        <v>3</v>
      </c>
      <c r="G105" s="179">
        <v>0</v>
      </c>
      <c r="H105" s="179">
        <v>0</v>
      </c>
      <c r="I105" s="179">
        <v>0</v>
      </c>
      <c r="J105" s="336">
        <v>0</v>
      </c>
      <c r="K105" s="346">
        <f t="shared" si="69"/>
        <v>0</v>
      </c>
      <c r="L105" s="320">
        <v>0</v>
      </c>
      <c r="M105" s="179">
        <v>0</v>
      </c>
      <c r="N105" s="179">
        <v>0</v>
      </c>
      <c r="O105" s="179">
        <v>0</v>
      </c>
      <c r="P105" s="250">
        <f t="shared" si="62"/>
        <v>0</v>
      </c>
      <c r="Q105" s="179">
        <v>0</v>
      </c>
      <c r="R105" s="179">
        <v>0</v>
      </c>
      <c r="S105" s="179">
        <v>0</v>
      </c>
      <c r="T105" s="336">
        <v>0</v>
      </c>
      <c r="U105" s="346">
        <f t="shared" si="63"/>
        <v>0</v>
      </c>
      <c r="V105" s="179">
        <v>0</v>
      </c>
      <c r="W105" s="179">
        <v>0</v>
      </c>
      <c r="X105" s="179">
        <v>0</v>
      </c>
      <c r="Y105" s="336">
        <v>0</v>
      </c>
      <c r="Z105" s="346">
        <f t="shared" si="64"/>
        <v>0</v>
      </c>
      <c r="AA105" s="179">
        <v>0</v>
      </c>
      <c r="AB105" s="179">
        <v>0</v>
      </c>
      <c r="AC105" s="179">
        <v>0</v>
      </c>
      <c r="AD105" s="179">
        <v>0</v>
      </c>
      <c r="AE105" s="346">
        <f t="shared" si="65"/>
        <v>0</v>
      </c>
      <c r="AF105" s="41">
        <v>0</v>
      </c>
      <c r="AG105" s="41">
        <v>0</v>
      </c>
      <c r="AH105" s="41">
        <v>0</v>
      </c>
      <c r="AI105" s="41">
        <v>0</v>
      </c>
      <c r="AJ105" s="346">
        <f t="shared" si="66"/>
        <v>0</v>
      </c>
      <c r="AK105" s="41">
        <v>0</v>
      </c>
      <c r="AL105" s="41">
        <v>0</v>
      </c>
      <c r="AM105" s="41">
        <v>0</v>
      </c>
      <c r="AN105" s="41">
        <v>2</v>
      </c>
      <c r="AO105" s="250">
        <f t="shared" si="67"/>
        <v>2</v>
      </c>
      <c r="AP105" s="41">
        <v>0</v>
      </c>
      <c r="AQ105" s="41">
        <v>0</v>
      </c>
      <c r="AR105" s="41">
        <v>0</v>
      </c>
      <c r="AS105" s="41">
        <v>0</v>
      </c>
      <c r="AT105" s="250">
        <f t="shared" si="71"/>
        <v>0</v>
      </c>
      <c r="AU105" s="41">
        <v>0</v>
      </c>
      <c r="AV105" s="41">
        <v>0</v>
      </c>
      <c r="AW105" s="41">
        <v>0</v>
      </c>
      <c r="AX105" s="41">
        <v>1</v>
      </c>
      <c r="AY105" s="250">
        <f t="shared" si="70"/>
        <v>1</v>
      </c>
    </row>
    <row r="106" spans="1:51" s="18" customFormat="1" ht="15.75" customHeight="1" thickBot="1" x14ac:dyDescent="0.3">
      <c r="A106" s="141"/>
      <c r="B106" s="1023"/>
      <c r="C106" s="1122"/>
      <c r="D106" s="1086"/>
      <c r="E106" s="185" t="s">
        <v>620</v>
      </c>
      <c r="F106" s="135">
        <f t="shared" si="68"/>
        <v>0</v>
      </c>
      <c r="G106" s="144">
        <v>0</v>
      </c>
      <c r="H106" s="144">
        <v>0</v>
      </c>
      <c r="I106" s="144">
        <v>0</v>
      </c>
      <c r="J106" s="337">
        <v>0</v>
      </c>
      <c r="K106" s="346">
        <f t="shared" si="69"/>
        <v>0</v>
      </c>
      <c r="L106" s="321">
        <v>0</v>
      </c>
      <c r="M106" s="144">
        <v>0</v>
      </c>
      <c r="N106" s="144">
        <v>0</v>
      </c>
      <c r="O106" s="144">
        <v>0</v>
      </c>
      <c r="P106" s="250">
        <f t="shared" si="62"/>
        <v>0</v>
      </c>
      <c r="Q106" s="144">
        <v>0</v>
      </c>
      <c r="R106" s="144">
        <v>0</v>
      </c>
      <c r="S106" s="144">
        <v>0</v>
      </c>
      <c r="T106" s="337">
        <v>0</v>
      </c>
      <c r="U106" s="346">
        <f t="shared" si="63"/>
        <v>0</v>
      </c>
      <c r="V106" s="144">
        <v>0</v>
      </c>
      <c r="W106" s="144">
        <v>0</v>
      </c>
      <c r="X106" s="144">
        <v>0</v>
      </c>
      <c r="Y106" s="337">
        <v>0</v>
      </c>
      <c r="Z106" s="346">
        <f t="shared" si="64"/>
        <v>0</v>
      </c>
      <c r="AA106" s="144">
        <v>0</v>
      </c>
      <c r="AB106" s="144">
        <v>0</v>
      </c>
      <c r="AC106" s="144">
        <v>0</v>
      </c>
      <c r="AD106" s="144">
        <v>0</v>
      </c>
      <c r="AE106" s="346">
        <f t="shared" si="65"/>
        <v>0</v>
      </c>
      <c r="AF106" s="176">
        <v>0</v>
      </c>
      <c r="AG106" s="176">
        <v>0</v>
      </c>
      <c r="AH106" s="176">
        <v>0</v>
      </c>
      <c r="AI106" s="176">
        <v>0</v>
      </c>
      <c r="AJ106" s="346">
        <f t="shared" si="66"/>
        <v>0</v>
      </c>
      <c r="AK106" s="176">
        <v>0</v>
      </c>
      <c r="AL106" s="176">
        <v>0</v>
      </c>
      <c r="AM106" s="176">
        <v>0</v>
      </c>
      <c r="AN106" s="176">
        <v>0</v>
      </c>
      <c r="AO106" s="250">
        <f t="shared" si="67"/>
        <v>0</v>
      </c>
      <c r="AP106" s="763">
        <v>0</v>
      </c>
      <c r="AQ106" s="763">
        <v>0</v>
      </c>
      <c r="AR106" s="763">
        <v>0</v>
      </c>
      <c r="AS106" s="763">
        <v>0</v>
      </c>
      <c r="AT106" s="250">
        <f t="shared" si="71"/>
        <v>0</v>
      </c>
      <c r="AU106" s="176">
        <v>0</v>
      </c>
      <c r="AV106" s="176">
        <v>0</v>
      </c>
      <c r="AW106" s="176">
        <v>0</v>
      </c>
      <c r="AX106" s="176">
        <v>0</v>
      </c>
      <c r="AY106" s="250">
        <f t="shared" si="70"/>
        <v>0</v>
      </c>
    </row>
    <row r="107" spans="1:51" s="18" customFormat="1" ht="15" customHeight="1" x14ac:dyDescent="0.25">
      <c r="A107" s="141"/>
      <c r="B107" s="1024">
        <v>23</v>
      </c>
      <c r="C107" s="1122"/>
      <c r="D107" s="1084" t="s">
        <v>519</v>
      </c>
      <c r="E107" s="55" t="s">
        <v>116</v>
      </c>
      <c r="F107" s="135">
        <f t="shared" si="68"/>
        <v>24</v>
      </c>
      <c r="G107" s="47">
        <v>0</v>
      </c>
      <c r="H107" s="47">
        <v>0</v>
      </c>
      <c r="I107" s="47">
        <v>0</v>
      </c>
      <c r="J107" s="335">
        <v>0</v>
      </c>
      <c r="K107" s="346">
        <f t="shared" si="69"/>
        <v>0</v>
      </c>
      <c r="L107" s="322">
        <v>3</v>
      </c>
      <c r="M107" s="47">
        <v>0</v>
      </c>
      <c r="N107" s="47">
        <v>0</v>
      </c>
      <c r="O107" s="47">
        <v>0</v>
      </c>
      <c r="P107" s="250">
        <f t="shared" si="62"/>
        <v>3</v>
      </c>
      <c r="Q107" s="47">
        <v>3</v>
      </c>
      <c r="R107" s="47">
        <v>0</v>
      </c>
      <c r="S107" s="47">
        <v>0</v>
      </c>
      <c r="T107" s="335">
        <v>0</v>
      </c>
      <c r="U107" s="346">
        <f t="shared" si="63"/>
        <v>3</v>
      </c>
      <c r="V107" s="47">
        <v>0</v>
      </c>
      <c r="W107" s="47">
        <v>0</v>
      </c>
      <c r="X107" s="47">
        <v>1</v>
      </c>
      <c r="Y107" s="335">
        <v>3</v>
      </c>
      <c r="Z107" s="346">
        <f t="shared" si="64"/>
        <v>4</v>
      </c>
      <c r="AA107" s="47">
        <v>0</v>
      </c>
      <c r="AB107" s="47">
        <v>1</v>
      </c>
      <c r="AC107" s="47">
        <v>0</v>
      </c>
      <c r="AD107" s="47">
        <v>0</v>
      </c>
      <c r="AE107" s="346">
        <f t="shared" si="65"/>
        <v>1</v>
      </c>
      <c r="AF107" s="176">
        <v>0</v>
      </c>
      <c r="AG107" s="176">
        <v>0</v>
      </c>
      <c r="AH107" s="176">
        <v>0</v>
      </c>
      <c r="AI107" s="176">
        <v>3</v>
      </c>
      <c r="AJ107" s="346">
        <f t="shared" si="66"/>
        <v>3</v>
      </c>
      <c r="AK107" s="176">
        <v>0</v>
      </c>
      <c r="AL107" s="176">
        <v>0</v>
      </c>
      <c r="AM107" s="176">
        <v>0</v>
      </c>
      <c r="AN107" s="176">
        <v>3</v>
      </c>
      <c r="AO107" s="250">
        <f t="shared" si="67"/>
        <v>3</v>
      </c>
      <c r="AP107" s="763">
        <v>0</v>
      </c>
      <c r="AQ107" s="763">
        <v>1</v>
      </c>
      <c r="AR107" s="763">
        <v>0</v>
      </c>
      <c r="AS107" s="763">
        <v>0</v>
      </c>
      <c r="AT107" s="250">
        <f t="shared" si="71"/>
        <v>1</v>
      </c>
      <c r="AU107" s="176">
        <v>1</v>
      </c>
      <c r="AV107" s="176">
        <v>0</v>
      </c>
      <c r="AW107" s="176">
        <v>0</v>
      </c>
      <c r="AX107" s="176">
        <v>5</v>
      </c>
      <c r="AY107" s="250">
        <f t="shared" si="70"/>
        <v>6</v>
      </c>
    </row>
    <row r="108" spans="1:51" s="18" customFormat="1" ht="15.75" customHeight="1" x14ac:dyDescent="0.25">
      <c r="A108" s="141"/>
      <c r="B108" s="1024"/>
      <c r="C108" s="1122"/>
      <c r="D108" s="1085"/>
      <c r="E108" s="57" t="s">
        <v>117</v>
      </c>
      <c r="F108" s="135">
        <f t="shared" si="68"/>
        <v>0</v>
      </c>
      <c r="G108" s="41">
        <v>0</v>
      </c>
      <c r="H108" s="41">
        <v>0</v>
      </c>
      <c r="I108" s="41">
        <v>0</v>
      </c>
      <c r="J108" s="333">
        <v>0</v>
      </c>
      <c r="K108" s="346">
        <f t="shared" si="69"/>
        <v>0</v>
      </c>
      <c r="L108" s="316">
        <v>0</v>
      </c>
      <c r="M108" s="41">
        <v>0</v>
      </c>
      <c r="N108" s="41">
        <v>0</v>
      </c>
      <c r="O108" s="41">
        <v>0</v>
      </c>
      <c r="P108" s="250">
        <f t="shared" si="62"/>
        <v>0</v>
      </c>
      <c r="Q108" s="41">
        <v>0</v>
      </c>
      <c r="R108" s="41">
        <v>0</v>
      </c>
      <c r="S108" s="41">
        <v>0</v>
      </c>
      <c r="T108" s="333">
        <v>0</v>
      </c>
      <c r="U108" s="346">
        <f t="shared" si="63"/>
        <v>0</v>
      </c>
      <c r="V108" s="41">
        <v>0</v>
      </c>
      <c r="W108" s="41">
        <v>0</v>
      </c>
      <c r="X108" s="41">
        <v>0</v>
      </c>
      <c r="Y108" s="333">
        <v>0</v>
      </c>
      <c r="Z108" s="346">
        <f t="shared" si="64"/>
        <v>0</v>
      </c>
      <c r="AA108" s="41">
        <v>0</v>
      </c>
      <c r="AB108" s="41">
        <v>0</v>
      </c>
      <c r="AC108" s="41">
        <v>0</v>
      </c>
      <c r="AD108" s="41">
        <v>0</v>
      </c>
      <c r="AE108" s="346">
        <f t="shared" si="65"/>
        <v>0</v>
      </c>
      <c r="AF108" s="41">
        <v>0</v>
      </c>
      <c r="AG108" s="41">
        <v>0</v>
      </c>
      <c r="AH108" s="41">
        <v>0</v>
      </c>
      <c r="AI108" s="41">
        <v>0</v>
      </c>
      <c r="AJ108" s="346">
        <f t="shared" si="66"/>
        <v>0</v>
      </c>
      <c r="AK108" s="41">
        <v>0</v>
      </c>
      <c r="AL108" s="41">
        <v>0</v>
      </c>
      <c r="AM108" s="41">
        <v>0</v>
      </c>
      <c r="AN108" s="41">
        <v>0</v>
      </c>
      <c r="AO108" s="250">
        <f t="shared" si="67"/>
        <v>0</v>
      </c>
      <c r="AP108" s="41">
        <v>0</v>
      </c>
      <c r="AQ108" s="41">
        <v>0</v>
      </c>
      <c r="AR108" s="41">
        <v>0</v>
      </c>
      <c r="AS108" s="41">
        <v>0</v>
      </c>
      <c r="AT108" s="250">
        <f t="shared" si="71"/>
        <v>0</v>
      </c>
      <c r="AU108" s="41">
        <v>0</v>
      </c>
      <c r="AV108" s="41">
        <v>0</v>
      </c>
      <c r="AW108" s="41">
        <v>0</v>
      </c>
      <c r="AX108" s="41"/>
      <c r="AY108" s="250">
        <f t="shared" si="70"/>
        <v>0</v>
      </c>
    </row>
    <row r="109" spans="1:51" s="18" customFormat="1" ht="15.75" customHeight="1" thickBot="1" x14ac:dyDescent="0.3">
      <c r="A109" s="141"/>
      <c r="B109" s="1024"/>
      <c r="C109" s="1122"/>
      <c r="D109" s="1086"/>
      <c r="E109" s="58" t="s">
        <v>112</v>
      </c>
      <c r="F109" s="135">
        <f t="shared" si="68"/>
        <v>23</v>
      </c>
      <c r="G109" s="42">
        <v>4</v>
      </c>
      <c r="H109" s="42">
        <v>0</v>
      </c>
      <c r="I109" s="42">
        <v>0</v>
      </c>
      <c r="J109" s="334">
        <v>0</v>
      </c>
      <c r="K109" s="346">
        <f t="shared" si="69"/>
        <v>4</v>
      </c>
      <c r="L109" s="317">
        <v>0</v>
      </c>
      <c r="M109" s="42">
        <v>0</v>
      </c>
      <c r="N109" s="42">
        <v>0</v>
      </c>
      <c r="O109" s="42">
        <v>0</v>
      </c>
      <c r="P109" s="250">
        <f t="shared" si="62"/>
        <v>0</v>
      </c>
      <c r="Q109" s="42">
        <v>2</v>
      </c>
      <c r="R109" s="42">
        <v>0</v>
      </c>
      <c r="S109" s="42">
        <v>0</v>
      </c>
      <c r="T109" s="334">
        <v>0</v>
      </c>
      <c r="U109" s="346">
        <f t="shared" si="63"/>
        <v>2</v>
      </c>
      <c r="V109" s="42">
        <v>0</v>
      </c>
      <c r="W109" s="42">
        <v>0</v>
      </c>
      <c r="X109" s="42">
        <v>0</v>
      </c>
      <c r="Y109" s="334">
        <v>1</v>
      </c>
      <c r="Z109" s="346">
        <f t="shared" si="64"/>
        <v>1</v>
      </c>
      <c r="AA109" s="42">
        <v>0</v>
      </c>
      <c r="AB109" s="42">
        <v>0</v>
      </c>
      <c r="AC109" s="42">
        <v>0</v>
      </c>
      <c r="AD109" s="42">
        <v>1</v>
      </c>
      <c r="AE109" s="346">
        <f t="shared" si="65"/>
        <v>1</v>
      </c>
      <c r="AF109" s="41">
        <v>0</v>
      </c>
      <c r="AG109" s="41">
        <v>0</v>
      </c>
      <c r="AH109" s="41">
        <v>0</v>
      </c>
      <c r="AI109" s="41">
        <v>3</v>
      </c>
      <c r="AJ109" s="346">
        <f t="shared" si="66"/>
        <v>3</v>
      </c>
      <c r="AK109" s="41">
        <v>0</v>
      </c>
      <c r="AL109" s="41">
        <v>0</v>
      </c>
      <c r="AM109" s="41">
        <v>0</v>
      </c>
      <c r="AN109" s="41">
        <v>2</v>
      </c>
      <c r="AO109" s="250">
        <f t="shared" si="67"/>
        <v>2</v>
      </c>
      <c r="AP109" s="41">
        <v>0</v>
      </c>
      <c r="AQ109" s="41">
        <v>3</v>
      </c>
      <c r="AR109" s="41">
        <v>0</v>
      </c>
      <c r="AS109" s="41">
        <v>4</v>
      </c>
      <c r="AT109" s="250">
        <f t="shared" si="71"/>
        <v>7</v>
      </c>
      <c r="AU109" s="41">
        <v>0</v>
      </c>
      <c r="AV109" s="41">
        <v>0</v>
      </c>
      <c r="AW109" s="41">
        <v>0</v>
      </c>
      <c r="AX109" s="41">
        <v>3</v>
      </c>
      <c r="AY109" s="250">
        <f t="shared" si="70"/>
        <v>3</v>
      </c>
    </row>
    <row r="110" spans="1:51" s="18" customFormat="1" ht="15" customHeight="1" x14ac:dyDescent="0.25">
      <c r="A110" s="141"/>
      <c r="B110" s="1024">
        <v>24</v>
      </c>
      <c r="C110" s="1122"/>
      <c r="D110" s="1090" t="s">
        <v>696</v>
      </c>
      <c r="E110" s="55" t="s">
        <v>116</v>
      </c>
      <c r="F110" s="135">
        <f t="shared" si="68"/>
        <v>0</v>
      </c>
      <c r="G110" s="47">
        <v>0</v>
      </c>
      <c r="H110" s="47">
        <v>0</v>
      </c>
      <c r="I110" s="47">
        <v>0</v>
      </c>
      <c r="J110" s="335">
        <v>0</v>
      </c>
      <c r="K110" s="346">
        <f t="shared" si="69"/>
        <v>0</v>
      </c>
      <c r="L110" s="322">
        <v>0</v>
      </c>
      <c r="M110" s="47">
        <v>0</v>
      </c>
      <c r="N110" s="47">
        <v>0</v>
      </c>
      <c r="O110" s="47">
        <v>0</v>
      </c>
      <c r="P110" s="250">
        <f t="shared" si="62"/>
        <v>0</v>
      </c>
      <c r="Q110" s="47">
        <v>0</v>
      </c>
      <c r="R110" s="47">
        <v>0</v>
      </c>
      <c r="S110" s="47">
        <v>0</v>
      </c>
      <c r="T110" s="335">
        <v>0</v>
      </c>
      <c r="U110" s="346">
        <f t="shared" si="63"/>
        <v>0</v>
      </c>
      <c r="V110" s="47">
        <v>0</v>
      </c>
      <c r="W110" s="47">
        <v>0</v>
      </c>
      <c r="X110" s="47">
        <v>0</v>
      </c>
      <c r="Y110" s="335">
        <v>0</v>
      </c>
      <c r="Z110" s="346">
        <f t="shared" si="64"/>
        <v>0</v>
      </c>
      <c r="AA110" s="47">
        <v>0</v>
      </c>
      <c r="AB110" s="47">
        <v>0</v>
      </c>
      <c r="AC110" s="47">
        <v>0</v>
      </c>
      <c r="AD110" s="47">
        <v>0</v>
      </c>
      <c r="AE110" s="346">
        <f t="shared" si="65"/>
        <v>0</v>
      </c>
      <c r="AF110" s="134"/>
      <c r="AG110" s="134"/>
      <c r="AH110" s="134"/>
      <c r="AI110" s="134"/>
      <c r="AJ110" s="346">
        <f t="shared" si="66"/>
        <v>0</v>
      </c>
      <c r="AK110" s="134"/>
      <c r="AL110" s="134"/>
      <c r="AM110" s="134"/>
      <c r="AN110" s="134"/>
      <c r="AO110" s="250">
        <f t="shared" si="67"/>
        <v>0</v>
      </c>
      <c r="AP110" s="134"/>
      <c r="AQ110" s="134"/>
      <c r="AR110" s="134"/>
      <c r="AS110" s="134"/>
      <c r="AT110" s="250">
        <f t="shared" si="71"/>
        <v>0</v>
      </c>
      <c r="AU110" s="134"/>
      <c r="AV110" s="134"/>
      <c r="AW110" s="134"/>
      <c r="AX110" s="134"/>
      <c r="AY110" s="250">
        <f t="shared" si="70"/>
        <v>0</v>
      </c>
    </row>
    <row r="111" spans="1:51" s="18" customFormat="1" ht="15.75" customHeight="1" x14ac:dyDescent="0.25">
      <c r="A111" s="141"/>
      <c r="B111" s="1024"/>
      <c r="C111" s="1122"/>
      <c r="D111" s="1091"/>
      <c r="E111" s="57" t="s">
        <v>117</v>
      </c>
      <c r="F111" s="135">
        <f t="shared" si="68"/>
        <v>0</v>
      </c>
      <c r="G111" s="41">
        <v>0</v>
      </c>
      <c r="H111" s="41">
        <v>0</v>
      </c>
      <c r="I111" s="41">
        <v>0</v>
      </c>
      <c r="J111" s="333">
        <v>0</v>
      </c>
      <c r="K111" s="346">
        <f t="shared" si="69"/>
        <v>0</v>
      </c>
      <c r="L111" s="316">
        <v>0</v>
      </c>
      <c r="M111" s="41">
        <v>0</v>
      </c>
      <c r="N111" s="41">
        <v>0</v>
      </c>
      <c r="O111" s="41">
        <v>0</v>
      </c>
      <c r="P111" s="250">
        <f t="shared" si="62"/>
        <v>0</v>
      </c>
      <c r="Q111" s="41">
        <v>0</v>
      </c>
      <c r="R111" s="41">
        <v>0</v>
      </c>
      <c r="S111" s="41">
        <v>0</v>
      </c>
      <c r="T111" s="333">
        <v>0</v>
      </c>
      <c r="U111" s="346">
        <f t="shared" si="63"/>
        <v>0</v>
      </c>
      <c r="V111" s="41">
        <v>0</v>
      </c>
      <c r="W111" s="41">
        <v>0</v>
      </c>
      <c r="X111" s="41">
        <v>0</v>
      </c>
      <c r="Y111" s="333">
        <v>0</v>
      </c>
      <c r="Z111" s="346">
        <f t="shared" si="64"/>
        <v>0</v>
      </c>
      <c r="AA111" s="41">
        <v>0</v>
      </c>
      <c r="AB111" s="41">
        <v>0</v>
      </c>
      <c r="AC111" s="41">
        <v>0</v>
      </c>
      <c r="AD111" s="41">
        <v>0</v>
      </c>
      <c r="AE111" s="346">
        <f t="shared" si="65"/>
        <v>0</v>
      </c>
      <c r="AF111" s="134"/>
      <c r="AG111" s="134"/>
      <c r="AH111" s="134"/>
      <c r="AI111" s="134"/>
      <c r="AJ111" s="346">
        <f t="shared" si="66"/>
        <v>0</v>
      </c>
      <c r="AK111" s="134"/>
      <c r="AL111" s="134"/>
      <c r="AM111" s="134"/>
      <c r="AN111" s="134"/>
      <c r="AO111" s="250">
        <f t="shared" si="67"/>
        <v>0</v>
      </c>
      <c r="AP111" s="134"/>
      <c r="AQ111" s="134"/>
      <c r="AR111" s="134"/>
      <c r="AS111" s="134"/>
      <c r="AT111" s="250">
        <f t="shared" si="71"/>
        <v>0</v>
      </c>
      <c r="AU111" s="134"/>
      <c r="AV111" s="134"/>
      <c r="AW111" s="134"/>
      <c r="AX111" s="134"/>
      <c r="AY111" s="250">
        <f t="shared" si="70"/>
        <v>0</v>
      </c>
    </row>
    <row r="112" spans="1:51" s="18" customFormat="1" ht="15.75" customHeight="1" thickBot="1" x14ac:dyDescent="0.3">
      <c r="A112" s="141"/>
      <c r="B112" s="1024"/>
      <c r="C112" s="1122"/>
      <c r="D112" s="1091"/>
      <c r="E112" s="58" t="s">
        <v>112</v>
      </c>
      <c r="F112" s="135">
        <f t="shared" si="68"/>
        <v>2</v>
      </c>
      <c r="G112" s="42">
        <v>0</v>
      </c>
      <c r="H112" s="42">
        <v>0</v>
      </c>
      <c r="I112" s="42">
        <v>0</v>
      </c>
      <c r="J112" s="334">
        <v>0</v>
      </c>
      <c r="K112" s="346">
        <f t="shared" si="69"/>
        <v>0</v>
      </c>
      <c r="L112" s="317">
        <v>0</v>
      </c>
      <c r="M112" s="42">
        <v>0</v>
      </c>
      <c r="N112" s="42">
        <v>0</v>
      </c>
      <c r="O112" s="42">
        <v>0</v>
      </c>
      <c r="P112" s="250">
        <f t="shared" si="62"/>
        <v>0</v>
      </c>
      <c r="Q112" s="42">
        <v>1</v>
      </c>
      <c r="R112" s="42">
        <v>0</v>
      </c>
      <c r="S112" s="42">
        <v>0</v>
      </c>
      <c r="T112" s="334">
        <v>0</v>
      </c>
      <c r="U112" s="346">
        <f t="shared" si="63"/>
        <v>1</v>
      </c>
      <c r="V112" s="42">
        <v>0</v>
      </c>
      <c r="W112" s="42">
        <v>0</v>
      </c>
      <c r="X112" s="42">
        <v>0</v>
      </c>
      <c r="Y112" s="334">
        <v>1</v>
      </c>
      <c r="Z112" s="346">
        <f t="shared" si="64"/>
        <v>1</v>
      </c>
      <c r="AA112" s="42">
        <v>0</v>
      </c>
      <c r="AB112" s="42">
        <v>0</v>
      </c>
      <c r="AC112" s="42">
        <v>0</v>
      </c>
      <c r="AD112" s="42">
        <v>0</v>
      </c>
      <c r="AE112" s="346">
        <f t="shared" si="65"/>
        <v>0</v>
      </c>
      <c r="AF112" s="41">
        <v>0</v>
      </c>
      <c r="AG112" s="41">
        <v>0</v>
      </c>
      <c r="AH112" s="41">
        <v>0</v>
      </c>
      <c r="AI112" s="41">
        <v>0</v>
      </c>
      <c r="AJ112" s="346">
        <f t="shared" si="66"/>
        <v>0</v>
      </c>
      <c r="AK112" s="41">
        <v>0</v>
      </c>
      <c r="AL112" s="41">
        <v>0</v>
      </c>
      <c r="AM112" s="41">
        <v>0</v>
      </c>
      <c r="AN112" s="41">
        <v>0</v>
      </c>
      <c r="AO112" s="250">
        <f t="shared" si="67"/>
        <v>0</v>
      </c>
      <c r="AP112" s="41">
        <v>0</v>
      </c>
      <c r="AQ112" s="41">
        <v>0</v>
      </c>
      <c r="AR112" s="41">
        <v>0</v>
      </c>
      <c r="AS112" s="41">
        <v>0</v>
      </c>
      <c r="AT112" s="250">
        <f t="shared" si="71"/>
        <v>0</v>
      </c>
      <c r="AU112" s="41">
        <v>0</v>
      </c>
      <c r="AV112" s="41">
        <v>0</v>
      </c>
      <c r="AW112" s="41">
        <v>0</v>
      </c>
      <c r="AX112" s="41">
        <v>0</v>
      </c>
      <c r="AY112" s="250">
        <f t="shared" si="70"/>
        <v>0</v>
      </c>
    </row>
    <row r="113" spans="1:51" s="18" customFormat="1" ht="15.75" customHeight="1" x14ac:dyDescent="0.25">
      <c r="A113" s="141"/>
      <c r="B113" s="449"/>
      <c r="C113" s="1122"/>
      <c r="D113" s="1092"/>
      <c r="E113" s="185" t="s">
        <v>621</v>
      </c>
      <c r="F113" s="135">
        <f t="shared" si="68"/>
        <v>0</v>
      </c>
      <c r="G113" s="267"/>
      <c r="H113" s="267"/>
      <c r="I113" s="267"/>
      <c r="J113" s="385"/>
      <c r="K113" s="346"/>
      <c r="L113" s="330"/>
      <c r="M113" s="267"/>
      <c r="N113" s="267"/>
      <c r="O113" s="267"/>
      <c r="P113" s="250"/>
      <c r="Q113" s="267"/>
      <c r="R113" s="267"/>
      <c r="S113" s="267"/>
      <c r="T113" s="385"/>
      <c r="U113" s="346"/>
      <c r="V113" s="267"/>
      <c r="W113" s="267"/>
      <c r="X113" s="267"/>
      <c r="Y113" s="385"/>
      <c r="Z113" s="346"/>
      <c r="AA113" s="267"/>
      <c r="AB113" s="267"/>
      <c r="AC113" s="267"/>
      <c r="AD113" s="267"/>
      <c r="AE113" s="346"/>
      <c r="AF113" s="41">
        <v>0</v>
      </c>
      <c r="AG113" s="41">
        <v>0</v>
      </c>
      <c r="AH113" s="41">
        <v>0</v>
      </c>
      <c r="AI113" s="41">
        <v>0</v>
      </c>
      <c r="AJ113" s="346"/>
      <c r="AK113" s="41">
        <v>0</v>
      </c>
      <c r="AL113" s="41">
        <v>0</v>
      </c>
      <c r="AM113" s="41">
        <v>0</v>
      </c>
      <c r="AN113" s="41">
        <v>0</v>
      </c>
      <c r="AO113" s="250">
        <f t="shared" si="67"/>
        <v>0</v>
      </c>
      <c r="AP113" s="41">
        <v>0</v>
      </c>
      <c r="AQ113" s="41">
        <v>0</v>
      </c>
      <c r="AR113" s="41">
        <v>0</v>
      </c>
      <c r="AS113" s="41">
        <v>0</v>
      </c>
      <c r="AT113" s="250">
        <f t="shared" si="71"/>
        <v>0</v>
      </c>
      <c r="AU113" s="41">
        <v>0</v>
      </c>
      <c r="AV113" s="41">
        <v>0</v>
      </c>
      <c r="AW113" s="41">
        <v>0</v>
      </c>
      <c r="AX113" s="41">
        <v>0</v>
      </c>
      <c r="AY113" s="250">
        <f t="shared" si="70"/>
        <v>0</v>
      </c>
    </row>
    <row r="114" spans="1:51" s="18" customFormat="1" ht="15" customHeight="1" x14ac:dyDescent="0.25">
      <c r="A114" s="141"/>
      <c r="B114" s="1087">
        <v>25</v>
      </c>
      <c r="C114" s="1122"/>
      <c r="D114" s="1084" t="s">
        <v>443</v>
      </c>
      <c r="E114" s="55" t="s">
        <v>116</v>
      </c>
      <c r="F114" s="135">
        <f t="shared" si="68"/>
        <v>0</v>
      </c>
      <c r="G114" s="47">
        <v>0</v>
      </c>
      <c r="H114" s="47">
        <v>0</v>
      </c>
      <c r="I114" s="47">
        <v>0</v>
      </c>
      <c r="J114" s="335">
        <v>0</v>
      </c>
      <c r="K114" s="346">
        <f t="shared" si="69"/>
        <v>0</v>
      </c>
      <c r="L114" s="322">
        <v>0</v>
      </c>
      <c r="M114" s="47">
        <v>0</v>
      </c>
      <c r="N114" s="47">
        <v>0</v>
      </c>
      <c r="O114" s="47">
        <v>0</v>
      </c>
      <c r="P114" s="250">
        <f t="shared" si="62"/>
        <v>0</v>
      </c>
      <c r="Q114" s="47">
        <v>0</v>
      </c>
      <c r="R114" s="47">
        <v>0</v>
      </c>
      <c r="S114" s="47">
        <v>0</v>
      </c>
      <c r="T114" s="335">
        <v>0</v>
      </c>
      <c r="U114" s="346">
        <f t="shared" si="63"/>
        <v>0</v>
      </c>
      <c r="V114" s="47">
        <v>0</v>
      </c>
      <c r="W114" s="47">
        <v>0</v>
      </c>
      <c r="X114" s="47">
        <v>0</v>
      </c>
      <c r="Y114" s="335">
        <v>0</v>
      </c>
      <c r="Z114" s="346">
        <f t="shared" si="64"/>
        <v>0</v>
      </c>
      <c r="AA114" s="47">
        <v>0</v>
      </c>
      <c r="AB114" s="47">
        <v>0</v>
      </c>
      <c r="AC114" s="47">
        <v>0</v>
      </c>
      <c r="AD114" s="47">
        <v>0</v>
      </c>
      <c r="AE114" s="346">
        <f t="shared" si="65"/>
        <v>0</v>
      </c>
      <c r="AF114" s="176">
        <v>0</v>
      </c>
      <c r="AG114" s="176">
        <v>0</v>
      </c>
      <c r="AH114" s="176">
        <v>0</v>
      </c>
      <c r="AI114" s="176">
        <v>0</v>
      </c>
      <c r="AJ114" s="346">
        <f t="shared" si="66"/>
        <v>0</v>
      </c>
      <c r="AK114" s="176">
        <v>0</v>
      </c>
      <c r="AL114" s="176">
        <v>0</v>
      </c>
      <c r="AM114" s="176">
        <v>0</v>
      </c>
      <c r="AN114" s="176">
        <v>0</v>
      </c>
      <c r="AO114" s="250">
        <f t="shared" si="67"/>
        <v>0</v>
      </c>
      <c r="AP114" s="763">
        <v>0</v>
      </c>
      <c r="AQ114" s="763">
        <v>0</v>
      </c>
      <c r="AR114" s="763">
        <v>0</v>
      </c>
      <c r="AS114" s="763">
        <v>0</v>
      </c>
      <c r="AT114" s="250">
        <f t="shared" si="71"/>
        <v>0</v>
      </c>
      <c r="AU114" s="176">
        <v>0</v>
      </c>
      <c r="AV114" s="176">
        <v>0</v>
      </c>
      <c r="AW114" s="176">
        <v>0</v>
      </c>
      <c r="AX114" s="176">
        <v>0</v>
      </c>
      <c r="AY114" s="250">
        <f t="shared" si="70"/>
        <v>0</v>
      </c>
    </row>
    <row r="115" spans="1:51" s="18" customFormat="1" ht="15.75" customHeight="1" x14ac:dyDescent="0.25">
      <c r="A115" s="141"/>
      <c r="B115" s="1055"/>
      <c r="C115" s="1122"/>
      <c r="D115" s="1085"/>
      <c r="E115" s="57" t="s">
        <v>117</v>
      </c>
      <c r="F115" s="135">
        <f t="shared" si="68"/>
        <v>0</v>
      </c>
      <c r="G115" s="41">
        <v>0</v>
      </c>
      <c r="H115" s="41">
        <v>0</v>
      </c>
      <c r="I115" s="41">
        <v>0</v>
      </c>
      <c r="J115" s="333">
        <v>0</v>
      </c>
      <c r="K115" s="346">
        <f t="shared" si="69"/>
        <v>0</v>
      </c>
      <c r="L115" s="316">
        <v>0</v>
      </c>
      <c r="M115" s="41">
        <v>0</v>
      </c>
      <c r="N115" s="41">
        <v>0</v>
      </c>
      <c r="O115" s="41">
        <v>0</v>
      </c>
      <c r="P115" s="250">
        <f t="shared" si="62"/>
        <v>0</v>
      </c>
      <c r="Q115" s="41">
        <v>0</v>
      </c>
      <c r="R115" s="41">
        <v>0</v>
      </c>
      <c r="S115" s="41">
        <v>0</v>
      </c>
      <c r="T115" s="333">
        <v>0</v>
      </c>
      <c r="U115" s="346">
        <f t="shared" si="63"/>
        <v>0</v>
      </c>
      <c r="V115" s="41">
        <v>0</v>
      </c>
      <c r="W115" s="41">
        <v>0</v>
      </c>
      <c r="X115" s="41">
        <v>0</v>
      </c>
      <c r="Y115" s="333">
        <v>0</v>
      </c>
      <c r="Z115" s="346">
        <f t="shared" si="64"/>
        <v>0</v>
      </c>
      <c r="AA115" s="41">
        <v>0</v>
      </c>
      <c r="AB115" s="41">
        <v>0</v>
      </c>
      <c r="AC115" s="41">
        <v>0</v>
      </c>
      <c r="AD115" s="41">
        <v>0</v>
      </c>
      <c r="AE115" s="346">
        <f t="shared" si="65"/>
        <v>0</v>
      </c>
      <c r="AF115" s="41">
        <v>0</v>
      </c>
      <c r="AG115" s="41">
        <v>0</v>
      </c>
      <c r="AH115" s="41">
        <v>0</v>
      </c>
      <c r="AI115" s="41">
        <v>0</v>
      </c>
      <c r="AJ115" s="346">
        <f t="shared" si="66"/>
        <v>0</v>
      </c>
      <c r="AK115" s="41">
        <v>0</v>
      </c>
      <c r="AL115" s="41">
        <v>0</v>
      </c>
      <c r="AM115" s="41">
        <v>0</v>
      </c>
      <c r="AN115" s="41">
        <v>0</v>
      </c>
      <c r="AO115" s="250">
        <f t="shared" si="67"/>
        <v>0</v>
      </c>
      <c r="AP115" s="41">
        <v>0</v>
      </c>
      <c r="AQ115" s="41">
        <v>0</v>
      </c>
      <c r="AR115" s="41">
        <v>0</v>
      </c>
      <c r="AS115" s="41">
        <v>0</v>
      </c>
      <c r="AT115" s="250">
        <f t="shared" si="71"/>
        <v>0</v>
      </c>
      <c r="AU115" s="41">
        <v>0</v>
      </c>
      <c r="AV115" s="41">
        <v>0</v>
      </c>
      <c r="AW115" s="41">
        <v>0</v>
      </c>
      <c r="AX115" s="41">
        <v>0</v>
      </c>
      <c r="AY115" s="250">
        <f t="shared" si="70"/>
        <v>0</v>
      </c>
    </row>
    <row r="116" spans="1:51" s="18" customFormat="1" ht="15.75" customHeight="1" thickBot="1" x14ac:dyDescent="0.3">
      <c r="A116" s="141"/>
      <c r="B116" s="1055"/>
      <c r="C116" s="1122"/>
      <c r="D116" s="1085"/>
      <c r="E116" s="58" t="s">
        <v>112</v>
      </c>
      <c r="F116" s="135">
        <f t="shared" si="68"/>
        <v>1</v>
      </c>
      <c r="G116" s="42">
        <v>0</v>
      </c>
      <c r="H116" s="42">
        <v>0</v>
      </c>
      <c r="I116" s="42">
        <v>0</v>
      </c>
      <c r="J116" s="334">
        <v>0</v>
      </c>
      <c r="K116" s="346">
        <f t="shared" si="69"/>
        <v>0</v>
      </c>
      <c r="L116" s="317">
        <v>1</v>
      </c>
      <c r="M116" s="42">
        <v>0</v>
      </c>
      <c r="N116" s="42">
        <v>0</v>
      </c>
      <c r="O116" s="42">
        <v>0</v>
      </c>
      <c r="P116" s="250">
        <f t="shared" si="62"/>
        <v>1</v>
      </c>
      <c r="Q116" s="42">
        <v>0</v>
      </c>
      <c r="R116" s="42">
        <v>0</v>
      </c>
      <c r="S116" s="42">
        <v>0</v>
      </c>
      <c r="T116" s="334">
        <v>0</v>
      </c>
      <c r="U116" s="346">
        <f t="shared" si="63"/>
        <v>0</v>
      </c>
      <c r="V116" s="42">
        <v>0</v>
      </c>
      <c r="W116" s="42">
        <v>0</v>
      </c>
      <c r="X116" s="42">
        <v>0</v>
      </c>
      <c r="Y116" s="334">
        <v>0</v>
      </c>
      <c r="Z116" s="346">
        <f t="shared" si="64"/>
        <v>0</v>
      </c>
      <c r="AA116" s="42">
        <v>0</v>
      </c>
      <c r="AB116" s="42">
        <v>0</v>
      </c>
      <c r="AC116" s="42">
        <v>0</v>
      </c>
      <c r="AD116" s="42">
        <v>0</v>
      </c>
      <c r="AE116" s="346">
        <f t="shared" si="65"/>
        <v>0</v>
      </c>
      <c r="AF116" s="41">
        <v>0</v>
      </c>
      <c r="AG116" s="41">
        <v>0</v>
      </c>
      <c r="AH116" s="41">
        <v>0</v>
      </c>
      <c r="AI116" s="41">
        <v>0</v>
      </c>
      <c r="AJ116" s="346">
        <f t="shared" si="66"/>
        <v>0</v>
      </c>
      <c r="AK116" s="41">
        <v>0</v>
      </c>
      <c r="AL116" s="41">
        <v>0</v>
      </c>
      <c r="AM116" s="41">
        <v>0</v>
      </c>
      <c r="AN116" s="41">
        <v>0</v>
      </c>
      <c r="AO116" s="250">
        <f t="shared" si="67"/>
        <v>0</v>
      </c>
      <c r="AP116" s="41">
        <v>0</v>
      </c>
      <c r="AQ116" s="41">
        <v>0</v>
      </c>
      <c r="AR116" s="41">
        <v>0</v>
      </c>
      <c r="AS116" s="41">
        <v>0</v>
      </c>
      <c r="AT116" s="250">
        <f t="shared" si="71"/>
        <v>0</v>
      </c>
      <c r="AU116" s="41">
        <v>0</v>
      </c>
      <c r="AV116" s="41">
        <v>0</v>
      </c>
      <c r="AW116" s="41">
        <v>0</v>
      </c>
      <c r="AX116" s="41">
        <v>0</v>
      </c>
      <c r="AY116" s="250">
        <f t="shared" si="70"/>
        <v>0</v>
      </c>
    </row>
    <row r="117" spans="1:51" s="18" customFormat="1" ht="15.75" customHeight="1" thickBot="1" x14ac:dyDescent="0.3">
      <c r="A117" s="141"/>
      <c r="B117" s="1055"/>
      <c r="C117" s="1122"/>
      <c r="D117" s="1089"/>
      <c r="E117" s="185" t="s">
        <v>621</v>
      </c>
      <c r="F117" s="135">
        <f t="shared" si="68"/>
        <v>6</v>
      </c>
      <c r="G117" s="179">
        <v>1</v>
      </c>
      <c r="H117" s="179">
        <v>0</v>
      </c>
      <c r="I117" s="179">
        <v>0</v>
      </c>
      <c r="J117" s="336">
        <v>0</v>
      </c>
      <c r="K117" s="346">
        <f t="shared" si="69"/>
        <v>1</v>
      </c>
      <c r="L117" s="320">
        <v>0</v>
      </c>
      <c r="M117" s="179">
        <v>0</v>
      </c>
      <c r="N117" s="179">
        <v>0</v>
      </c>
      <c r="O117" s="179">
        <v>0</v>
      </c>
      <c r="P117" s="250">
        <f t="shared" si="62"/>
        <v>0</v>
      </c>
      <c r="Q117" s="179">
        <v>1</v>
      </c>
      <c r="R117" s="179">
        <v>1</v>
      </c>
      <c r="S117" s="179">
        <v>0</v>
      </c>
      <c r="T117" s="336">
        <v>0</v>
      </c>
      <c r="U117" s="346">
        <f t="shared" si="63"/>
        <v>2</v>
      </c>
      <c r="V117" s="179">
        <v>0</v>
      </c>
      <c r="W117" s="179">
        <v>0</v>
      </c>
      <c r="X117" s="179">
        <v>0</v>
      </c>
      <c r="Y117" s="336">
        <v>1</v>
      </c>
      <c r="Z117" s="346">
        <f t="shared" si="64"/>
        <v>1</v>
      </c>
      <c r="AA117" s="179">
        <v>0</v>
      </c>
      <c r="AB117" s="179">
        <v>0</v>
      </c>
      <c r="AC117" s="179">
        <v>0</v>
      </c>
      <c r="AD117" s="179">
        <v>0</v>
      </c>
      <c r="AE117" s="346">
        <f t="shared" si="65"/>
        <v>0</v>
      </c>
      <c r="AF117" s="41">
        <v>0</v>
      </c>
      <c r="AG117" s="41">
        <v>0</v>
      </c>
      <c r="AH117" s="41">
        <v>0</v>
      </c>
      <c r="AI117" s="41">
        <v>1</v>
      </c>
      <c r="AJ117" s="346">
        <f t="shared" si="66"/>
        <v>1</v>
      </c>
      <c r="AK117" s="41">
        <v>0</v>
      </c>
      <c r="AL117" s="41">
        <v>0</v>
      </c>
      <c r="AM117" s="41">
        <v>0</v>
      </c>
      <c r="AN117" s="41">
        <v>0</v>
      </c>
      <c r="AO117" s="250">
        <f t="shared" si="67"/>
        <v>0</v>
      </c>
      <c r="AP117" s="41">
        <v>0</v>
      </c>
      <c r="AQ117" s="41">
        <v>0</v>
      </c>
      <c r="AR117" s="41">
        <v>0</v>
      </c>
      <c r="AS117" s="41">
        <v>1</v>
      </c>
      <c r="AT117" s="250">
        <f t="shared" si="71"/>
        <v>1</v>
      </c>
      <c r="AU117" s="41">
        <v>0</v>
      </c>
      <c r="AV117" s="41">
        <v>0</v>
      </c>
      <c r="AW117" s="41">
        <v>0</v>
      </c>
      <c r="AX117" s="41">
        <v>0</v>
      </c>
      <c r="AY117" s="250">
        <f t="shared" si="70"/>
        <v>0</v>
      </c>
    </row>
    <row r="118" spans="1:51" s="18" customFormat="1" ht="15.75" customHeight="1" thickBot="1" x14ac:dyDescent="0.3">
      <c r="A118" s="141"/>
      <c r="B118" s="1023"/>
      <c r="C118" s="1122"/>
      <c r="D118" s="1086"/>
      <c r="E118" s="185" t="s">
        <v>620</v>
      </c>
      <c r="F118" s="135">
        <f t="shared" si="68"/>
        <v>0</v>
      </c>
      <c r="G118" s="144">
        <v>0</v>
      </c>
      <c r="H118" s="144">
        <v>0</v>
      </c>
      <c r="I118" s="144">
        <v>0</v>
      </c>
      <c r="J118" s="337">
        <v>0</v>
      </c>
      <c r="K118" s="346">
        <f t="shared" si="69"/>
        <v>0</v>
      </c>
      <c r="L118" s="321">
        <v>0</v>
      </c>
      <c r="M118" s="144">
        <v>0</v>
      </c>
      <c r="N118" s="144">
        <v>0</v>
      </c>
      <c r="O118" s="144">
        <v>0</v>
      </c>
      <c r="P118" s="250">
        <f t="shared" si="62"/>
        <v>0</v>
      </c>
      <c r="Q118" s="144">
        <v>0</v>
      </c>
      <c r="R118" s="144">
        <v>0</v>
      </c>
      <c r="S118" s="144">
        <v>0</v>
      </c>
      <c r="T118" s="337">
        <v>0</v>
      </c>
      <c r="U118" s="346">
        <f t="shared" si="63"/>
        <v>0</v>
      </c>
      <c r="V118" s="144">
        <v>0</v>
      </c>
      <c r="W118" s="144">
        <v>0</v>
      </c>
      <c r="X118" s="144">
        <v>0</v>
      </c>
      <c r="Y118" s="337">
        <v>0</v>
      </c>
      <c r="Z118" s="346">
        <f t="shared" si="64"/>
        <v>0</v>
      </c>
      <c r="AA118" s="144">
        <v>0</v>
      </c>
      <c r="AB118" s="144">
        <v>0</v>
      </c>
      <c r="AC118" s="144">
        <v>0</v>
      </c>
      <c r="AD118" s="144">
        <v>0</v>
      </c>
      <c r="AE118" s="346">
        <f t="shared" si="65"/>
        <v>0</v>
      </c>
      <c r="AF118" s="176">
        <v>0</v>
      </c>
      <c r="AG118" s="176">
        <v>0</v>
      </c>
      <c r="AH118" s="176">
        <v>0</v>
      </c>
      <c r="AI118" s="176">
        <v>0</v>
      </c>
      <c r="AJ118" s="346">
        <f t="shared" si="66"/>
        <v>0</v>
      </c>
      <c r="AK118" s="176">
        <v>0</v>
      </c>
      <c r="AL118" s="176">
        <v>0</v>
      </c>
      <c r="AM118" s="176">
        <v>0</v>
      </c>
      <c r="AN118" s="176">
        <v>0</v>
      </c>
      <c r="AO118" s="250">
        <f t="shared" si="67"/>
        <v>0</v>
      </c>
      <c r="AP118" s="763">
        <v>0</v>
      </c>
      <c r="AQ118" s="763">
        <v>0</v>
      </c>
      <c r="AR118" s="763">
        <v>0</v>
      </c>
      <c r="AS118" s="763">
        <v>0</v>
      </c>
      <c r="AT118" s="250">
        <f t="shared" si="71"/>
        <v>0</v>
      </c>
      <c r="AU118" s="176">
        <v>0</v>
      </c>
      <c r="AV118" s="176">
        <v>0</v>
      </c>
      <c r="AW118" s="176">
        <v>0</v>
      </c>
      <c r="AX118" s="176">
        <v>0</v>
      </c>
      <c r="AY118" s="250">
        <f t="shared" si="70"/>
        <v>0</v>
      </c>
    </row>
    <row r="119" spans="1:51" s="18" customFormat="1" ht="15" customHeight="1" x14ac:dyDescent="0.25">
      <c r="A119" s="141"/>
      <c r="B119" s="1024">
        <v>26</v>
      </c>
      <c r="C119" s="1122"/>
      <c r="D119" s="1084" t="s">
        <v>520</v>
      </c>
      <c r="E119" s="55" t="s">
        <v>116</v>
      </c>
      <c r="F119" s="135">
        <f t="shared" si="68"/>
        <v>0</v>
      </c>
      <c r="G119" s="47">
        <v>0</v>
      </c>
      <c r="H119" s="47">
        <v>0</v>
      </c>
      <c r="I119" s="47">
        <v>0</v>
      </c>
      <c r="J119" s="335">
        <v>0</v>
      </c>
      <c r="K119" s="346">
        <f t="shared" si="69"/>
        <v>0</v>
      </c>
      <c r="L119" s="322">
        <v>0</v>
      </c>
      <c r="M119" s="47">
        <v>0</v>
      </c>
      <c r="N119" s="47">
        <v>0</v>
      </c>
      <c r="O119" s="47">
        <v>0</v>
      </c>
      <c r="P119" s="250">
        <f t="shared" si="62"/>
        <v>0</v>
      </c>
      <c r="Q119" s="47">
        <v>0</v>
      </c>
      <c r="R119" s="47">
        <v>0</v>
      </c>
      <c r="S119" s="47">
        <v>0</v>
      </c>
      <c r="T119" s="335">
        <v>0</v>
      </c>
      <c r="U119" s="346">
        <f t="shared" si="63"/>
        <v>0</v>
      </c>
      <c r="V119" s="47">
        <v>0</v>
      </c>
      <c r="W119" s="47">
        <v>0</v>
      </c>
      <c r="X119" s="47">
        <v>0</v>
      </c>
      <c r="Y119" s="335">
        <v>0</v>
      </c>
      <c r="Z119" s="346">
        <f t="shared" si="64"/>
        <v>0</v>
      </c>
      <c r="AA119" s="47">
        <v>0</v>
      </c>
      <c r="AB119" s="47">
        <v>0</v>
      </c>
      <c r="AC119" s="47">
        <v>0</v>
      </c>
      <c r="AD119" s="47">
        <v>0</v>
      </c>
      <c r="AE119" s="346">
        <f t="shared" si="65"/>
        <v>0</v>
      </c>
      <c r="AF119" s="176">
        <v>0</v>
      </c>
      <c r="AG119" s="176">
        <v>0</v>
      </c>
      <c r="AH119" s="176">
        <v>0</v>
      </c>
      <c r="AI119" s="176">
        <v>0</v>
      </c>
      <c r="AJ119" s="346">
        <f t="shared" si="66"/>
        <v>0</v>
      </c>
      <c r="AK119" s="176">
        <v>0</v>
      </c>
      <c r="AL119" s="176">
        <v>0</v>
      </c>
      <c r="AM119" s="176">
        <v>0</v>
      </c>
      <c r="AN119" s="176">
        <v>0</v>
      </c>
      <c r="AO119" s="250">
        <f t="shared" si="67"/>
        <v>0</v>
      </c>
      <c r="AP119" s="763">
        <v>0</v>
      </c>
      <c r="AQ119" s="763">
        <v>0</v>
      </c>
      <c r="AR119" s="763">
        <v>0</v>
      </c>
      <c r="AS119" s="763">
        <v>0</v>
      </c>
      <c r="AT119" s="250">
        <f t="shared" si="71"/>
        <v>0</v>
      </c>
      <c r="AU119" s="176">
        <v>0</v>
      </c>
      <c r="AV119" s="176">
        <v>0</v>
      </c>
      <c r="AW119" s="176">
        <v>0</v>
      </c>
      <c r="AX119" s="176">
        <v>0</v>
      </c>
      <c r="AY119" s="250">
        <f t="shared" si="70"/>
        <v>0</v>
      </c>
    </row>
    <row r="120" spans="1:51" s="18" customFormat="1" ht="15.75" customHeight="1" x14ac:dyDescent="0.25">
      <c r="A120" s="141"/>
      <c r="B120" s="1024"/>
      <c r="C120" s="1122"/>
      <c r="D120" s="1085"/>
      <c r="E120" s="57" t="s">
        <v>117</v>
      </c>
      <c r="F120" s="135">
        <f t="shared" si="68"/>
        <v>0</v>
      </c>
      <c r="G120" s="41">
        <v>0</v>
      </c>
      <c r="H120" s="41">
        <v>0</v>
      </c>
      <c r="I120" s="41">
        <v>0</v>
      </c>
      <c r="J120" s="333">
        <v>0</v>
      </c>
      <c r="K120" s="346">
        <f t="shared" si="69"/>
        <v>0</v>
      </c>
      <c r="L120" s="316">
        <v>0</v>
      </c>
      <c r="M120" s="41">
        <v>0</v>
      </c>
      <c r="N120" s="41">
        <v>0</v>
      </c>
      <c r="O120" s="41">
        <v>0</v>
      </c>
      <c r="P120" s="250">
        <f t="shared" si="62"/>
        <v>0</v>
      </c>
      <c r="Q120" s="41">
        <v>0</v>
      </c>
      <c r="R120" s="41">
        <v>0</v>
      </c>
      <c r="S120" s="41">
        <v>0</v>
      </c>
      <c r="T120" s="333">
        <v>0</v>
      </c>
      <c r="U120" s="346">
        <f t="shared" si="63"/>
        <v>0</v>
      </c>
      <c r="V120" s="41">
        <v>0</v>
      </c>
      <c r="W120" s="41">
        <v>0</v>
      </c>
      <c r="X120" s="41">
        <v>0</v>
      </c>
      <c r="Y120" s="333">
        <v>0</v>
      </c>
      <c r="Z120" s="346">
        <f t="shared" si="64"/>
        <v>0</v>
      </c>
      <c r="AA120" s="41">
        <v>0</v>
      </c>
      <c r="AB120" s="41">
        <v>0</v>
      </c>
      <c r="AC120" s="41">
        <v>0</v>
      </c>
      <c r="AD120" s="41">
        <v>0</v>
      </c>
      <c r="AE120" s="346">
        <f t="shared" si="65"/>
        <v>0</v>
      </c>
      <c r="AF120" s="41">
        <v>0</v>
      </c>
      <c r="AG120" s="41">
        <v>0</v>
      </c>
      <c r="AH120" s="41">
        <v>0</v>
      </c>
      <c r="AI120" s="41">
        <v>0</v>
      </c>
      <c r="AJ120" s="346">
        <f t="shared" si="66"/>
        <v>0</v>
      </c>
      <c r="AK120" s="41">
        <v>0</v>
      </c>
      <c r="AL120" s="41">
        <v>0</v>
      </c>
      <c r="AM120" s="41">
        <v>0</v>
      </c>
      <c r="AN120" s="41">
        <v>0</v>
      </c>
      <c r="AO120" s="250">
        <f t="shared" si="67"/>
        <v>0</v>
      </c>
      <c r="AP120" s="41">
        <v>0</v>
      </c>
      <c r="AQ120" s="41">
        <v>0</v>
      </c>
      <c r="AR120" s="41">
        <v>0</v>
      </c>
      <c r="AS120" s="41">
        <v>0</v>
      </c>
      <c r="AT120" s="250">
        <f t="shared" si="71"/>
        <v>0</v>
      </c>
      <c r="AU120" s="41">
        <v>0</v>
      </c>
      <c r="AV120" s="41">
        <v>0</v>
      </c>
      <c r="AW120" s="41">
        <v>0</v>
      </c>
      <c r="AX120" s="41">
        <v>0</v>
      </c>
      <c r="AY120" s="250">
        <f t="shared" si="70"/>
        <v>0</v>
      </c>
    </row>
    <row r="121" spans="1:51" s="18" customFormat="1" ht="15.75" customHeight="1" thickBot="1" x14ac:dyDescent="0.3">
      <c r="A121" s="141"/>
      <c r="B121" s="1024"/>
      <c r="C121" s="1122"/>
      <c r="D121" s="1086"/>
      <c r="E121" s="58" t="s">
        <v>112</v>
      </c>
      <c r="F121" s="135">
        <f t="shared" si="68"/>
        <v>10</v>
      </c>
      <c r="G121" s="42">
        <v>4</v>
      </c>
      <c r="H121" s="42">
        <v>0</v>
      </c>
      <c r="I121" s="42">
        <v>0</v>
      </c>
      <c r="J121" s="334">
        <v>0</v>
      </c>
      <c r="K121" s="346">
        <f t="shared" si="69"/>
        <v>4</v>
      </c>
      <c r="L121" s="317">
        <v>1</v>
      </c>
      <c r="M121" s="42">
        <v>0</v>
      </c>
      <c r="N121" s="42">
        <v>0</v>
      </c>
      <c r="O121" s="42">
        <v>0</v>
      </c>
      <c r="P121" s="250">
        <f t="shared" si="62"/>
        <v>1</v>
      </c>
      <c r="Q121" s="42">
        <v>0</v>
      </c>
      <c r="R121" s="42">
        <v>0</v>
      </c>
      <c r="S121" s="42">
        <v>0</v>
      </c>
      <c r="T121" s="334">
        <v>0</v>
      </c>
      <c r="U121" s="346">
        <f t="shared" si="63"/>
        <v>0</v>
      </c>
      <c r="V121" s="42">
        <v>0</v>
      </c>
      <c r="W121" s="42">
        <v>0</v>
      </c>
      <c r="X121" s="42">
        <v>0</v>
      </c>
      <c r="Y121" s="334">
        <v>0</v>
      </c>
      <c r="Z121" s="346">
        <f t="shared" si="64"/>
        <v>0</v>
      </c>
      <c r="AA121" s="42">
        <v>0</v>
      </c>
      <c r="AB121" s="42">
        <v>0</v>
      </c>
      <c r="AC121" s="42">
        <v>0</v>
      </c>
      <c r="AD121" s="42">
        <v>0</v>
      </c>
      <c r="AE121" s="346">
        <f t="shared" si="65"/>
        <v>0</v>
      </c>
      <c r="AF121" s="41">
        <v>0</v>
      </c>
      <c r="AG121" s="41">
        <v>0</v>
      </c>
      <c r="AH121" s="41">
        <v>0</v>
      </c>
      <c r="AI121" s="41">
        <v>2</v>
      </c>
      <c r="AJ121" s="346">
        <f t="shared" si="66"/>
        <v>2</v>
      </c>
      <c r="AK121" s="41">
        <v>0</v>
      </c>
      <c r="AL121" s="41">
        <v>0</v>
      </c>
      <c r="AM121" s="41">
        <v>0</v>
      </c>
      <c r="AN121" s="41">
        <v>0</v>
      </c>
      <c r="AO121" s="250">
        <f t="shared" si="67"/>
        <v>0</v>
      </c>
      <c r="AP121" s="41">
        <v>0</v>
      </c>
      <c r="AQ121" s="41">
        <v>0</v>
      </c>
      <c r="AR121" s="41">
        <v>0</v>
      </c>
      <c r="AS121" s="41">
        <v>0</v>
      </c>
      <c r="AT121" s="250">
        <f t="shared" si="71"/>
        <v>0</v>
      </c>
      <c r="AU121" s="41">
        <v>0</v>
      </c>
      <c r="AV121" s="41">
        <v>0</v>
      </c>
      <c r="AW121" s="41">
        <v>0</v>
      </c>
      <c r="AX121" s="41">
        <v>3</v>
      </c>
      <c r="AY121" s="250">
        <f t="shared" si="70"/>
        <v>3</v>
      </c>
    </row>
    <row r="122" spans="1:51" s="18" customFormat="1" ht="15" customHeight="1" x14ac:dyDescent="0.25">
      <c r="A122" s="141"/>
      <c r="B122" s="1024">
        <v>27</v>
      </c>
      <c r="C122" s="1122"/>
      <c r="D122" s="1084" t="s">
        <v>521</v>
      </c>
      <c r="E122" s="55" t="s">
        <v>116</v>
      </c>
      <c r="F122" s="135">
        <f t="shared" si="68"/>
        <v>0</v>
      </c>
      <c r="G122" s="47">
        <v>0</v>
      </c>
      <c r="H122" s="47">
        <v>0</v>
      </c>
      <c r="I122" s="47">
        <v>0</v>
      </c>
      <c r="J122" s="335">
        <v>0</v>
      </c>
      <c r="K122" s="346">
        <f t="shared" si="69"/>
        <v>0</v>
      </c>
      <c r="L122" s="322">
        <v>0</v>
      </c>
      <c r="M122" s="47">
        <v>0</v>
      </c>
      <c r="N122" s="47">
        <v>0</v>
      </c>
      <c r="O122" s="47">
        <v>0</v>
      </c>
      <c r="P122" s="250">
        <f t="shared" si="62"/>
        <v>0</v>
      </c>
      <c r="Q122" s="47">
        <v>0</v>
      </c>
      <c r="R122" s="47">
        <v>0</v>
      </c>
      <c r="S122" s="47">
        <v>0</v>
      </c>
      <c r="T122" s="335">
        <v>0</v>
      </c>
      <c r="U122" s="346">
        <f t="shared" si="63"/>
        <v>0</v>
      </c>
      <c r="V122" s="47">
        <v>0</v>
      </c>
      <c r="W122" s="47">
        <v>0</v>
      </c>
      <c r="X122" s="47">
        <v>0</v>
      </c>
      <c r="Y122" s="335">
        <v>0</v>
      </c>
      <c r="Z122" s="346">
        <f t="shared" si="64"/>
        <v>0</v>
      </c>
      <c r="AA122" s="47">
        <v>0</v>
      </c>
      <c r="AB122" s="47">
        <v>0</v>
      </c>
      <c r="AC122" s="47">
        <v>0</v>
      </c>
      <c r="AD122" s="47">
        <v>0</v>
      </c>
      <c r="AE122" s="346">
        <f t="shared" si="65"/>
        <v>0</v>
      </c>
      <c r="AF122" s="176">
        <v>0</v>
      </c>
      <c r="AG122" s="176">
        <v>0</v>
      </c>
      <c r="AH122" s="176">
        <v>0</v>
      </c>
      <c r="AI122" s="176">
        <v>0</v>
      </c>
      <c r="AJ122" s="346">
        <f t="shared" si="66"/>
        <v>0</v>
      </c>
      <c r="AK122" s="176">
        <v>0</v>
      </c>
      <c r="AL122" s="176">
        <v>0</v>
      </c>
      <c r="AM122" s="176">
        <v>0</v>
      </c>
      <c r="AN122" s="176">
        <v>0</v>
      </c>
      <c r="AO122" s="250">
        <f t="shared" si="67"/>
        <v>0</v>
      </c>
      <c r="AP122" s="763">
        <v>0</v>
      </c>
      <c r="AQ122" s="763">
        <v>0</v>
      </c>
      <c r="AR122" s="763">
        <v>0</v>
      </c>
      <c r="AS122" s="763">
        <v>0</v>
      </c>
      <c r="AT122" s="250">
        <f t="shared" si="71"/>
        <v>0</v>
      </c>
      <c r="AU122" s="176">
        <v>0</v>
      </c>
      <c r="AV122" s="176">
        <v>0</v>
      </c>
      <c r="AW122" s="176">
        <v>0</v>
      </c>
      <c r="AX122" s="176">
        <v>0</v>
      </c>
      <c r="AY122" s="250">
        <f t="shared" si="70"/>
        <v>0</v>
      </c>
    </row>
    <row r="123" spans="1:51" s="18" customFormat="1" ht="15.75" customHeight="1" x14ac:dyDescent="0.25">
      <c r="A123" s="141"/>
      <c r="B123" s="1024"/>
      <c r="C123" s="1122"/>
      <c r="D123" s="1085"/>
      <c r="E123" s="57" t="s">
        <v>117</v>
      </c>
      <c r="F123" s="135">
        <f t="shared" si="68"/>
        <v>0</v>
      </c>
      <c r="G123" s="41">
        <v>0</v>
      </c>
      <c r="H123" s="41">
        <v>0</v>
      </c>
      <c r="I123" s="41">
        <v>0</v>
      </c>
      <c r="J123" s="333">
        <v>0</v>
      </c>
      <c r="K123" s="346">
        <f t="shared" si="69"/>
        <v>0</v>
      </c>
      <c r="L123" s="316">
        <v>0</v>
      </c>
      <c r="M123" s="41">
        <v>0</v>
      </c>
      <c r="N123" s="41">
        <v>0</v>
      </c>
      <c r="O123" s="41">
        <v>0</v>
      </c>
      <c r="P123" s="250">
        <f t="shared" si="62"/>
        <v>0</v>
      </c>
      <c r="Q123" s="41">
        <v>0</v>
      </c>
      <c r="R123" s="41">
        <v>0</v>
      </c>
      <c r="S123" s="41">
        <v>0</v>
      </c>
      <c r="T123" s="333">
        <v>0</v>
      </c>
      <c r="U123" s="346">
        <f t="shared" si="63"/>
        <v>0</v>
      </c>
      <c r="V123" s="41">
        <v>0</v>
      </c>
      <c r="W123" s="41">
        <v>0</v>
      </c>
      <c r="X123" s="41">
        <v>0</v>
      </c>
      <c r="Y123" s="333">
        <v>0</v>
      </c>
      <c r="Z123" s="346">
        <f t="shared" si="64"/>
        <v>0</v>
      </c>
      <c r="AA123" s="41">
        <v>0</v>
      </c>
      <c r="AB123" s="41">
        <v>0</v>
      </c>
      <c r="AC123" s="41">
        <v>0</v>
      </c>
      <c r="AD123" s="41">
        <v>0</v>
      </c>
      <c r="AE123" s="346">
        <f t="shared" si="65"/>
        <v>0</v>
      </c>
      <c r="AF123" s="41">
        <v>0</v>
      </c>
      <c r="AG123" s="41">
        <v>0</v>
      </c>
      <c r="AH123" s="41">
        <v>0</v>
      </c>
      <c r="AI123" s="41">
        <v>0</v>
      </c>
      <c r="AJ123" s="346">
        <f t="shared" si="66"/>
        <v>0</v>
      </c>
      <c r="AK123" s="41">
        <v>0</v>
      </c>
      <c r="AL123" s="41">
        <v>0</v>
      </c>
      <c r="AM123" s="41">
        <v>0</v>
      </c>
      <c r="AN123" s="41">
        <v>0</v>
      </c>
      <c r="AO123" s="250">
        <f t="shared" si="67"/>
        <v>0</v>
      </c>
      <c r="AP123" s="41">
        <v>0</v>
      </c>
      <c r="AQ123" s="41">
        <v>0</v>
      </c>
      <c r="AR123" s="41">
        <v>0</v>
      </c>
      <c r="AS123" s="41">
        <v>0</v>
      </c>
      <c r="AT123" s="250">
        <f t="shared" si="71"/>
        <v>0</v>
      </c>
      <c r="AU123" s="41">
        <v>0</v>
      </c>
      <c r="AV123" s="41">
        <v>0</v>
      </c>
      <c r="AW123" s="41">
        <v>0</v>
      </c>
      <c r="AX123" s="41">
        <v>0</v>
      </c>
      <c r="AY123" s="250">
        <f t="shared" si="70"/>
        <v>0</v>
      </c>
    </row>
    <row r="124" spans="1:51" s="18" customFormat="1" ht="15.75" customHeight="1" thickBot="1" x14ac:dyDescent="0.3">
      <c r="A124" s="141"/>
      <c r="B124" s="1024"/>
      <c r="C124" s="1122"/>
      <c r="D124" s="1086"/>
      <c r="E124" s="58" t="s">
        <v>112</v>
      </c>
      <c r="F124" s="135">
        <f t="shared" si="68"/>
        <v>13</v>
      </c>
      <c r="G124" s="42">
        <v>1</v>
      </c>
      <c r="H124" s="42">
        <v>0</v>
      </c>
      <c r="I124" s="42">
        <v>0</v>
      </c>
      <c r="J124" s="334">
        <v>0</v>
      </c>
      <c r="K124" s="346">
        <f t="shared" si="69"/>
        <v>1</v>
      </c>
      <c r="L124" s="317">
        <v>0</v>
      </c>
      <c r="M124" s="42">
        <v>0</v>
      </c>
      <c r="N124" s="42">
        <v>0</v>
      </c>
      <c r="O124" s="42">
        <v>0</v>
      </c>
      <c r="P124" s="250">
        <f t="shared" si="62"/>
        <v>0</v>
      </c>
      <c r="Q124" s="42">
        <v>1</v>
      </c>
      <c r="R124" s="42">
        <v>0</v>
      </c>
      <c r="S124" s="42">
        <v>0</v>
      </c>
      <c r="T124" s="334">
        <v>0</v>
      </c>
      <c r="U124" s="346">
        <f t="shared" si="63"/>
        <v>1</v>
      </c>
      <c r="V124" s="42">
        <v>0</v>
      </c>
      <c r="W124" s="42">
        <v>0</v>
      </c>
      <c r="X124" s="42">
        <v>0</v>
      </c>
      <c r="Y124" s="334">
        <v>2</v>
      </c>
      <c r="Z124" s="346">
        <f t="shared" si="64"/>
        <v>2</v>
      </c>
      <c r="AA124" s="42">
        <v>0</v>
      </c>
      <c r="AB124" s="42">
        <v>0</v>
      </c>
      <c r="AC124" s="42">
        <v>0</v>
      </c>
      <c r="AD124" s="42">
        <v>2</v>
      </c>
      <c r="AE124" s="346">
        <f t="shared" si="65"/>
        <v>2</v>
      </c>
      <c r="AF124" s="41">
        <v>0</v>
      </c>
      <c r="AG124" s="41">
        <v>0</v>
      </c>
      <c r="AH124" s="41">
        <v>0</v>
      </c>
      <c r="AI124" s="41">
        <v>0</v>
      </c>
      <c r="AJ124" s="346">
        <f t="shared" si="66"/>
        <v>0</v>
      </c>
      <c r="AK124" s="41">
        <v>0</v>
      </c>
      <c r="AL124" s="41">
        <v>0</v>
      </c>
      <c r="AM124" s="41">
        <v>0</v>
      </c>
      <c r="AN124" s="41">
        <v>7</v>
      </c>
      <c r="AO124" s="250">
        <f t="shared" si="67"/>
        <v>7</v>
      </c>
      <c r="AP124" s="41">
        <v>0</v>
      </c>
      <c r="AQ124" s="41">
        <v>0</v>
      </c>
      <c r="AR124" s="41">
        <v>0</v>
      </c>
      <c r="AS124" s="41">
        <v>0</v>
      </c>
      <c r="AT124" s="250">
        <f t="shared" si="71"/>
        <v>0</v>
      </c>
      <c r="AU124" s="41">
        <v>0</v>
      </c>
      <c r="AV124" s="41">
        <v>0</v>
      </c>
      <c r="AW124" s="41">
        <v>0</v>
      </c>
      <c r="AX124" s="41">
        <v>0</v>
      </c>
      <c r="AY124" s="250">
        <f t="shared" si="70"/>
        <v>0</v>
      </c>
    </row>
    <row r="125" spans="1:51" s="18" customFormat="1" ht="15" customHeight="1" x14ac:dyDescent="0.25">
      <c r="A125" s="141"/>
      <c r="B125" s="1087">
        <v>28</v>
      </c>
      <c r="C125" s="1122"/>
      <c r="D125" s="1084" t="s">
        <v>444</v>
      </c>
      <c r="E125" s="158" t="s">
        <v>116</v>
      </c>
      <c r="F125" s="135">
        <f t="shared" si="68"/>
        <v>0</v>
      </c>
      <c r="G125" s="47">
        <v>0</v>
      </c>
      <c r="H125" s="47">
        <v>0</v>
      </c>
      <c r="I125" s="47">
        <v>0</v>
      </c>
      <c r="J125" s="335">
        <v>0</v>
      </c>
      <c r="K125" s="346">
        <f t="shared" si="69"/>
        <v>0</v>
      </c>
      <c r="L125" s="322">
        <v>0</v>
      </c>
      <c r="M125" s="47">
        <v>0</v>
      </c>
      <c r="N125" s="47">
        <v>0</v>
      </c>
      <c r="O125" s="47">
        <v>0</v>
      </c>
      <c r="P125" s="250">
        <f t="shared" si="62"/>
        <v>0</v>
      </c>
      <c r="Q125" s="47">
        <v>0</v>
      </c>
      <c r="R125" s="47">
        <v>0</v>
      </c>
      <c r="S125" s="47">
        <v>0</v>
      </c>
      <c r="T125" s="335">
        <v>0</v>
      </c>
      <c r="U125" s="346">
        <f t="shared" si="63"/>
        <v>0</v>
      </c>
      <c r="V125" s="47">
        <v>0</v>
      </c>
      <c r="W125" s="47">
        <v>0</v>
      </c>
      <c r="X125" s="47">
        <v>0</v>
      </c>
      <c r="Y125" s="335">
        <v>0</v>
      </c>
      <c r="Z125" s="346">
        <f t="shared" si="64"/>
        <v>0</v>
      </c>
      <c r="AA125" s="47">
        <v>0</v>
      </c>
      <c r="AB125" s="47">
        <v>0</v>
      </c>
      <c r="AC125" s="47">
        <v>0</v>
      </c>
      <c r="AD125" s="47">
        <v>0</v>
      </c>
      <c r="AE125" s="346">
        <f t="shared" si="65"/>
        <v>0</v>
      </c>
      <c r="AF125" s="176">
        <v>0</v>
      </c>
      <c r="AG125" s="176">
        <v>0</v>
      </c>
      <c r="AH125" s="176">
        <v>0</v>
      </c>
      <c r="AI125" s="176">
        <v>0</v>
      </c>
      <c r="AJ125" s="346">
        <f t="shared" si="66"/>
        <v>0</v>
      </c>
      <c r="AK125" s="176">
        <v>0</v>
      </c>
      <c r="AL125" s="176">
        <v>0</v>
      </c>
      <c r="AM125" s="176">
        <v>0</v>
      </c>
      <c r="AN125" s="176">
        <v>0</v>
      </c>
      <c r="AO125" s="250">
        <f t="shared" si="67"/>
        <v>0</v>
      </c>
      <c r="AP125" s="763">
        <v>0</v>
      </c>
      <c r="AQ125" s="763">
        <v>0</v>
      </c>
      <c r="AR125" s="763">
        <v>0</v>
      </c>
      <c r="AS125" s="763">
        <v>0</v>
      </c>
      <c r="AT125" s="250">
        <f t="shared" si="71"/>
        <v>0</v>
      </c>
      <c r="AU125" s="176">
        <v>0</v>
      </c>
      <c r="AV125" s="176">
        <v>0</v>
      </c>
      <c r="AW125" s="176">
        <v>0</v>
      </c>
      <c r="AX125" s="176">
        <v>0</v>
      </c>
      <c r="AY125" s="250">
        <f t="shared" si="70"/>
        <v>0</v>
      </c>
    </row>
    <row r="126" spans="1:51" s="18" customFormat="1" ht="15.75" customHeight="1" x14ac:dyDescent="0.25">
      <c r="A126" s="141"/>
      <c r="B126" s="1055"/>
      <c r="C126" s="1122"/>
      <c r="D126" s="1085"/>
      <c r="E126" s="159" t="s">
        <v>117</v>
      </c>
      <c r="F126" s="135">
        <f t="shared" si="68"/>
        <v>0</v>
      </c>
      <c r="G126" s="41">
        <v>0</v>
      </c>
      <c r="H126" s="41">
        <v>0</v>
      </c>
      <c r="I126" s="41">
        <v>0</v>
      </c>
      <c r="J126" s="333">
        <v>0</v>
      </c>
      <c r="K126" s="346">
        <f t="shared" si="69"/>
        <v>0</v>
      </c>
      <c r="L126" s="316">
        <v>0</v>
      </c>
      <c r="M126" s="41">
        <v>0</v>
      </c>
      <c r="N126" s="41">
        <v>0</v>
      </c>
      <c r="O126" s="41">
        <v>0</v>
      </c>
      <c r="P126" s="250">
        <f t="shared" si="62"/>
        <v>0</v>
      </c>
      <c r="Q126" s="41">
        <v>0</v>
      </c>
      <c r="R126" s="41">
        <v>0</v>
      </c>
      <c r="S126" s="41">
        <v>0</v>
      </c>
      <c r="T126" s="333">
        <v>0</v>
      </c>
      <c r="U126" s="346">
        <f t="shared" si="63"/>
        <v>0</v>
      </c>
      <c r="V126" s="41">
        <v>0</v>
      </c>
      <c r="W126" s="41">
        <v>0</v>
      </c>
      <c r="X126" s="41">
        <v>0</v>
      </c>
      <c r="Y126" s="333">
        <v>0</v>
      </c>
      <c r="Z126" s="346">
        <f t="shared" si="64"/>
        <v>0</v>
      </c>
      <c r="AA126" s="41">
        <v>0</v>
      </c>
      <c r="AB126" s="41">
        <v>0</v>
      </c>
      <c r="AC126" s="41">
        <v>0</v>
      </c>
      <c r="AD126" s="41">
        <v>0</v>
      </c>
      <c r="AE126" s="346">
        <f t="shared" si="65"/>
        <v>0</v>
      </c>
      <c r="AF126" s="41">
        <v>0</v>
      </c>
      <c r="AG126" s="41">
        <v>0</v>
      </c>
      <c r="AH126" s="41">
        <v>0</v>
      </c>
      <c r="AI126" s="41">
        <v>0</v>
      </c>
      <c r="AJ126" s="346">
        <f t="shared" si="66"/>
        <v>0</v>
      </c>
      <c r="AK126" s="41">
        <v>0</v>
      </c>
      <c r="AL126" s="41">
        <v>0</v>
      </c>
      <c r="AM126" s="41">
        <v>0</v>
      </c>
      <c r="AN126" s="41">
        <v>0</v>
      </c>
      <c r="AO126" s="250">
        <f t="shared" si="67"/>
        <v>0</v>
      </c>
      <c r="AP126" s="41">
        <v>0</v>
      </c>
      <c r="AQ126" s="41">
        <v>0</v>
      </c>
      <c r="AR126" s="41">
        <v>0</v>
      </c>
      <c r="AS126" s="41">
        <v>0</v>
      </c>
      <c r="AT126" s="250">
        <f t="shared" si="71"/>
        <v>0</v>
      </c>
      <c r="AU126" s="41">
        <v>0</v>
      </c>
      <c r="AV126" s="41">
        <v>0</v>
      </c>
      <c r="AW126" s="41">
        <v>0</v>
      </c>
      <c r="AX126" s="41">
        <v>0</v>
      </c>
      <c r="AY126" s="250">
        <f t="shared" si="70"/>
        <v>0</v>
      </c>
    </row>
    <row r="127" spans="1:51" s="18" customFormat="1" ht="15.75" customHeight="1" thickBot="1" x14ac:dyDescent="0.3">
      <c r="A127" s="141"/>
      <c r="B127" s="1055"/>
      <c r="C127" s="1122"/>
      <c r="D127" s="1085"/>
      <c r="E127" s="58" t="s">
        <v>112</v>
      </c>
      <c r="F127" s="135">
        <f t="shared" si="68"/>
        <v>2</v>
      </c>
      <c r="G127" s="42">
        <v>0</v>
      </c>
      <c r="H127" s="42">
        <v>0</v>
      </c>
      <c r="I127" s="42">
        <v>0</v>
      </c>
      <c r="J127" s="334">
        <v>0</v>
      </c>
      <c r="K127" s="346">
        <f t="shared" si="69"/>
        <v>0</v>
      </c>
      <c r="L127" s="317">
        <v>0</v>
      </c>
      <c r="M127" s="42">
        <v>0</v>
      </c>
      <c r="N127" s="42">
        <v>0</v>
      </c>
      <c r="O127" s="42">
        <v>0</v>
      </c>
      <c r="P127" s="250">
        <f t="shared" si="62"/>
        <v>0</v>
      </c>
      <c r="Q127" s="42">
        <v>1</v>
      </c>
      <c r="R127" s="42">
        <v>0</v>
      </c>
      <c r="S127" s="42">
        <v>0</v>
      </c>
      <c r="T127" s="334">
        <v>0</v>
      </c>
      <c r="U127" s="346">
        <f t="shared" si="63"/>
        <v>1</v>
      </c>
      <c r="V127" s="42">
        <v>0</v>
      </c>
      <c r="W127" s="42">
        <v>0</v>
      </c>
      <c r="X127" s="42">
        <v>0</v>
      </c>
      <c r="Y127" s="334">
        <v>0</v>
      </c>
      <c r="Z127" s="346">
        <f t="shared" si="64"/>
        <v>0</v>
      </c>
      <c r="AA127" s="42">
        <v>0</v>
      </c>
      <c r="AB127" s="42">
        <v>0</v>
      </c>
      <c r="AC127" s="42">
        <v>0</v>
      </c>
      <c r="AD127" s="42">
        <v>0</v>
      </c>
      <c r="AE127" s="346">
        <f t="shared" si="65"/>
        <v>0</v>
      </c>
      <c r="AF127" s="41">
        <v>0</v>
      </c>
      <c r="AG127" s="41">
        <v>0</v>
      </c>
      <c r="AH127" s="41">
        <v>0</v>
      </c>
      <c r="AI127" s="41">
        <v>1</v>
      </c>
      <c r="AJ127" s="346">
        <f t="shared" si="66"/>
        <v>1</v>
      </c>
      <c r="AK127" s="41">
        <v>0</v>
      </c>
      <c r="AL127" s="41">
        <v>0</v>
      </c>
      <c r="AM127" s="41">
        <v>0</v>
      </c>
      <c r="AN127" s="41">
        <v>0</v>
      </c>
      <c r="AO127" s="250">
        <f t="shared" si="67"/>
        <v>0</v>
      </c>
      <c r="AP127" s="41">
        <v>0</v>
      </c>
      <c r="AQ127" s="41">
        <v>0</v>
      </c>
      <c r="AR127" s="41">
        <v>0</v>
      </c>
      <c r="AS127" s="41">
        <v>0</v>
      </c>
      <c r="AT127" s="250">
        <f t="shared" si="71"/>
        <v>0</v>
      </c>
      <c r="AU127" s="41">
        <v>0</v>
      </c>
      <c r="AV127" s="41">
        <v>0</v>
      </c>
      <c r="AW127" s="41">
        <v>0</v>
      </c>
      <c r="AX127" s="41">
        <v>0</v>
      </c>
      <c r="AY127" s="250">
        <f t="shared" si="70"/>
        <v>0</v>
      </c>
    </row>
    <row r="128" spans="1:51" s="18" customFormat="1" ht="15.75" customHeight="1" thickBot="1" x14ac:dyDescent="0.3">
      <c r="A128" s="141"/>
      <c r="B128" s="1055"/>
      <c r="C128" s="1122"/>
      <c r="D128" s="1089"/>
      <c r="E128" s="185" t="s">
        <v>621</v>
      </c>
      <c r="F128" s="135">
        <f t="shared" si="68"/>
        <v>1</v>
      </c>
      <c r="G128" s="42">
        <v>0</v>
      </c>
      <c r="H128" s="42">
        <v>0</v>
      </c>
      <c r="I128" s="42">
        <v>0</v>
      </c>
      <c r="J128" s="334">
        <v>0</v>
      </c>
      <c r="K128" s="346">
        <f t="shared" si="69"/>
        <v>0</v>
      </c>
      <c r="L128" s="317">
        <v>0</v>
      </c>
      <c r="M128" s="42">
        <v>0</v>
      </c>
      <c r="N128" s="42">
        <v>0</v>
      </c>
      <c r="O128" s="42">
        <v>0</v>
      </c>
      <c r="P128" s="250">
        <f t="shared" si="62"/>
        <v>0</v>
      </c>
      <c r="Q128" s="42">
        <v>1</v>
      </c>
      <c r="R128" s="42">
        <v>0</v>
      </c>
      <c r="S128" s="42">
        <v>0</v>
      </c>
      <c r="T128" s="334">
        <v>0</v>
      </c>
      <c r="U128" s="346">
        <f t="shared" si="63"/>
        <v>1</v>
      </c>
      <c r="V128" s="42">
        <v>0</v>
      </c>
      <c r="W128" s="42">
        <v>0</v>
      </c>
      <c r="X128" s="42">
        <v>0</v>
      </c>
      <c r="Y128" s="334">
        <v>0</v>
      </c>
      <c r="Z128" s="346">
        <f t="shared" si="64"/>
        <v>0</v>
      </c>
      <c r="AA128" s="42">
        <v>0</v>
      </c>
      <c r="AB128" s="42">
        <v>0</v>
      </c>
      <c r="AC128" s="42">
        <v>0</v>
      </c>
      <c r="AD128" s="42">
        <v>0</v>
      </c>
      <c r="AE128" s="346">
        <f t="shared" si="65"/>
        <v>0</v>
      </c>
      <c r="AF128" s="41">
        <v>0</v>
      </c>
      <c r="AG128" s="41">
        <v>0</v>
      </c>
      <c r="AH128" s="41">
        <v>0</v>
      </c>
      <c r="AI128" s="41">
        <v>0</v>
      </c>
      <c r="AJ128" s="346">
        <f t="shared" si="66"/>
        <v>0</v>
      </c>
      <c r="AK128" s="41">
        <v>0</v>
      </c>
      <c r="AL128" s="41">
        <v>0</v>
      </c>
      <c r="AM128" s="41">
        <v>0</v>
      </c>
      <c r="AN128" s="41">
        <v>0</v>
      </c>
      <c r="AO128" s="250">
        <f t="shared" si="67"/>
        <v>0</v>
      </c>
      <c r="AP128" s="41">
        <v>0</v>
      </c>
      <c r="AQ128" s="41">
        <v>0</v>
      </c>
      <c r="AR128" s="41">
        <v>0</v>
      </c>
      <c r="AS128" s="41">
        <v>0</v>
      </c>
      <c r="AT128" s="250">
        <f t="shared" si="71"/>
        <v>0</v>
      </c>
      <c r="AU128" s="41">
        <v>0</v>
      </c>
      <c r="AV128" s="41">
        <v>0</v>
      </c>
      <c r="AW128" s="41">
        <v>0</v>
      </c>
      <c r="AX128" s="41">
        <v>0</v>
      </c>
      <c r="AY128" s="250">
        <f t="shared" si="70"/>
        <v>0</v>
      </c>
    </row>
    <row r="129" spans="1:51" s="18" customFormat="1" ht="15.75" customHeight="1" thickBot="1" x14ac:dyDescent="0.3">
      <c r="A129" s="141"/>
      <c r="B129" s="1023"/>
      <c r="C129" s="1122"/>
      <c r="D129" s="1086"/>
      <c r="E129" s="185" t="s">
        <v>620</v>
      </c>
      <c r="F129" s="135">
        <f t="shared" si="68"/>
        <v>0</v>
      </c>
      <c r="G129" s="143">
        <v>0</v>
      </c>
      <c r="H129" s="143">
        <v>0</v>
      </c>
      <c r="I129" s="143">
        <v>0</v>
      </c>
      <c r="J129" s="340">
        <v>0</v>
      </c>
      <c r="K129" s="346">
        <f t="shared" si="69"/>
        <v>0</v>
      </c>
      <c r="L129" s="323">
        <v>0</v>
      </c>
      <c r="M129" s="143">
        <v>0</v>
      </c>
      <c r="N129" s="143">
        <v>0</v>
      </c>
      <c r="O129" s="143">
        <v>0</v>
      </c>
      <c r="P129" s="250">
        <f t="shared" si="62"/>
        <v>0</v>
      </c>
      <c r="Q129" s="143">
        <v>0</v>
      </c>
      <c r="R129" s="143">
        <v>0</v>
      </c>
      <c r="S129" s="143">
        <v>0</v>
      </c>
      <c r="T129" s="340">
        <v>0</v>
      </c>
      <c r="U129" s="346">
        <f t="shared" si="63"/>
        <v>0</v>
      </c>
      <c r="V129" s="143">
        <v>0</v>
      </c>
      <c r="W129" s="143">
        <v>0</v>
      </c>
      <c r="X129" s="143">
        <v>0</v>
      </c>
      <c r="Y129" s="340">
        <v>0</v>
      </c>
      <c r="Z129" s="346">
        <f t="shared" si="64"/>
        <v>0</v>
      </c>
      <c r="AA129" s="143">
        <v>0</v>
      </c>
      <c r="AB129" s="143">
        <v>0</v>
      </c>
      <c r="AC129" s="143">
        <v>0</v>
      </c>
      <c r="AD129" s="143">
        <v>0</v>
      </c>
      <c r="AE129" s="346">
        <f t="shared" si="65"/>
        <v>0</v>
      </c>
      <c r="AF129" s="176">
        <v>0</v>
      </c>
      <c r="AG129" s="176">
        <v>0</v>
      </c>
      <c r="AH129" s="176">
        <v>0</v>
      </c>
      <c r="AI129" s="176">
        <v>0</v>
      </c>
      <c r="AJ129" s="346">
        <f t="shared" si="66"/>
        <v>0</v>
      </c>
      <c r="AK129" s="176">
        <v>0</v>
      </c>
      <c r="AL129" s="176">
        <v>0</v>
      </c>
      <c r="AM129" s="176">
        <v>0</v>
      </c>
      <c r="AN129" s="176">
        <v>0</v>
      </c>
      <c r="AO129" s="250">
        <f t="shared" si="67"/>
        <v>0</v>
      </c>
      <c r="AP129" s="763">
        <v>0</v>
      </c>
      <c r="AQ129" s="763">
        <v>0</v>
      </c>
      <c r="AR129" s="763">
        <v>0</v>
      </c>
      <c r="AS129" s="763">
        <v>0</v>
      </c>
      <c r="AT129" s="250">
        <f t="shared" si="71"/>
        <v>0</v>
      </c>
      <c r="AU129" s="176">
        <v>0</v>
      </c>
      <c r="AV129" s="176">
        <v>0</v>
      </c>
      <c r="AW129" s="176">
        <v>0</v>
      </c>
      <c r="AX129" s="176">
        <v>0</v>
      </c>
      <c r="AY129" s="250">
        <f t="shared" si="70"/>
        <v>0</v>
      </c>
    </row>
    <row r="130" spans="1:51" s="18" customFormat="1" ht="15" customHeight="1" x14ac:dyDescent="0.25">
      <c r="A130" s="141"/>
      <c r="B130" s="1087">
        <v>29</v>
      </c>
      <c r="C130" s="1122"/>
      <c r="D130" s="1084" t="s">
        <v>522</v>
      </c>
      <c r="E130" s="151" t="s">
        <v>116</v>
      </c>
      <c r="F130" s="135">
        <f t="shared" si="68"/>
        <v>0</v>
      </c>
      <c r="G130" s="146"/>
      <c r="H130" s="146"/>
      <c r="I130" s="146"/>
      <c r="J130" s="338"/>
      <c r="K130" s="346">
        <f t="shared" si="69"/>
        <v>0</v>
      </c>
      <c r="L130" s="318"/>
      <c r="M130" s="146"/>
      <c r="N130" s="146"/>
      <c r="O130" s="146"/>
      <c r="P130" s="250">
        <f t="shared" si="62"/>
        <v>0</v>
      </c>
      <c r="Q130" s="146"/>
      <c r="R130" s="146"/>
      <c r="S130" s="146"/>
      <c r="T130" s="338"/>
      <c r="U130" s="346">
        <f t="shared" si="63"/>
        <v>0</v>
      </c>
      <c r="V130" s="146"/>
      <c r="W130" s="146"/>
      <c r="X130" s="146"/>
      <c r="Y130" s="338"/>
      <c r="Z130" s="346">
        <f t="shared" si="64"/>
        <v>0</v>
      </c>
      <c r="AA130" s="146"/>
      <c r="AB130" s="146"/>
      <c r="AC130" s="146"/>
      <c r="AD130" s="146"/>
      <c r="AE130" s="346">
        <f t="shared" si="65"/>
        <v>0</v>
      </c>
      <c r="AF130" s="134"/>
      <c r="AG130" s="134"/>
      <c r="AH130" s="134"/>
      <c r="AI130" s="134"/>
      <c r="AJ130" s="346">
        <f t="shared" si="66"/>
        <v>0</v>
      </c>
      <c r="AK130" s="134"/>
      <c r="AL130" s="134"/>
      <c r="AM130" s="134"/>
      <c r="AN130" s="134"/>
      <c r="AO130" s="250">
        <f t="shared" si="67"/>
        <v>0</v>
      </c>
      <c r="AP130" s="134"/>
      <c r="AQ130" s="134"/>
      <c r="AR130" s="134"/>
      <c r="AS130" s="134"/>
      <c r="AT130" s="250">
        <f t="shared" si="71"/>
        <v>0</v>
      </c>
      <c r="AU130" s="134"/>
      <c r="AV130" s="134"/>
      <c r="AW130" s="134"/>
      <c r="AX130" s="134"/>
      <c r="AY130" s="250">
        <f t="shared" si="70"/>
        <v>0</v>
      </c>
    </row>
    <row r="131" spans="1:51" s="18" customFormat="1" ht="15.75" customHeight="1" x14ac:dyDescent="0.25">
      <c r="A131" s="141"/>
      <c r="B131" s="1055"/>
      <c r="C131" s="1122"/>
      <c r="D131" s="1085"/>
      <c r="E131" s="152" t="s">
        <v>117</v>
      </c>
      <c r="F131" s="135">
        <f t="shared" si="68"/>
        <v>0</v>
      </c>
      <c r="G131" s="134"/>
      <c r="H131" s="134"/>
      <c r="I131" s="134"/>
      <c r="J131" s="339"/>
      <c r="K131" s="346">
        <f t="shared" si="69"/>
        <v>0</v>
      </c>
      <c r="L131" s="319"/>
      <c r="M131" s="134"/>
      <c r="N131" s="134"/>
      <c r="O131" s="134"/>
      <c r="P131" s="250">
        <f t="shared" si="62"/>
        <v>0</v>
      </c>
      <c r="Q131" s="134"/>
      <c r="R131" s="134"/>
      <c r="S131" s="134"/>
      <c r="T131" s="339"/>
      <c r="U131" s="346">
        <f t="shared" si="63"/>
        <v>0</v>
      </c>
      <c r="V131" s="134"/>
      <c r="W131" s="134"/>
      <c r="X131" s="134"/>
      <c r="Y131" s="339"/>
      <c r="Z131" s="346">
        <f t="shared" si="64"/>
        <v>0</v>
      </c>
      <c r="AA131" s="134"/>
      <c r="AB131" s="134"/>
      <c r="AC131" s="134"/>
      <c r="AD131" s="134"/>
      <c r="AE131" s="346">
        <f t="shared" si="65"/>
        <v>0</v>
      </c>
      <c r="AF131" s="134"/>
      <c r="AG131" s="134"/>
      <c r="AH131" s="134"/>
      <c r="AI131" s="134"/>
      <c r="AJ131" s="346">
        <f t="shared" si="66"/>
        <v>0</v>
      </c>
      <c r="AK131" s="134"/>
      <c r="AL131" s="134"/>
      <c r="AM131" s="134"/>
      <c r="AN131" s="134"/>
      <c r="AO131" s="250">
        <f t="shared" si="67"/>
        <v>0</v>
      </c>
      <c r="AP131" s="134"/>
      <c r="AQ131" s="134"/>
      <c r="AR131" s="134"/>
      <c r="AS131" s="134"/>
      <c r="AT131" s="250">
        <f t="shared" si="71"/>
        <v>0</v>
      </c>
      <c r="AU131" s="134"/>
      <c r="AV131" s="134"/>
      <c r="AW131" s="134"/>
      <c r="AX131" s="134"/>
      <c r="AY131" s="250">
        <f t="shared" si="70"/>
        <v>0</v>
      </c>
    </row>
    <row r="132" spans="1:51" s="18" customFormat="1" ht="15.75" customHeight="1" thickBot="1" x14ac:dyDescent="0.3">
      <c r="A132" s="141"/>
      <c r="B132" s="1055"/>
      <c r="C132" s="1122"/>
      <c r="D132" s="1085"/>
      <c r="E132" s="58" t="s">
        <v>112</v>
      </c>
      <c r="F132" s="135">
        <f t="shared" si="68"/>
        <v>0</v>
      </c>
      <c r="G132" s="42">
        <v>0</v>
      </c>
      <c r="H132" s="42">
        <v>0</v>
      </c>
      <c r="I132" s="42">
        <v>0</v>
      </c>
      <c r="J132" s="334">
        <v>0</v>
      </c>
      <c r="K132" s="346">
        <f t="shared" si="69"/>
        <v>0</v>
      </c>
      <c r="L132" s="317">
        <v>0</v>
      </c>
      <c r="M132" s="42">
        <v>0</v>
      </c>
      <c r="N132" s="42">
        <v>0</v>
      </c>
      <c r="O132" s="42">
        <v>0</v>
      </c>
      <c r="P132" s="250">
        <f t="shared" si="62"/>
        <v>0</v>
      </c>
      <c r="Q132" s="42">
        <v>0</v>
      </c>
      <c r="R132" s="42">
        <v>0</v>
      </c>
      <c r="S132" s="42">
        <v>0</v>
      </c>
      <c r="T132" s="334">
        <v>0</v>
      </c>
      <c r="U132" s="346">
        <f t="shared" si="63"/>
        <v>0</v>
      </c>
      <c r="V132" s="42">
        <v>0</v>
      </c>
      <c r="W132" s="42">
        <v>0</v>
      </c>
      <c r="X132" s="42">
        <v>0</v>
      </c>
      <c r="Y132" s="334">
        <v>0</v>
      </c>
      <c r="Z132" s="346">
        <f t="shared" si="64"/>
        <v>0</v>
      </c>
      <c r="AA132" s="42">
        <v>0</v>
      </c>
      <c r="AB132" s="42">
        <v>0</v>
      </c>
      <c r="AC132" s="42">
        <v>0</v>
      </c>
      <c r="AD132" s="42">
        <v>0</v>
      </c>
      <c r="AE132" s="346">
        <f t="shared" si="65"/>
        <v>0</v>
      </c>
      <c r="AF132" s="41">
        <v>0</v>
      </c>
      <c r="AG132" s="41">
        <v>0</v>
      </c>
      <c r="AH132" s="41">
        <v>0</v>
      </c>
      <c r="AI132" s="41">
        <v>0</v>
      </c>
      <c r="AJ132" s="346">
        <f t="shared" si="66"/>
        <v>0</v>
      </c>
      <c r="AK132" s="41">
        <v>0</v>
      </c>
      <c r="AL132" s="41">
        <v>0</v>
      </c>
      <c r="AM132" s="41">
        <v>0</v>
      </c>
      <c r="AN132" s="41">
        <v>0</v>
      </c>
      <c r="AO132" s="250">
        <f t="shared" si="67"/>
        <v>0</v>
      </c>
      <c r="AP132" s="41">
        <v>0</v>
      </c>
      <c r="AQ132" s="41">
        <v>0</v>
      </c>
      <c r="AR132" s="41">
        <v>0</v>
      </c>
      <c r="AS132" s="41">
        <v>0</v>
      </c>
      <c r="AT132" s="250">
        <f t="shared" si="71"/>
        <v>0</v>
      </c>
      <c r="AU132" s="41">
        <v>0</v>
      </c>
      <c r="AV132" s="41">
        <v>0</v>
      </c>
      <c r="AW132" s="41">
        <v>0</v>
      </c>
      <c r="AX132" s="41">
        <v>0</v>
      </c>
      <c r="AY132" s="250">
        <f t="shared" si="70"/>
        <v>0</v>
      </c>
    </row>
    <row r="133" spans="1:51" s="18" customFormat="1" ht="15.75" customHeight="1" thickBot="1" x14ac:dyDescent="0.3">
      <c r="A133" s="141"/>
      <c r="B133" s="1055"/>
      <c r="C133" s="1122"/>
      <c r="D133" s="1089"/>
      <c r="E133" s="185" t="s">
        <v>621</v>
      </c>
      <c r="F133" s="135">
        <f t="shared" si="68"/>
        <v>0</v>
      </c>
      <c r="G133" s="179">
        <v>0</v>
      </c>
      <c r="H133" s="179">
        <v>0</v>
      </c>
      <c r="I133" s="179">
        <v>0</v>
      </c>
      <c r="J133" s="336">
        <v>0</v>
      </c>
      <c r="K133" s="346">
        <f t="shared" si="69"/>
        <v>0</v>
      </c>
      <c r="L133" s="320">
        <v>0</v>
      </c>
      <c r="M133" s="179">
        <v>0</v>
      </c>
      <c r="N133" s="179">
        <v>0</v>
      </c>
      <c r="O133" s="179">
        <v>0</v>
      </c>
      <c r="P133" s="250">
        <f t="shared" si="62"/>
        <v>0</v>
      </c>
      <c r="Q133" s="179">
        <v>0</v>
      </c>
      <c r="R133" s="179">
        <v>0</v>
      </c>
      <c r="S133" s="179">
        <v>0</v>
      </c>
      <c r="T133" s="336">
        <v>0</v>
      </c>
      <c r="U133" s="346">
        <f t="shared" si="63"/>
        <v>0</v>
      </c>
      <c r="V133" s="179">
        <v>0</v>
      </c>
      <c r="W133" s="179">
        <v>0</v>
      </c>
      <c r="X133" s="179">
        <v>0</v>
      </c>
      <c r="Y133" s="336">
        <v>0</v>
      </c>
      <c r="Z133" s="346">
        <f t="shared" si="64"/>
        <v>0</v>
      </c>
      <c r="AA133" s="179">
        <v>0</v>
      </c>
      <c r="AB133" s="179">
        <v>0</v>
      </c>
      <c r="AC133" s="179">
        <v>0</v>
      </c>
      <c r="AD133" s="179">
        <v>0</v>
      </c>
      <c r="AE133" s="346">
        <f t="shared" si="65"/>
        <v>0</v>
      </c>
      <c r="AF133" s="41">
        <v>0</v>
      </c>
      <c r="AG133" s="41">
        <v>0</v>
      </c>
      <c r="AH133" s="41">
        <v>0</v>
      </c>
      <c r="AI133" s="41">
        <v>0</v>
      </c>
      <c r="AJ133" s="346">
        <f t="shared" si="66"/>
        <v>0</v>
      </c>
      <c r="AK133" s="41">
        <v>0</v>
      </c>
      <c r="AL133" s="41">
        <v>0</v>
      </c>
      <c r="AM133" s="41">
        <v>0</v>
      </c>
      <c r="AN133" s="41">
        <v>0</v>
      </c>
      <c r="AO133" s="250">
        <f t="shared" si="67"/>
        <v>0</v>
      </c>
      <c r="AP133" s="41">
        <v>0</v>
      </c>
      <c r="AQ133" s="41">
        <v>0</v>
      </c>
      <c r="AR133" s="41">
        <v>0</v>
      </c>
      <c r="AS133" s="41">
        <v>0</v>
      </c>
      <c r="AT133" s="250">
        <f t="shared" si="71"/>
        <v>0</v>
      </c>
      <c r="AU133" s="41">
        <v>0</v>
      </c>
      <c r="AV133" s="41">
        <v>0</v>
      </c>
      <c r="AW133" s="41">
        <v>0</v>
      </c>
      <c r="AX133" s="41">
        <v>0</v>
      </c>
      <c r="AY133" s="250">
        <f t="shared" si="70"/>
        <v>0</v>
      </c>
    </row>
    <row r="134" spans="1:51" s="18" customFormat="1" ht="15.75" customHeight="1" thickBot="1" x14ac:dyDescent="0.3">
      <c r="A134" s="141"/>
      <c r="B134" s="1023"/>
      <c r="C134" s="1122"/>
      <c r="D134" s="1086"/>
      <c r="E134" s="185" t="s">
        <v>620</v>
      </c>
      <c r="F134" s="135">
        <f t="shared" si="68"/>
        <v>0</v>
      </c>
      <c r="G134" s="144">
        <v>0</v>
      </c>
      <c r="H134" s="144">
        <v>0</v>
      </c>
      <c r="I134" s="144">
        <v>0</v>
      </c>
      <c r="J134" s="337">
        <v>0</v>
      </c>
      <c r="K134" s="346">
        <f t="shared" si="69"/>
        <v>0</v>
      </c>
      <c r="L134" s="321">
        <v>0</v>
      </c>
      <c r="M134" s="144">
        <v>0</v>
      </c>
      <c r="N134" s="144">
        <v>0</v>
      </c>
      <c r="O134" s="144">
        <v>0</v>
      </c>
      <c r="P134" s="250">
        <f t="shared" si="62"/>
        <v>0</v>
      </c>
      <c r="Q134" s="144">
        <v>0</v>
      </c>
      <c r="R134" s="144">
        <v>0</v>
      </c>
      <c r="S134" s="144">
        <v>0</v>
      </c>
      <c r="T134" s="337">
        <v>0</v>
      </c>
      <c r="U134" s="346">
        <f t="shared" si="63"/>
        <v>0</v>
      </c>
      <c r="V134" s="144">
        <v>0</v>
      </c>
      <c r="W134" s="144">
        <v>0</v>
      </c>
      <c r="X134" s="144">
        <v>0</v>
      </c>
      <c r="Y134" s="337">
        <v>0</v>
      </c>
      <c r="Z134" s="346">
        <f t="shared" si="64"/>
        <v>0</v>
      </c>
      <c r="AA134" s="144">
        <v>0</v>
      </c>
      <c r="AB134" s="144">
        <v>0</v>
      </c>
      <c r="AC134" s="144">
        <v>0</v>
      </c>
      <c r="AD134" s="144">
        <v>0</v>
      </c>
      <c r="AE134" s="346">
        <f t="shared" si="65"/>
        <v>0</v>
      </c>
      <c r="AF134" s="176">
        <v>0</v>
      </c>
      <c r="AG134" s="176">
        <v>0</v>
      </c>
      <c r="AH134" s="176">
        <v>0</v>
      </c>
      <c r="AI134" s="176">
        <v>0</v>
      </c>
      <c r="AJ134" s="346">
        <f t="shared" si="66"/>
        <v>0</v>
      </c>
      <c r="AK134" s="176">
        <v>0</v>
      </c>
      <c r="AL134" s="176">
        <v>0</v>
      </c>
      <c r="AM134" s="176">
        <v>0</v>
      </c>
      <c r="AN134" s="176">
        <v>0</v>
      </c>
      <c r="AO134" s="250">
        <f t="shared" si="67"/>
        <v>0</v>
      </c>
      <c r="AP134" s="763">
        <v>0</v>
      </c>
      <c r="AQ134" s="763">
        <v>0</v>
      </c>
      <c r="AR134" s="763">
        <v>0</v>
      </c>
      <c r="AS134" s="763">
        <v>0</v>
      </c>
      <c r="AT134" s="250">
        <f t="shared" si="71"/>
        <v>0</v>
      </c>
      <c r="AU134" s="176">
        <v>0</v>
      </c>
      <c r="AV134" s="176">
        <v>0</v>
      </c>
      <c r="AW134" s="176">
        <v>0</v>
      </c>
      <c r="AX134" s="176">
        <v>0</v>
      </c>
      <c r="AY134" s="250">
        <f t="shared" si="70"/>
        <v>0</v>
      </c>
    </row>
    <row r="135" spans="1:51" s="18" customFormat="1" ht="15" customHeight="1" x14ac:dyDescent="0.25">
      <c r="A135" s="141"/>
      <c r="B135" s="1024">
        <v>30</v>
      </c>
      <c r="C135" s="1122"/>
      <c r="D135" s="1084" t="s">
        <v>523</v>
      </c>
      <c r="E135" s="55" t="s">
        <v>116</v>
      </c>
      <c r="F135" s="135">
        <f t="shared" si="68"/>
        <v>0</v>
      </c>
      <c r="G135" s="47">
        <v>0</v>
      </c>
      <c r="H135" s="47">
        <v>0</v>
      </c>
      <c r="I135" s="47">
        <v>0</v>
      </c>
      <c r="J135" s="335">
        <v>0</v>
      </c>
      <c r="K135" s="346">
        <f t="shared" si="69"/>
        <v>0</v>
      </c>
      <c r="L135" s="322">
        <v>0</v>
      </c>
      <c r="M135" s="47">
        <v>0</v>
      </c>
      <c r="N135" s="47">
        <v>0</v>
      </c>
      <c r="O135" s="47">
        <v>0</v>
      </c>
      <c r="P135" s="250">
        <f t="shared" si="62"/>
        <v>0</v>
      </c>
      <c r="Q135" s="47">
        <v>0</v>
      </c>
      <c r="R135" s="47">
        <v>0</v>
      </c>
      <c r="S135" s="47">
        <v>0</v>
      </c>
      <c r="T135" s="335">
        <v>0</v>
      </c>
      <c r="U135" s="346">
        <f t="shared" si="63"/>
        <v>0</v>
      </c>
      <c r="V135" s="47">
        <v>0</v>
      </c>
      <c r="W135" s="47">
        <v>0</v>
      </c>
      <c r="X135" s="47">
        <v>0</v>
      </c>
      <c r="Y135" s="335">
        <v>0</v>
      </c>
      <c r="Z135" s="346">
        <f t="shared" si="64"/>
        <v>0</v>
      </c>
      <c r="AA135" s="47">
        <v>0</v>
      </c>
      <c r="AB135" s="47">
        <v>0</v>
      </c>
      <c r="AC135" s="47">
        <v>0</v>
      </c>
      <c r="AD135" s="47">
        <v>0</v>
      </c>
      <c r="AE135" s="346">
        <f t="shared" si="65"/>
        <v>0</v>
      </c>
      <c r="AF135" s="176">
        <v>0</v>
      </c>
      <c r="AG135" s="176">
        <v>0</v>
      </c>
      <c r="AH135" s="176">
        <v>0</v>
      </c>
      <c r="AI135" s="176">
        <v>0</v>
      </c>
      <c r="AJ135" s="346">
        <f t="shared" si="66"/>
        <v>0</v>
      </c>
      <c r="AK135" s="176">
        <v>0</v>
      </c>
      <c r="AL135" s="176">
        <v>0</v>
      </c>
      <c r="AM135" s="176">
        <v>0</v>
      </c>
      <c r="AN135" s="176">
        <v>0</v>
      </c>
      <c r="AO135" s="250">
        <f t="shared" si="67"/>
        <v>0</v>
      </c>
      <c r="AP135" s="763">
        <v>0</v>
      </c>
      <c r="AQ135" s="763">
        <v>0</v>
      </c>
      <c r="AR135" s="763">
        <v>0</v>
      </c>
      <c r="AS135" s="763">
        <v>0</v>
      </c>
      <c r="AT135" s="250">
        <f t="shared" si="71"/>
        <v>0</v>
      </c>
      <c r="AU135" s="176">
        <v>0</v>
      </c>
      <c r="AV135" s="176">
        <v>0</v>
      </c>
      <c r="AW135" s="176">
        <v>0</v>
      </c>
      <c r="AX135" s="176">
        <v>0</v>
      </c>
      <c r="AY135" s="250">
        <f t="shared" si="70"/>
        <v>0</v>
      </c>
    </row>
    <row r="136" spans="1:51" s="18" customFormat="1" ht="15.75" customHeight="1" x14ac:dyDescent="0.25">
      <c r="A136" s="141"/>
      <c r="B136" s="1024"/>
      <c r="C136" s="1122"/>
      <c r="D136" s="1085"/>
      <c r="E136" s="57" t="s">
        <v>117</v>
      </c>
      <c r="F136" s="135">
        <f t="shared" si="68"/>
        <v>0</v>
      </c>
      <c r="G136" s="41">
        <v>0</v>
      </c>
      <c r="H136" s="41">
        <v>0</v>
      </c>
      <c r="I136" s="41">
        <v>0</v>
      </c>
      <c r="J136" s="333">
        <v>0</v>
      </c>
      <c r="K136" s="346">
        <f t="shared" si="69"/>
        <v>0</v>
      </c>
      <c r="L136" s="316">
        <v>0</v>
      </c>
      <c r="M136" s="41">
        <v>0</v>
      </c>
      <c r="N136" s="41">
        <v>0</v>
      </c>
      <c r="O136" s="41">
        <v>0</v>
      </c>
      <c r="P136" s="250">
        <f t="shared" si="62"/>
        <v>0</v>
      </c>
      <c r="Q136" s="41">
        <v>0</v>
      </c>
      <c r="R136" s="41">
        <v>0</v>
      </c>
      <c r="S136" s="41">
        <v>0</v>
      </c>
      <c r="T136" s="333">
        <v>0</v>
      </c>
      <c r="U136" s="346">
        <f t="shared" si="63"/>
        <v>0</v>
      </c>
      <c r="V136" s="41">
        <v>0</v>
      </c>
      <c r="W136" s="41">
        <v>0</v>
      </c>
      <c r="X136" s="41">
        <v>0</v>
      </c>
      <c r="Y136" s="333">
        <v>0</v>
      </c>
      <c r="Z136" s="346">
        <f t="shared" si="64"/>
        <v>0</v>
      </c>
      <c r="AA136" s="41">
        <v>0</v>
      </c>
      <c r="AB136" s="41">
        <v>0</v>
      </c>
      <c r="AC136" s="41">
        <v>0</v>
      </c>
      <c r="AD136" s="41">
        <v>0</v>
      </c>
      <c r="AE136" s="346">
        <f t="shared" si="65"/>
        <v>0</v>
      </c>
      <c r="AF136" s="41">
        <v>0</v>
      </c>
      <c r="AG136" s="41">
        <v>0</v>
      </c>
      <c r="AH136" s="41">
        <v>0</v>
      </c>
      <c r="AI136" s="41">
        <v>0</v>
      </c>
      <c r="AJ136" s="346">
        <f t="shared" si="66"/>
        <v>0</v>
      </c>
      <c r="AK136" s="41">
        <v>0</v>
      </c>
      <c r="AL136" s="41">
        <v>0</v>
      </c>
      <c r="AM136" s="41">
        <v>0</v>
      </c>
      <c r="AN136" s="41">
        <v>0</v>
      </c>
      <c r="AO136" s="250">
        <f t="shared" si="67"/>
        <v>0</v>
      </c>
      <c r="AP136" s="41">
        <v>0</v>
      </c>
      <c r="AQ136" s="41">
        <v>0</v>
      </c>
      <c r="AR136" s="41">
        <v>0</v>
      </c>
      <c r="AS136" s="41">
        <v>0</v>
      </c>
      <c r="AT136" s="250">
        <f t="shared" si="71"/>
        <v>0</v>
      </c>
      <c r="AU136" s="41">
        <v>0</v>
      </c>
      <c r="AV136" s="41">
        <v>0</v>
      </c>
      <c r="AW136" s="41">
        <v>0</v>
      </c>
      <c r="AX136" s="41">
        <v>0</v>
      </c>
      <c r="AY136" s="250">
        <f t="shared" si="70"/>
        <v>0</v>
      </c>
    </row>
    <row r="137" spans="1:51" s="18" customFormat="1" ht="15.75" customHeight="1" thickBot="1" x14ac:dyDescent="0.3">
      <c r="A137" s="141"/>
      <c r="B137" s="1024"/>
      <c r="C137" s="1122"/>
      <c r="D137" s="1086"/>
      <c r="E137" s="58" t="s">
        <v>112</v>
      </c>
      <c r="F137" s="135">
        <f t="shared" si="68"/>
        <v>0</v>
      </c>
      <c r="G137" s="42">
        <v>0</v>
      </c>
      <c r="H137" s="42">
        <v>0</v>
      </c>
      <c r="I137" s="42">
        <v>0</v>
      </c>
      <c r="J137" s="334">
        <v>0</v>
      </c>
      <c r="K137" s="346">
        <f t="shared" si="69"/>
        <v>0</v>
      </c>
      <c r="L137" s="317">
        <v>0</v>
      </c>
      <c r="M137" s="42">
        <v>0</v>
      </c>
      <c r="N137" s="42">
        <v>0</v>
      </c>
      <c r="O137" s="42">
        <v>0</v>
      </c>
      <c r="P137" s="250">
        <f t="shared" si="62"/>
        <v>0</v>
      </c>
      <c r="Q137" s="42">
        <v>0</v>
      </c>
      <c r="R137" s="42">
        <v>0</v>
      </c>
      <c r="S137" s="42">
        <v>0</v>
      </c>
      <c r="T137" s="334">
        <v>0</v>
      </c>
      <c r="U137" s="346">
        <f t="shared" si="63"/>
        <v>0</v>
      </c>
      <c r="V137" s="42">
        <v>0</v>
      </c>
      <c r="W137" s="42">
        <v>0</v>
      </c>
      <c r="X137" s="42">
        <v>0</v>
      </c>
      <c r="Y137" s="334">
        <v>0</v>
      </c>
      <c r="Z137" s="346">
        <f t="shared" si="64"/>
        <v>0</v>
      </c>
      <c r="AA137" s="42">
        <v>0</v>
      </c>
      <c r="AB137" s="42">
        <v>0</v>
      </c>
      <c r="AC137" s="42">
        <v>0</v>
      </c>
      <c r="AD137" s="42">
        <v>0</v>
      </c>
      <c r="AE137" s="346">
        <f t="shared" si="65"/>
        <v>0</v>
      </c>
      <c r="AF137" s="41">
        <v>0</v>
      </c>
      <c r="AG137" s="41">
        <v>0</v>
      </c>
      <c r="AH137" s="41">
        <v>0</v>
      </c>
      <c r="AI137" s="41">
        <v>0</v>
      </c>
      <c r="AJ137" s="346">
        <f t="shared" si="66"/>
        <v>0</v>
      </c>
      <c r="AK137" s="41">
        <v>0</v>
      </c>
      <c r="AL137" s="41">
        <v>0</v>
      </c>
      <c r="AM137" s="41">
        <v>0</v>
      </c>
      <c r="AN137" s="41">
        <v>0</v>
      </c>
      <c r="AO137" s="250">
        <f t="shared" si="67"/>
        <v>0</v>
      </c>
      <c r="AP137" s="41">
        <v>0</v>
      </c>
      <c r="AQ137" s="41">
        <v>0</v>
      </c>
      <c r="AR137" s="41">
        <v>0</v>
      </c>
      <c r="AS137" s="41">
        <v>0</v>
      </c>
      <c r="AT137" s="250">
        <f t="shared" si="71"/>
        <v>0</v>
      </c>
      <c r="AU137" s="41">
        <v>0</v>
      </c>
      <c r="AV137" s="41">
        <v>0</v>
      </c>
      <c r="AW137" s="41">
        <v>0</v>
      </c>
      <c r="AX137" s="41">
        <v>0</v>
      </c>
      <c r="AY137" s="250">
        <f t="shared" si="70"/>
        <v>0</v>
      </c>
    </row>
    <row r="138" spans="1:51" s="18" customFormat="1" ht="15.75" customHeight="1" x14ac:dyDescent="0.25">
      <c r="A138" s="141"/>
      <c r="B138" s="1024">
        <v>31</v>
      </c>
      <c r="C138" s="1122"/>
      <c r="D138" s="1084" t="s">
        <v>528</v>
      </c>
      <c r="E138" s="55" t="s">
        <v>116</v>
      </c>
      <c r="F138" s="135">
        <f t="shared" si="68"/>
        <v>0</v>
      </c>
      <c r="G138" s="47">
        <v>0</v>
      </c>
      <c r="H138" s="47">
        <v>0</v>
      </c>
      <c r="I138" s="47">
        <v>0</v>
      </c>
      <c r="J138" s="335">
        <v>0</v>
      </c>
      <c r="K138" s="346">
        <f t="shared" si="69"/>
        <v>0</v>
      </c>
      <c r="L138" s="322">
        <v>0</v>
      </c>
      <c r="M138" s="47">
        <v>0</v>
      </c>
      <c r="N138" s="47">
        <v>0</v>
      </c>
      <c r="O138" s="47">
        <v>0</v>
      </c>
      <c r="P138" s="250">
        <f t="shared" si="62"/>
        <v>0</v>
      </c>
      <c r="Q138" s="47">
        <v>0</v>
      </c>
      <c r="R138" s="47">
        <v>0</v>
      </c>
      <c r="S138" s="47">
        <v>0</v>
      </c>
      <c r="T138" s="335">
        <v>0</v>
      </c>
      <c r="U138" s="346">
        <f t="shared" si="63"/>
        <v>0</v>
      </c>
      <c r="V138" s="47">
        <v>0</v>
      </c>
      <c r="W138" s="47">
        <v>0</v>
      </c>
      <c r="X138" s="47">
        <v>0</v>
      </c>
      <c r="Y138" s="335">
        <v>0</v>
      </c>
      <c r="Z138" s="346">
        <f t="shared" si="64"/>
        <v>0</v>
      </c>
      <c r="AA138" s="47">
        <v>0</v>
      </c>
      <c r="AB138" s="47">
        <v>0</v>
      </c>
      <c r="AC138" s="47">
        <v>0</v>
      </c>
      <c r="AD138" s="47">
        <v>0</v>
      </c>
      <c r="AE138" s="346">
        <f t="shared" si="65"/>
        <v>0</v>
      </c>
      <c r="AF138" s="176">
        <v>0</v>
      </c>
      <c r="AG138" s="176">
        <v>0</v>
      </c>
      <c r="AH138" s="176">
        <v>0</v>
      </c>
      <c r="AI138" s="176">
        <v>0</v>
      </c>
      <c r="AJ138" s="346">
        <f t="shared" si="66"/>
        <v>0</v>
      </c>
      <c r="AK138" s="176">
        <v>0</v>
      </c>
      <c r="AL138" s="176">
        <v>0</v>
      </c>
      <c r="AM138" s="176">
        <v>0</v>
      </c>
      <c r="AN138" s="176">
        <v>0</v>
      </c>
      <c r="AO138" s="250">
        <f t="shared" si="67"/>
        <v>0</v>
      </c>
      <c r="AP138" s="763">
        <v>0</v>
      </c>
      <c r="AQ138" s="763">
        <v>0</v>
      </c>
      <c r="AR138" s="763">
        <v>0</v>
      </c>
      <c r="AS138" s="763">
        <v>0</v>
      </c>
      <c r="AT138" s="250">
        <f t="shared" si="71"/>
        <v>0</v>
      </c>
      <c r="AU138" s="176">
        <v>0</v>
      </c>
      <c r="AV138" s="176">
        <v>0</v>
      </c>
      <c r="AW138" s="176">
        <v>0</v>
      </c>
      <c r="AX138" s="176">
        <v>0</v>
      </c>
      <c r="AY138" s="250">
        <f t="shared" si="70"/>
        <v>0</v>
      </c>
    </row>
    <row r="139" spans="1:51" s="18" customFormat="1" ht="15.75" customHeight="1" x14ac:dyDescent="0.25">
      <c r="A139" s="141"/>
      <c r="B139" s="1024"/>
      <c r="C139" s="1122"/>
      <c r="D139" s="1085"/>
      <c r="E139" s="57" t="s">
        <v>117</v>
      </c>
      <c r="F139" s="135">
        <f t="shared" si="68"/>
        <v>0</v>
      </c>
      <c r="G139" s="41">
        <v>0</v>
      </c>
      <c r="H139" s="41">
        <v>0</v>
      </c>
      <c r="I139" s="41">
        <v>0</v>
      </c>
      <c r="J139" s="333">
        <v>0</v>
      </c>
      <c r="K139" s="346">
        <f t="shared" si="69"/>
        <v>0</v>
      </c>
      <c r="L139" s="316">
        <v>0</v>
      </c>
      <c r="M139" s="41">
        <v>0</v>
      </c>
      <c r="N139" s="41">
        <v>0</v>
      </c>
      <c r="O139" s="41">
        <v>0</v>
      </c>
      <c r="P139" s="250">
        <f t="shared" si="62"/>
        <v>0</v>
      </c>
      <c r="Q139" s="41">
        <v>0</v>
      </c>
      <c r="R139" s="41">
        <v>0</v>
      </c>
      <c r="S139" s="41">
        <v>0</v>
      </c>
      <c r="T139" s="333">
        <v>0</v>
      </c>
      <c r="U139" s="346">
        <f t="shared" si="63"/>
        <v>0</v>
      </c>
      <c r="V139" s="41">
        <v>0</v>
      </c>
      <c r="W139" s="41">
        <v>0</v>
      </c>
      <c r="X139" s="41">
        <v>0</v>
      </c>
      <c r="Y139" s="333">
        <v>0</v>
      </c>
      <c r="Z139" s="346">
        <f t="shared" si="64"/>
        <v>0</v>
      </c>
      <c r="AA139" s="41">
        <v>0</v>
      </c>
      <c r="AB139" s="41">
        <v>0</v>
      </c>
      <c r="AC139" s="41">
        <v>0</v>
      </c>
      <c r="AD139" s="41">
        <v>0</v>
      </c>
      <c r="AE139" s="346">
        <f t="shared" si="65"/>
        <v>0</v>
      </c>
      <c r="AF139" s="41">
        <v>0</v>
      </c>
      <c r="AG139" s="41">
        <v>0</v>
      </c>
      <c r="AH139" s="41">
        <v>0</v>
      </c>
      <c r="AI139" s="41">
        <v>0</v>
      </c>
      <c r="AJ139" s="346">
        <f t="shared" si="66"/>
        <v>0</v>
      </c>
      <c r="AK139" s="41">
        <v>0</v>
      </c>
      <c r="AL139" s="41">
        <v>0</v>
      </c>
      <c r="AM139" s="41">
        <v>0</v>
      </c>
      <c r="AN139" s="41">
        <v>0</v>
      </c>
      <c r="AO139" s="250">
        <f t="shared" ref="AO139:AO202" si="72">AK139+AL139+AM139+AN139</f>
        <v>0</v>
      </c>
      <c r="AP139" s="41">
        <v>0</v>
      </c>
      <c r="AQ139" s="41">
        <v>0</v>
      </c>
      <c r="AR139" s="41">
        <v>0</v>
      </c>
      <c r="AS139" s="41">
        <v>0</v>
      </c>
      <c r="AT139" s="250">
        <f t="shared" si="71"/>
        <v>0</v>
      </c>
      <c r="AU139" s="41">
        <v>0</v>
      </c>
      <c r="AV139" s="41">
        <v>0</v>
      </c>
      <c r="AW139" s="41">
        <v>0</v>
      </c>
      <c r="AX139" s="41">
        <v>0</v>
      </c>
      <c r="AY139" s="250">
        <f t="shared" si="70"/>
        <v>0</v>
      </c>
    </row>
    <row r="140" spans="1:51" s="18" customFormat="1" ht="15.75" customHeight="1" thickBot="1" x14ac:dyDescent="0.3">
      <c r="A140" s="141"/>
      <c r="B140" s="1024"/>
      <c r="C140" s="1122"/>
      <c r="D140" s="1086"/>
      <c r="E140" s="58" t="s">
        <v>112</v>
      </c>
      <c r="F140" s="135">
        <f t="shared" ref="F140:F203" si="73">K140+P140+U140+Z140+AE140+AJ140+AO140+AT140+AY140</f>
        <v>0</v>
      </c>
      <c r="G140" s="42">
        <v>0</v>
      </c>
      <c r="H140" s="42">
        <v>0</v>
      </c>
      <c r="I140" s="42">
        <v>0</v>
      </c>
      <c r="J140" s="334">
        <v>0</v>
      </c>
      <c r="K140" s="346">
        <f t="shared" si="69"/>
        <v>0</v>
      </c>
      <c r="L140" s="317">
        <v>0</v>
      </c>
      <c r="M140" s="42">
        <v>0</v>
      </c>
      <c r="N140" s="42">
        <v>0</v>
      </c>
      <c r="O140" s="42">
        <v>0</v>
      </c>
      <c r="P140" s="250">
        <f t="shared" ref="P140:P210" si="74">L140+M140+N140+O140</f>
        <v>0</v>
      </c>
      <c r="Q140" s="42">
        <v>0</v>
      </c>
      <c r="R140" s="42">
        <v>0</v>
      </c>
      <c r="S140" s="42">
        <v>0</v>
      </c>
      <c r="T140" s="334">
        <v>0</v>
      </c>
      <c r="U140" s="346">
        <f t="shared" ref="U140:U210" si="75">Q140+R140+S140+T140</f>
        <v>0</v>
      </c>
      <c r="V140" s="42">
        <v>0</v>
      </c>
      <c r="W140" s="42">
        <v>0</v>
      </c>
      <c r="X140" s="42">
        <v>0</v>
      </c>
      <c r="Y140" s="334">
        <v>0</v>
      </c>
      <c r="Z140" s="346">
        <f t="shared" ref="Z140:Z210" si="76">V140+W140+X140+Y140</f>
        <v>0</v>
      </c>
      <c r="AA140" s="42">
        <v>0</v>
      </c>
      <c r="AB140" s="42">
        <v>0</v>
      </c>
      <c r="AC140" s="42">
        <v>0</v>
      </c>
      <c r="AD140" s="42">
        <v>0</v>
      </c>
      <c r="AE140" s="346">
        <f t="shared" ref="AE140:AE210" si="77">AA140+AB140+AC140+AD140</f>
        <v>0</v>
      </c>
      <c r="AF140" s="41">
        <v>0</v>
      </c>
      <c r="AG140" s="41">
        <v>0</v>
      </c>
      <c r="AH140" s="41">
        <v>0</v>
      </c>
      <c r="AI140" s="41">
        <v>0</v>
      </c>
      <c r="AJ140" s="346">
        <f t="shared" ref="AJ140:AJ210" si="78">AF140+AG140+AH140+AI140</f>
        <v>0</v>
      </c>
      <c r="AK140" s="41">
        <v>0</v>
      </c>
      <c r="AL140" s="41">
        <v>0</v>
      </c>
      <c r="AM140" s="41">
        <v>0</v>
      </c>
      <c r="AN140" s="41">
        <v>0</v>
      </c>
      <c r="AO140" s="250">
        <f t="shared" si="72"/>
        <v>0</v>
      </c>
      <c r="AP140" s="41">
        <v>0</v>
      </c>
      <c r="AQ140" s="41">
        <v>0</v>
      </c>
      <c r="AR140" s="41">
        <v>0</v>
      </c>
      <c r="AS140" s="41">
        <v>0</v>
      </c>
      <c r="AT140" s="250">
        <f t="shared" si="71"/>
        <v>0</v>
      </c>
      <c r="AU140" s="41">
        <v>0</v>
      </c>
      <c r="AV140" s="41">
        <v>0</v>
      </c>
      <c r="AW140" s="41">
        <v>0</v>
      </c>
      <c r="AX140" s="41">
        <v>0</v>
      </c>
      <c r="AY140" s="250">
        <f t="shared" ref="AY140:AY203" si="79">AU140+AV140+AW140+AX140</f>
        <v>0</v>
      </c>
    </row>
    <row r="141" spans="1:51" s="18" customFormat="1" ht="15" customHeight="1" x14ac:dyDescent="0.25">
      <c r="A141" s="141"/>
      <c r="B141" s="1024">
        <v>32</v>
      </c>
      <c r="C141" s="1122"/>
      <c r="D141" s="1090" t="s">
        <v>524</v>
      </c>
      <c r="E141" s="577" t="s">
        <v>116</v>
      </c>
      <c r="F141" s="135">
        <f t="shared" si="73"/>
        <v>0</v>
      </c>
      <c r="G141" s="47">
        <v>0</v>
      </c>
      <c r="H141" s="47">
        <v>0</v>
      </c>
      <c r="I141" s="47">
        <v>0</v>
      </c>
      <c r="J141" s="335">
        <v>0</v>
      </c>
      <c r="K141" s="346">
        <f t="shared" ref="K141:K211" si="80">G141+H141+I141+J141</f>
        <v>0</v>
      </c>
      <c r="L141" s="322">
        <v>0</v>
      </c>
      <c r="M141" s="47">
        <v>0</v>
      </c>
      <c r="N141" s="47">
        <v>0</v>
      </c>
      <c r="O141" s="47">
        <v>0</v>
      </c>
      <c r="P141" s="250">
        <f t="shared" si="74"/>
        <v>0</v>
      </c>
      <c r="Q141" s="47">
        <v>0</v>
      </c>
      <c r="R141" s="47">
        <v>0</v>
      </c>
      <c r="S141" s="47">
        <v>0</v>
      </c>
      <c r="T141" s="335">
        <v>0</v>
      </c>
      <c r="U141" s="346">
        <f t="shared" si="75"/>
        <v>0</v>
      </c>
      <c r="V141" s="47">
        <v>0</v>
      </c>
      <c r="W141" s="47">
        <v>0</v>
      </c>
      <c r="X141" s="47">
        <v>0</v>
      </c>
      <c r="Y141" s="335">
        <v>0</v>
      </c>
      <c r="Z141" s="346">
        <f t="shared" si="76"/>
        <v>0</v>
      </c>
      <c r="AA141" s="47">
        <v>0</v>
      </c>
      <c r="AB141" s="47">
        <v>0</v>
      </c>
      <c r="AC141" s="47">
        <v>0</v>
      </c>
      <c r="AD141" s="47">
        <v>0</v>
      </c>
      <c r="AE141" s="346">
        <f t="shared" si="77"/>
        <v>0</v>
      </c>
      <c r="AF141" s="134"/>
      <c r="AG141" s="134"/>
      <c r="AH141" s="134"/>
      <c r="AI141" s="134"/>
      <c r="AJ141" s="346">
        <f t="shared" si="78"/>
        <v>0</v>
      </c>
      <c r="AK141" s="134"/>
      <c r="AL141" s="134"/>
      <c r="AM141" s="134"/>
      <c r="AN141" s="134"/>
      <c r="AO141" s="250">
        <f t="shared" si="72"/>
        <v>0</v>
      </c>
      <c r="AP141" s="134"/>
      <c r="AQ141" s="134"/>
      <c r="AR141" s="134"/>
      <c r="AS141" s="134"/>
      <c r="AT141" s="250">
        <f t="shared" ref="AT141:AT204" si="81">AP141+AQ141+AR141+AS141</f>
        <v>0</v>
      </c>
      <c r="AU141" s="134"/>
      <c r="AV141" s="134"/>
      <c r="AW141" s="134"/>
      <c r="AX141" s="134"/>
      <c r="AY141" s="250">
        <f t="shared" si="79"/>
        <v>0</v>
      </c>
    </row>
    <row r="142" spans="1:51" s="18" customFormat="1" ht="15.75" customHeight="1" x14ac:dyDescent="0.25">
      <c r="A142" s="141"/>
      <c r="B142" s="1024"/>
      <c r="C142" s="1122"/>
      <c r="D142" s="1091"/>
      <c r="E142" s="574" t="s">
        <v>117</v>
      </c>
      <c r="F142" s="135">
        <f t="shared" si="73"/>
        <v>0</v>
      </c>
      <c r="G142" s="41">
        <v>0</v>
      </c>
      <c r="H142" s="41">
        <v>0</v>
      </c>
      <c r="I142" s="41">
        <v>0</v>
      </c>
      <c r="J142" s="333">
        <v>0</v>
      </c>
      <c r="K142" s="346">
        <f t="shared" si="80"/>
        <v>0</v>
      </c>
      <c r="L142" s="316">
        <v>0</v>
      </c>
      <c r="M142" s="41">
        <v>0</v>
      </c>
      <c r="N142" s="41">
        <v>0</v>
      </c>
      <c r="O142" s="41">
        <v>0</v>
      </c>
      <c r="P142" s="250">
        <f t="shared" si="74"/>
        <v>0</v>
      </c>
      <c r="Q142" s="41">
        <v>0</v>
      </c>
      <c r="R142" s="41">
        <v>0</v>
      </c>
      <c r="S142" s="41">
        <v>0</v>
      </c>
      <c r="T142" s="333">
        <v>0</v>
      </c>
      <c r="U142" s="346">
        <f t="shared" si="75"/>
        <v>0</v>
      </c>
      <c r="V142" s="41">
        <v>0</v>
      </c>
      <c r="W142" s="41">
        <v>0</v>
      </c>
      <c r="X142" s="41">
        <v>0</v>
      </c>
      <c r="Y142" s="333">
        <v>0</v>
      </c>
      <c r="Z142" s="346">
        <f t="shared" si="76"/>
        <v>0</v>
      </c>
      <c r="AA142" s="41">
        <v>0</v>
      </c>
      <c r="AB142" s="41">
        <v>0</v>
      </c>
      <c r="AC142" s="41">
        <v>0</v>
      </c>
      <c r="AD142" s="41">
        <v>0</v>
      </c>
      <c r="AE142" s="346">
        <f t="shared" si="77"/>
        <v>0</v>
      </c>
      <c r="AF142" s="134"/>
      <c r="AG142" s="134"/>
      <c r="AH142" s="134"/>
      <c r="AI142" s="134"/>
      <c r="AJ142" s="346">
        <f t="shared" si="78"/>
        <v>0</v>
      </c>
      <c r="AK142" s="134"/>
      <c r="AL142" s="134"/>
      <c r="AM142" s="134"/>
      <c r="AN142" s="134"/>
      <c r="AO142" s="250">
        <f t="shared" si="72"/>
        <v>0</v>
      </c>
      <c r="AP142" s="134"/>
      <c r="AQ142" s="134"/>
      <c r="AR142" s="134"/>
      <c r="AS142" s="134"/>
      <c r="AT142" s="250">
        <f t="shared" si="81"/>
        <v>0</v>
      </c>
      <c r="AU142" s="134"/>
      <c r="AV142" s="134"/>
      <c r="AW142" s="134"/>
      <c r="AX142" s="134"/>
      <c r="AY142" s="250">
        <f t="shared" si="79"/>
        <v>0</v>
      </c>
    </row>
    <row r="143" spans="1:51" s="18" customFormat="1" ht="15.75" customHeight="1" thickBot="1" x14ac:dyDescent="0.3">
      <c r="A143" s="141"/>
      <c r="B143" s="1024"/>
      <c r="C143" s="1122"/>
      <c r="D143" s="1091"/>
      <c r="E143" s="58" t="s">
        <v>112</v>
      </c>
      <c r="F143" s="135">
        <f t="shared" si="73"/>
        <v>89</v>
      </c>
      <c r="G143" s="42">
        <v>4</v>
      </c>
      <c r="H143" s="42">
        <v>0</v>
      </c>
      <c r="I143" s="42">
        <v>0</v>
      </c>
      <c r="J143" s="334">
        <v>0</v>
      </c>
      <c r="K143" s="346">
        <f t="shared" si="80"/>
        <v>4</v>
      </c>
      <c r="L143" s="317">
        <v>6</v>
      </c>
      <c r="M143" s="42">
        <v>0</v>
      </c>
      <c r="N143" s="42">
        <v>0</v>
      </c>
      <c r="O143" s="42">
        <v>0</v>
      </c>
      <c r="P143" s="250">
        <f t="shared" si="74"/>
        <v>6</v>
      </c>
      <c r="Q143" s="42">
        <v>2</v>
      </c>
      <c r="R143" s="42">
        <v>0</v>
      </c>
      <c r="S143" s="42">
        <v>0</v>
      </c>
      <c r="T143" s="334">
        <v>0</v>
      </c>
      <c r="U143" s="346">
        <f t="shared" si="75"/>
        <v>2</v>
      </c>
      <c r="V143" s="42">
        <v>0</v>
      </c>
      <c r="W143" s="42">
        <v>0</v>
      </c>
      <c r="X143" s="42">
        <v>0</v>
      </c>
      <c r="Y143" s="334">
        <v>17</v>
      </c>
      <c r="Z143" s="346">
        <f t="shared" si="76"/>
        <v>17</v>
      </c>
      <c r="AA143" s="42">
        <v>0</v>
      </c>
      <c r="AB143" s="42">
        <v>0</v>
      </c>
      <c r="AC143" s="42">
        <v>0</v>
      </c>
      <c r="AD143" s="42">
        <v>9</v>
      </c>
      <c r="AE143" s="346">
        <f t="shared" si="77"/>
        <v>9</v>
      </c>
      <c r="AF143" s="41">
        <v>0</v>
      </c>
      <c r="AG143" s="41">
        <v>0</v>
      </c>
      <c r="AH143" s="41">
        <v>0</v>
      </c>
      <c r="AI143" s="41">
        <v>25</v>
      </c>
      <c r="AJ143" s="346">
        <f t="shared" si="78"/>
        <v>25</v>
      </c>
      <c r="AK143" s="41">
        <v>0</v>
      </c>
      <c r="AL143" s="41">
        <v>0</v>
      </c>
      <c r="AM143" s="41">
        <v>0</v>
      </c>
      <c r="AN143" s="41">
        <v>12</v>
      </c>
      <c r="AO143" s="250">
        <f t="shared" si="72"/>
        <v>12</v>
      </c>
      <c r="AP143" s="41">
        <v>0</v>
      </c>
      <c r="AQ143" s="41">
        <v>0</v>
      </c>
      <c r="AR143" s="41">
        <v>0</v>
      </c>
      <c r="AS143" s="41">
        <v>5</v>
      </c>
      <c r="AT143" s="250">
        <f t="shared" si="81"/>
        <v>5</v>
      </c>
      <c r="AU143" s="41">
        <v>0</v>
      </c>
      <c r="AV143" s="41">
        <v>0</v>
      </c>
      <c r="AW143" s="41">
        <v>0</v>
      </c>
      <c r="AX143" s="41">
        <v>9</v>
      </c>
      <c r="AY143" s="250">
        <f t="shared" si="79"/>
        <v>9</v>
      </c>
    </row>
    <row r="144" spans="1:51" s="18" customFormat="1" ht="15.75" customHeight="1" x14ac:dyDescent="0.25">
      <c r="A144" s="141"/>
      <c r="B144" s="448"/>
      <c r="C144" s="1122"/>
      <c r="D144" s="1092"/>
      <c r="E144" s="185" t="s">
        <v>621</v>
      </c>
      <c r="F144" s="135">
        <f t="shared" si="73"/>
        <v>21</v>
      </c>
      <c r="G144" s="267"/>
      <c r="H144" s="267"/>
      <c r="I144" s="267"/>
      <c r="J144" s="385"/>
      <c r="K144" s="346"/>
      <c r="L144" s="330"/>
      <c r="M144" s="267"/>
      <c r="N144" s="267"/>
      <c r="O144" s="267"/>
      <c r="P144" s="250"/>
      <c r="Q144" s="267"/>
      <c r="R144" s="267"/>
      <c r="S144" s="267"/>
      <c r="T144" s="385"/>
      <c r="U144" s="346"/>
      <c r="V144" s="267"/>
      <c r="W144" s="267"/>
      <c r="X144" s="267"/>
      <c r="Y144" s="385"/>
      <c r="Z144" s="346"/>
      <c r="AA144" s="267"/>
      <c r="AB144" s="267"/>
      <c r="AC144" s="267"/>
      <c r="AD144" s="267"/>
      <c r="AE144" s="346"/>
      <c r="AF144" s="41">
        <v>0</v>
      </c>
      <c r="AG144" s="41">
        <v>0</v>
      </c>
      <c r="AH144" s="41">
        <v>0</v>
      </c>
      <c r="AI144" s="41">
        <v>8</v>
      </c>
      <c r="AJ144" s="346"/>
      <c r="AK144" s="41">
        <v>0</v>
      </c>
      <c r="AL144" s="41">
        <v>0</v>
      </c>
      <c r="AM144" s="41">
        <v>0</v>
      </c>
      <c r="AN144" s="41">
        <v>6</v>
      </c>
      <c r="AO144" s="250">
        <f t="shared" si="72"/>
        <v>6</v>
      </c>
      <c r="AP144" s="41">
        <v>0</v>
      </c>
      <c r="AQ144" s="41">
        <v>0</v>
      </c>
      <c r="AR144" s="41">
        <v>0</v>
      </c>
      <c r="AS144" s="41">
        <v>6</v>
      </c>
      <c r="AT144" s="250">
        <f t="shared" si="81"/>
        <v>6</v>
      </c>
      <c r="AU144" s="41">
        <v>0</v>
      </c>
      <c r="AV144" s="41">
        <v>0</v>
      </c>
      <c r="AW144" s="41">
        <v>0</v>
      </c>
      <c r="AX144" s="41">
        <v>9</v>
      </c>
      <c r="AY144" s="250">
        <f t="shared" si="79"/>
        <v>9</v>
      </c>
    </row>
    <row r="145" spans="1:51" s="18" customFormat="1" ht="15" customHeight="1" x14ac:dyDescent="0.25">
      <c r="A145" s="141"/>
      <c r="B145" s="1024">
        <v>33</v>
      </c>
      <c r="C145" s="1122"/>
      <c r="D145" s="1093" t="s">
        <v>525</v>
      </c>
      <c r="E145" s="577" t="s">
        <v>116</v>
      </c>
      <c r="F145" s="135">
        <f t="shared" si="73"/>
        <v>0</v>
      </c>
      <c r="G145" s="47">
        <v>0</v>
      </c>
      <c r="H145" s="47">
        <v>0</v>
      </c>
      <c r="I145" s="47">
        <v>0</v>
      </c>
      <c r="J145" s="335">
        <v>0</v>
      </c>
      <c r="K145" s="346">
        <f t="shared" si="80"/>
        <v>0</v>
      </c>
      <c r="L145" s="322">
        <v>0</v>
      </c>
      <c r="M145" s="47">
        <v>0</v>
      </c>
      <c r="N145" s="47">
        <v>0</v>
      </c>
      <c r="O145" s="47">
        <v>0</v>
      </c>
      <c r="P145" s="250">
        <f t="shared" si="74"/>
        <v>0</v>
      </c>
      <c r="Q145" s="47">
        <v>0</v>
      </c>
      <c r="R145" s="47">
        <v>0</v>
      </c>
      <c r="S145" s="47">
        <v>0</v>
      </c>
      <c r="T145" s="335">
        <v>0</v>
      </c>
      <c r="U145" s="346">
        <f t="shared" si="75"/>
        <v>0</v>
      </c>
      <c r="V145" s="47">
        <v>0</v>
      </c>
      <c r="W145" s="47">
        <v>0</v>
      </c>
      <c r="X145" s="47">
        <v>0</v>
      </c>
      <c r="Y145" s="335">
        <v>0</v>
      </c>
      <c r="Z145" s="346">
        <f t="shared" si="76"/>
        <v>0</v>
      </c>
      <c r="AA145" s="47">
        <v>0</v>
      </c>
      <c r="AB145" s="47">
        <v>0</v>
      </c>
      <c r="AC145" s="47">
        <v>0</v>
      </c>
      <c r="AD145" s="47">
        <v>0</v>
      </c>
      <c r="AE145" s="346">
        <f t="shared" si="77"/>
        <v>0</v>
      </c>
      <c r="AF145" s="134"/>
      <c r="AG145" s="134"/>
      <c r="AH145" s="134"/>
      <c r="AI145" s="134"/>
      <c r="AJ145" s="346">
        <f t="shared" si="78"/>
        <v>0</v>
      </c>
      <c r="AK145" s="134"/>
      <c r="AL145" s="134"/>
      <c r="AM145" s="134"/>
      <c r="AN145" s="134"/>
      <c r="AO145" s="250">
        <f t="shared" si="72"/>
        <v>0</v>
      </c>
      <c r="AP145" s="134"/>
      <c r="AQ145" s="134"/>
      <c r="AR145" s="134"/>
      <c r="AS145" s="134"/>
      <c r="AT145" s="250">
        <f t="shared" si="81"/>
        <v>0</v>
      </c>
      <c r="AU145" s="134"/>
      <c r="AV145" s="134"/>
      <c r="AW145" s="134"/>
      <c r="AX145" s="134"/>
      <c r="AY145" s="250">
        <f t="shared" si="79"/>
        <v>0</v>
      </c>
    </row>
    <row r="146" spans="1:51" s="18" customFormat="1" ht="15.75" customHeight="1" x14ac:dyDescent="0.25">
      <c r="A146" s="141"/>
      <c r="B146" s="1024"/>
      <c r="C146" s="1122"/>
      <c r="D146" s="1091"/>
      <c r="E146" s="574" t="s">
        <v>117</v>
      </c>
      <c r="F146" s="135">
        <f t="shared" si="73"/>
        <v>0</v>
      </c>
      <c r="G146" s="41">
        <v>0</v>
      </c>
      <c r="H146" s="41">
        <v>0</v>
      </c>
      <c r="I146" s="41">
        <v>0</v>
      </c>
      <c r="J146" s="333">
        <v>0</v>
      </c>
      <c r="K146" s="346">
        <f t="shared" si="80"/>
        <v>0</v>
      </c>
      <c r="L146" s="316">
        <v>0</v>
      </c>
      <c r="M146" s="41">
        <v>0</v>
      </c>
      <c r="N146" s="41">
        <v>0</v>
      </c>
      <c r="O146" s="41">
        <v>0</v>
      </c>
      <c r="P146" s="250">
        <f t="shared" si="74"/>
        <v>0</v>
      </c>
      <c r="Q146" s="41">
        <v>0</v>
      </c>
      <c r="R146" s="41">
        <v>0</v>
      </c>
      <c r="S146" s="41">
        <v>0</v>
      </c>
      <c r="T146" s="333">
        <v>0</v>
      </c>
      <c r="U146" s="346">
        <f t="shared" si="75"/>
        <v>0</v>
      </c>
      <c r="V146" s="41">
        <v>0</v>
      </c>
      <c r="W146" s="41">
        <v>0</v>
      </c>
      <c r="X146" s="41">
        <v>0</v>
      </c>
      <c r="Y146" s="333">
        <v>0</v>
      </c>
      <c r="Z146" s="346">
        <f t="shared" si="76"/>
        <v>0</v>
      </c>
      <c r="AA146" s="41">
        <v>0</v>
      </c>
      <c r="AB146" s="41">
        <v>0</v>
      </c>
      <c r="AC146" s="41">
        <v>0</v>
      </c>
      <c r="AD146" s="41">
        <v>0</v>
      </c>
      <c r="AE146" s="346">
        <f t="shared" si="77"/>
        <v>0</v>
      </c>
      <c r="AF146" s="134"/>
      <c r="AG146" s="134"/>
      <c r="AH146" s="134"/>
      <c r="AI146" s="134"/>
      <c r="AJ146" s="346">
        <f t="shared" si="78"/>
        <v>0</v>
      </c>
      <c r="AK146" s="134"/>
      <c r="AL146" s="134"/>
      <c r="AM146" s="134"/>
      <c r="AN146" s="134"/>
      <c r="AO146" s="250">
        <f t="shared" si="72"/>
        <v>0</v>
      </c>
      <c r="AP146" s="134"/>
      <c r="AQ146" s="134"/>
      <c r="AR146" s="134"/>
      <c r="AS146" s="134"/>
      <c r="AT146" s="250">
        <f t="shared" si="81"/>
        <v>0</v>
      </c>
      <c r="AU146" s="134"/>
      <c r="AV146" s="134"/>
      <c r="AW146" s="134"/>
      <c r="AX146" s="134"/>
      <c r="AY146" s="250">
        <f t="shared" si="79"/>
        <v>0</v>
      </c>
    </row>
    <row r="147" spans="1:51" s="18" customFormat="1" ht="15.75" customHeight="1" thickBot="1" x14ac:dyDescent="0.3">
      <c r="A147" s="141"/>
      <c r="B147" s="1024"/>
      <c r="C147" s="1122"/>
      <c r="D147" s="1091"/>
      <c r="E147" s="58" t="s">
        <v>112</v>
      </c>
      <c r="F147" s="135">
        <f t="shared" si="73"/>
        <v>0</v>
      </c>
      <c r="G147" s="42">
        <v>0</v>
      </c>
      <c r="H147" s="42">
        <v>0</v>
      </c>
      <c r="I147" s="42">
        <v>0</v>
      </c>
      <c r="J147" s="334">
        <v>0</v>
      </c>
      <c r="K147" s="346">
        <f t="shared" si="80"/>
        <v>0</v>
      </c>
      <c r="L147" s="317">
        <v>0</v>
      </c>
      <c r="M147" s="42">
        <v>0</v>
      </c>
      <c r="N147" s="42">
        <v>0</v>
      </c>
      <c r="O147" s="42">
        <v>0</v>
      </c>
      <c r="P147" s="250">
        <f t="shared" si="74"/>
        <v>0</v>
      </c>
      <c r="Q147" s="42">
        <v>0</v>
      </c>
      <c r="R147" s="42">
        <v>0</v>
      </c>
      <c r="S147" s="42">
        <v>0</v>
      </c>
      <c r="T147" s="334">
        <v>0</v>
      </c>
      <c r="U147" s="346">
        <f t="shared" si="75"/>
        <v>0</v>
      </c>
      <c r="V147" s="42">
        <v>0</v>
      </c>
      <c r="W147" s="42">
        <v>0</v>
      </c>
      <c r="X147" s="42">
        <v>0</v>
      </c>
      <c r="Y147" s="334">
        <v>0</v>
      </c>
      <c r="Z147" s="346">
        <f t="shared" si="76"/>
        <v>0</v>
      </c>
      <c r="AA147" s="42">
        <v>0</v>
      </c>
      <c r="AB147" s="42">
        <v>0</v>
      </c>
      <c r="AC147" s="42">
        <v>0</v>
      </c>
      <c r="AD147" s="42">
        <v>0</v>
      </c>
      <c r="AE147" s="346">
        <f t="shared" si="77"/>
        <v>0</v>
      </c>
      <c r="AF147" s="41">
        <v>0</v>
      </c>
      <c r="AG147" s="41">
        <v>0</v>
      </c>
      <c r="AH147" s="41">
        <v>0</v>
      </c>
      <c r="AI147" s="41">
        <v>0</v>
      </c>
      <c r="AJ147" s="346">
        <f t="shared" si="78"/>
        <v>0</v>
      </c>
      <c r="AK147" s="41">
        <v>0</v>
      </c>
      <c r="AL147" s="41">
        <v>0</v>
      </c>
      <c r="AM147" s="41">
        <v>0</v>
      </c>
      <c r="AN147" s="41">
        <v>0</v>
      </c>
      <c r="AO147" s="250">
        <f t="shared" si="72"/>
        <v>0</v>
      </c>
      <c r="AP147" s="41">
        <v>0</v>
      </c>
      <c r="AQ147" s="41">
        <v>0</v>
      </c>
      <c r="AR147" s="41">
        <v>0</v>
      </c>
      <c r="AS147" s="41">
        <v>0</v>
      </c>
      <c r="AT147" s="250">
        <f t="shared" si="81"/>
        <v>0</v>
      </c>
      <c r="AU147" s="41">
        <v>0</v>
      </c>
      <c r="AV147" s="41">
        <v>0</v>
      </c>
      <c r="AW147" s="41">
        <v>0</v>
      </c>
      <c r="AX147" s="41">
        <v>0</v>
      </c>
      <c r="AY147" s="250">
        <f t="shared" si="79"/>
        <v>0</v>
      </c>
    </row>
    <row r="148" spans="1:51" s="18" customFormat="1" ht="15.75" customHeight="1" x14ac:dyDescent="0.25">
      <c r="A148" s="141"/>
      <c r="B148" s="448"/>
      <c r="C148" s="1122"/>
      <c r="D148" s="1092"/>
      <c r="E148" s="185" t="s">
        <v>621</v>
      </c>
      <c r="F148" s="135">
        <f t="shared" si="73"/>
        <v>1</v>
      </c>
      <c r="G148" s="267"/>
      <c r="H148" s="267"/>
      <c r="I148" s="267"/>
      <c r="J148" s="385"/>
      <c r="K148" s="346"/>
      <c r="L148" s="330"/>
      <c r="M148" s="267"/>
      <c r="N148" s="267"/>
      <c r="O148" s="267"/>
      <c r="P148" s="250"/>
      <c r="Q148" s="267"/>
      <c r="R148" s="267"/>
      <c r="S148" s="267"/>
      <c r="T148" s="385"/>
      <c r="U148" s="346"/>
      <c r="V148" s="267"/>
      <c r="W148" s="267"/>
      <c r="X148" s="267"/>
      <c r="Y148" s="385"/>
      <c r="Z148" s="346"/>
      <c r="AA148" s="267"/>
      <c r="AB148" s="267"/>
      <c r="AC148" s="267"/>
      <c r="AD148" s="267"/>
      <c r="AE148" s="346"/>
      <c r="AF148" s="41">
        <v>0</v>
      </c>
      <c r="AG148" s="41">
        <v>0</v>
      </c>
      <c r="AH148" s="41">
        <v>0</v>
      </c>
      <c r="AI148" s="41">
        <v>0</v>
      </c>
      <c r="AJ148" s="346"/>
      <c r="AK148" s="41">
        <v>0</v>
      </c>
      <c r="AL148" s="41">
        <v>0</v>
      </c>
      <c r="AM148" s="41">
        <v>0</v>
      </c>
      <c r="AN148" s="41">
        <v>0</v>
      </c>
      <c r="AO148" s="250">
        <f t="shared" si="72"/>
        <v>0</v>
      </c>
      <c r="AP148" s="41">
        <v>0</v>
      </c>
      <c r="AQ148" s="41">
        <v>0</v>
      </c>
      <c r="AR148" s="41">
        <v>0</v>
      </c>
      <c r="AS148" s="41">
        <v>1</v>
      </c>
      <c r="AT148" s="250">
        <f t="shared" si="81"/>
        <v>1</v>
      </c>
      <c r="AU148" s="41">
        <v>0</v>
      </c>
      <c r="AV148" s="41">
        <v>0</v>
      </c>
      <c r="AW148" s="41">
        <v>0</v>
      </c>
      <c r="AX148" s="41">
        <v>0</v>
      </c>
      <c r="AY148" s="250">
        <f t="shared" si="79"/>
        <v>0</v>
      </c>
    </row>
    <row r="149" spans="1:51" s="18" customFormat="1" ht="15" customHeight="1" x14ac:dyDescent="0.25">
      <c r="A149" s="141"/>
      <c r="B149" s="1024">
        <v>34</v>
      </c>
      <c r="C149" s="1122"/>
      <c r="D149" s="1093" t="s">
        <v>526</v>
      </c>
      <c r="E149" s="577" t="s">
        <v>116</v>
      </c>
      <c r="F149" s="135">
        <f t="shared" si="73"/>
        <v>0</v>
      </c>
      <c r="G149" s="47">
        <v>0</v>
      </c>
      <c r="H149" s="47">
        <v>0</v>
      </c>
      <c r="I149" s="47">
        <v>0</v>
      </c>
      <c r="J149" s="335">
        <v>0</v>
      </c>
      <c r="K149" s="346">
        <f t="shared" si="80"/>
        <v>0</v>
      </c>
      <c r="L149" s="322">
        <v>0</v>
      </c>
      <c r="M149" s="47">
        <v>0</v>
      </c>
      <c r="N149" s="47">
        <v>0</v>
      </c>
      <c r="O149" s="47">
        <v>0</v>
      </c>
      <c r="P149" s="250">
        <f t="shared" si="74"/>
        <v>0</v>
      </c>
      <c r="Q149" s="47">
        <v>0</v>
      </c>
      <c r="R149" s="47">
        <v>0</v>
      </c>
      <c r="S149" s="47">
        <v>0</v>
      </c>
      <c r="T149" s="335">
        <v>0</v>
      </c>
      <c r="U149" s="346">
        <f t="shared" si="75"/>
        <v>0</v>
      </c>
      <c r="V149" s="47">
        <v>0</v>
      </c>
      <c r="W149" s="47">
        <v>0</v>
      </c>
      <c r="X149" s="47">
        <v>0</v>
      </c>
      <c r="Y149" s="335">
        <v>0</v>
      </c>
      <c r="Z149" s="346">
        <f t="shared" si="76"/>
        <v>0</v>
      </c>
      <c r="AA149" s="47">
        <v>0</v>
      </c>
      <c r="AB149" s="47">
        <v>0</v>
      </c>
      <c r="AC149" s="47">
        <v>0</v>
      </c>
      <c r="AD149" s="47">
        <v>0</v>
      </c>
      <c r="AE149" s="346">
        <f t="shared" si="77"/>
        <v>0</v>
      </c>
      <c r="AF149" s="134"/>
      <c r="AG149" s="134"/>
      <c r="AH149" s="134"/>
      <c r="AI149" s="134"/>
      <c r="AJ149" s="346">
        <f t="shared" si="78"/>
        <v>0</v>
      </c>
      <c r="AK149" s="134"/>
      <c r="AL149" s="134"/>
      <c r="AM149" s="134"/>
      <c r="AN149" s="134"/>
      <c r="AO149" s="250">
        <f t="shared" si="72"/>
        <v>0</v>
      </c>
      <c r="AP149" s="134"/>
      <c r="AQ149" s="134"/>
      <c r="AR149" s="134"/>
      <c r="AS149" s="134"/>
      <c r="AT149" s="250">
        <f t="shared" si="81"/>
        <v>0</v>
      </c>
      <c r="AU149" s="134"/>
      <c r="AV149" s="134"/>
      <c r="AW149" s="134"/>
      <c r="AX149" s="134"/>
      <c r="AY149" s="250">
        <f t="shared" si="79"/>
        <v>0</v>
      </c>
    </row>
    <row r="150" spans="1:51" s="18" customFormat="1" ht="15.75" customHeight="1" x14ac:dyDescent="0.25">
      <c r="A150" s="141"/>
      <c r="B150" s="1024"/>
      <c r="C150" s="1122"/>
      <c r="D150" s="1091"/>
      <c r="E150" s="574" t="s">
        <v>117</v>
      </c>
      <c r="F150" s="135">
        <f t="shared" si="73"/>
        <v>0</v>
      </c>
      <c r="G150" s="41">
        <v>0</v>
      </c>
      <c r="H150" s="41">
        <v>0</v>
      </c>
      <c r="I150" s="41">
        <v>0</v>
      </c>
      <c r="J150" s="333">
        <v>0</v>
      </c>
      <c r="K150" s="346">
        <f t="shared" si="80"/>
        <v>0</v>
      </c>
      <c r="L150" s="316">
        <v>0</v>
      </c>
      <c r="M150" s="41">
        <v>0</v>
      </c>
      <c r="N150" s="41">
        <v>0</v>
      </c>
      <c r="O150" s="41">
        <v>0</v>
      </c>
      <c r="P150" s="250">
        <f t="shared" si="74"/>
        <v>0</v>
      </c>
      <c r="Q150" s="41">
        <v>0</v>
      </c>
      <c r="R150" s="41">
        <v>0</v>
      </c>
      <c r="S150" s="41">
        <v>0</v>
      </c>
      <c r="T150" s="333">
        <v>0</v>
      </c>
      <c r="U150" s="346">
        <f t="shared" si="75"/>
        <v>0</v>
      </c>
      <c r="V150" s="41">
        <v>0</v>
      </c>
      <c r="W150" s="41">
        <v>0</v>
      </c>
      <c r="X150" s="41">
        <v>0</v>
      </c>
      <c r="Y150" s="333">
        <v>0</v>
      </c>
      <c r="Z150" s="346">
        <f t="shared" si="76"/>
        <v>0</v>
      </c>
      <c r="AA150" s="41">
        <v>0</v>
      </c>
      <c r="AB150" s="41">
        <v>0</v>
      </c>
      <c r="AC150" s="41">
        <v>0</v>
      </c>
      <c r="AD150" s="41">
        <v>0</v>
      </c>
      <c r="AE150" s="346">
        <f t="shared" si="77"/>
        <v>0</v>
      </c>
      <c r="AF150" s="134"/>
      <c r="AG150" s="134"/>
      <c r="AH150" s="134"/>
      <c r="AI150" s="134"/>
      <c r="AJ150" s="346">
        <f t="shared" si="78"/>
        <v>0</v>
      </c>
      <c r="AK150" s="134"/>
      <c r="AL150" s="134"/>
      <c r="AM150" s="134"/>
      <c r="AN150" s="134"/>
      <c r="AO150" s="250">
        <f t="shared" si="72"/>
        <v>0</v>
      </c>
      <c r="AP150" s="134"/>
      <c r="AQ150" s="134"/>
      <c r="AR150" s="134"/>
      <c r="AS150" s="134"/>
      <c r="AT150" s="250">
        <f t="shared" si="81"/>
        <v>0</v>
      </c>
      <c r="AU150" s="134"/>
      <c r="AV150" s="134"/>
      <c r="AW150" s="134"/>
      <c r="AX150" s="134"/>
      <c r="AY150" s="250">
        <f t="shared" si="79"/>
        <v>0</v>
      </c>
    </row>
    <row r="151" spans="1:51" s="18" customFormat="1" ht="17.25" customHeight="1" thickBot="1" x14ac:dyDescent="0.3">
      <c r="A151" s="141"/>
      <c r="B151" s="1024"/>
      <c r="C151" s="1122"/>
      <c r="D151" s="1091"/>
      <c r="E151" s="58" t="s">
        <v>112</v>
      </c>
      <c r="F151" s="135">
        <f t="shared" si="73"/>
        <v>0</v>
      </c>
      <c r="G151" s="42">
        <v>0</v>
      </c>
      <c r="H151" s="42">
        <v>0</v>
      </c>
      <c r="I151" s="42">
        <v>0</v>
      </c>
      <c r="J151" s="334">
        <v>0</v>
      </c>
      <c r="K151" s="346">
        <f t="shared" si="80"/>
        <v>0</v>
      </c>
      <c r="L151" s="317">
        <v>0</v>
      </c>
      <c r="M151" s="42">
        <v>0</v>
      </c>
      <c r="N151" s="42">
        <v>0</v>
      </c>
      <c r="O151" s="42">
        <v>0</v>
      </c>
      <c r="P151" s="250">
        <f t="shared" si="74"/>
        <v>0</v>
      </c>
      <c r="Q151" s="42">
        <v>0</v>
      </c>
      <c r="R151" s="42">
        <v>0</v>
      </c>
      <c r="S151" s="42">
        <v>0</v>
      </c>
      <c r="T151" s="334">
        <v>0</v>
      </c>
      <c r="U151" s="346">
        <f t="shared" si="75"/>
        <v>0</v>
      </c>
      <c r="V151" s="42">
        <v>0</v>
      </c>
      <c r="W151" s="42">
        <v>0</v>
      </c>
      <c r="X151" s="42">
        <v>0</v>
      </c>
      <c r="Y151" s="334">
        <v>0</v>
      </c>
      <c r="Z151" s="346">
        <f t="shared" si="76"/>
        <v>0</v>
      </c>
      <c r="AA151" s="42">
        <v>0</v>
      </c>
      <c r="AB151" s="42">
        <v>0</v>
      </c>
      <c r="AC151" s="42">
        <v>0</v>
      </c>
      <c r="AD151" s="42">
        <v>0</v>
      </c>
      <c r="AE151" s="346">
        <f t="shared" si="77"/>
        <v>0</v>
      </c>
      <c r="AF151" s="41">
        <v>0</v>
      </c>
      <c r="AG151" s="41">
        <v>0</v>
      </c>
      <c r="AH151" s="41">
        <v>0</v>
      </c>
      <c r="AI151" s="41">
        <v>0</v>
      </c>
      <c r="AJ151" s="346">
        <f t="shared" si="78"/>
        <v>0</v>
      </c>
      <c r="AK151" s="41">
        <v>0</v>
      </c>
      <c r="AL151" s="41">
        <v>0</v>
      </c>
      <c r="AM151" s="41">
        <v>0</v>
      </c>
      <c r="AN151" s="41">
        <v>0</v>
      </c>
      <c r="AO151" s="250">
        <f t="shared" si="72"/>
        <v>0</v>
      </c>
      <c r="AP151" s="41">
        <v>0</v>
      </c>
      <c r="AQ151" s="41">
        <v>0</v>
      </c>
      <c r="AR151" s="41">
        <v>0</v>
      </c>
      <c r="AS151" s="41">
        <v>0</v>
      </c>
      <c r="AT151" s="250">
        <f t="shared" si="81"/>
        <v>0</v>
      </c>
      <c r="AU151" s="41">
        <v>0</v>
      </c>
      <c r="AV151" s="41">
        <v>0</v>
      </c>
      <c r="AW151" s="41">
        <v>0</v>
      </c>
      <c r="AX151" s="41">
        <v>0</v>
      </c>
      <c r="AY151" s="250">
        <f t="shared" si="79"/>
        <v>0</v>
      </c>
    </row>
    <row r="152" spans="1:51" s="18" customFormat="1" ht="17.25" customHeight="1" x14ac:dyDescent="0.25">
      <c r="A152" s="141"/>
      <c r="B152" s="448"/>
      <c r="C152" s="1122"/>
      <c r="D152" s="1092"/>
      <c r="E152" s="185" t="s">
        <v>621</v>
      </c>
      <c r="F152" s="135">
        <f t="shared" si="73"/>
        <v>0</v>
      </c>
      <c r="G152" s="267"/>
      <c r="H152" s="267"/>
      <c r="I152" s="267"/>
      <c r="J152" s="385"/>
      <c r="K152" s="346"/>
      <c r="L152" s="330"/>
      <c r="M152" s="267"/>
      <c r="N152" s="267"/>
      <c r="O152" s="267"/>
      <c r="P152" s="250"/>
      <c r="Q152" s="267"/>
      <c r="R152" s="267"/>
      <c r="S152" s="267"/>
      <c r="T152" s="385"/>
      <c r="U152" s="346"/>
      <c r="V152" s="267"/>
      <c r="W152" s="267"/>
      <c r="X152" s="267"/>
      <c r="Y152" s="385"/>
      <c r="Z152" s="346"/>
      <c r="AA152" s="267"/>
      <c r="AB152" s="267"/>
      <c r="AC152" s="267"/>
      <c r="AD152" s="267"/>
      <c r="AE152" s="346"/>
      <c r="AF152" s="41">
        <v>0</v>
      </c>
      <c r="AG152" s="41">
        <v>0</v>
      </c>
      <c r="AH152" s="41">
        <v>0</v>
      </c>
      <c r="AI152" s="41">
        <v>0</v>
      </c>
      <c r="AJ152" s="346"/>
      <c r="AK152" s="41">
        <v>0</v>
      </c>
      <c r="AL152" s="41">
        <v>0</v>
      </c>
      <c r="AM152" s="41">
        <v>0</v>
      </c>
      <c r="AN152" s="41">
        <v>0</v>
      </c>
      <c r="AO152" s="250">
        <f t="shared" si="72"/>
        <v>0</v>
      </c>
      <c r="AP152" s="41">
        <v>0</v>
      </c>
      <c r="AQ152" s="41">
        <v>0</v>
      </c>
      <c r="AR152" s="41">
        <v>0</v>
      </c>
      <c r="AS152" s="41">
        <v>0</v>
      </c>
      <c r="AT152" s="250">
        <f t="shared" si="81"/>
        <v>0</v>
      </c>
      <c r="AU152" s="41">
        <v>0</v>
      </c>
      <c r="AV152" s="41">
        <v>0</v>
      </c>
      <c r="AW152" s="41">
        <v>0</v>
      </c>
      <c r="AX152" s="41">
        <v>0</v>
      </c>
      <c r="AY152" s="250">
        <f t="shared" si="79"/>
        <v>0</v>
      </c>
    </row>
    <row r="153" spans="1:51" s="18" customFormat="1" ht="15" customHeight="1" x14ac:dyDescent="0.25">
      <c r="A153" s="141"/>
      <c r="B153" s="1024">
        <v>35</v>
      </c>
      <c r="C153" s="1122"/>
      <c r="D153" s="1093" t="s">
        <v>527</v>
      </c>
      <c r="E153" s="577" t="s">
        <v>116</v>
      </c>
      <c r="F153" s="135">
        <f t="shared" si="73"/>
        <v>0</v>
      </c>
      <c r="G153" s="47">
        <v>0</v>
      </c>
      <c r="H153" s="47">
        <v>0</v>
      </c>
      <c r="I153" s="47">
        <v>0</v>
      </c>
      <c r="J153" s="335">
        <v>0</v>
      </c>
      <c r="K153" s="346">
        <f t="shared" si="80"/>
        <v>0</v>
      </c>
      <c r="L153" s="322">
        <v>0</v>
      </c>
      <c r="M153" s="47">
        <v>0</v>
      </c>
      <c r="N153" s="47">
        <v>0</v>
      </c>
      <c r="O153" s="47">
        <v>0</v>
      </c>
      <c r="P153" s="250">
        <f t="shared" si="74"/>
        <v>0</v>
      </c>
      <c r="Q153" s="47">
        <v>0</v>
      </c>
      <c r="R153" s="47">
        <v>0</v>
      </c>
      <c r="S153" s="47">
        <v>0</v>
      </c>
      <c r="T153" s="335">
        <v>0</v>
      </c>
      <c r="U153" s="346">
        <f t="shared" si="75"/>
        <v>0</v>
      </c>
      <c r="V153" s="47">
        <v>0</v>
      </c>
      <c r="W153" s="47">
        <v>0</v>
      </c>
      <c r="X153" s="47">
        <v>0</v>
      </c>
      <c r="Y153" s="335">
        <v>0</v>
      </c>
      <c r="Z153" s="346">
        <f t="shared" si="76"/>
        <v>0</v>
      </c>
      <c r="AA153" s="47">
        <v>0</v>
      </c>
      <c r="AB153" s="47">
        <v>0</v>
      </c>
      <c r="AC153" s="47">
        <v>0</v>
      </c>
      <c r="AD153" s="47">
        <v>0</v>
      </c>
      <c r="AE153" s="346">
        <f t="shared" si="77"/>
        <v>0</v>
      </c>
      <c r="AF153" s="134"/>
      <c r="AG153" s="134"/>
      <c r="AH153" s="134"/>
      <c r="AI153" s="134"/>
      <c r="AJ153" s="346">
        <f t="shared" si="78"/>
        <v>0</v>
      </c>
      <c r="AK153" s="134"/>
      <c r="AL153" s="134"/>
      <c r="AM153" s="134"/>
      <c r="AN153" s="134"/>
      <c r="AO153" s="250">
        <f t="shared" si="72"/>
        <v>0</v>
      </c>
      <c r="AP153" s="134"/>
      <c r="AQ153" s="134"/>
      <c r="AR153" s="134"/>
      <c r="AS153" s="134"/>
      <c r="AT153" s="250">
        <f t="shared" si="81"/>
        <v>0</v>
      </c>
      <c r="AU153" s="134"/>
      <c r="AV153" s="134"/>
      <c r="AW153" s="134"/>
      <c r="AX153" s="134"/>
      <c r="AY153" s="250">
        <f t="shared" si="79"/>
        <v>0</v>
      </c>
    </row>
    <row r="154" spans="1:51" s="18" customFormat="1" ht="15.75" customHeight="1" x14ac:dyDescent="0.25">
      <c r="A154" s="141"/>
      <c r="B154" s="1024"/>
      <c r="C154" s="1122"/>
      <c r="D154" s="1091"/>
      <c r="E154" s="574" t="s">
        <v>117</v>
      </c>
      <c r="F154" s="135">
        <f t="shared" si="73"/>
        <v>0</v>
      </c>
      <c r="G154" s="41">
        <v>0</v>
      </c>
      <c r="H154" s="41">
        <v>0</v>
      </c>
      <c r="I154" s="41">
        <v>0</v>
      </c>
      <c r="J154" s="333">
        <v>0</v>
      </c>
      <c r="K154" s="346">
        <f t="shared" si="80"/>
        <v>0</v>
      </c>
      <c r="L154" s="316">
        <v>0</v>
      </c>
      <c r="M154" s="41">
        <v>0</v>
      </c>
      <c r="N154" s="41">
        <v>0</v>
      </c>
      <c r="O154" s="41">
        <v>0</v>
      </c>
      <c r="P154" s="250">
        <f t="shared" si="74"/>
        <v>0</v>
      </c>
      <c r="Q154" s="41">
        <v>0</v>
      </c>
      <c r="R154" s="41">
        <v>0</v>
      </c>
      <c r="S154" s="41">
        <v>0</v>
      </c>
      <c r="T154" s="333">
        <v>0</v>
      </c>
      <c r="U154" s="346">
        <f t="shared" si="75"/>
        <v>0</v>
      </c>
      <c r="V154" s="41">
        <v>0</v>
      </c>
      <c r="W154" s="41">
        <v>0</v>
      </c>
      <c r="X154" s="41">
        <v>0</v>
      </c>
      <c r="Y154" s="333">
        <v>0</v>
      </c>
      <c r="Z154" s="346">
        <f t="shared" si="76"/>
        <v>0</v>
      </c>
      <c r="AA154" s="41">
        <v>0</v>
      </c>
      <c r="AB154" s="41">
        <v>0</v>
      </c>
      <c r="AC154" s="41">
        <v>0</v>
      </c>
      <c r="AD154" s="41">
        <v>0</v>
      </c>
      <c r="AE154" s="346">
        <f t="shared" si="77"/>
        <v>0</v>
      </c>
      <c r="AF154" s="134"/>
      <c r="AG154" s="134"/>
      <c r="AH154" s="134"/>
      <c r="AI154" s="134"/>
      <c r="AJ154" s="346">
        <f t="shared" si="78"/>
        <v>0</v>
      </c>
      <c r="AK154" s="134"/>
      <c r="AL154" s="134"/>
      <c r="AM154" s="134"/>
      <c r="AN154" s="134"/>
      <c r="AO154" s="250">
        <f t="shared" si="72"/>
        <v>0</v>
      </c>
      <c r="AP154" s="134"/>
      <c r="AQ154" s="134"/>
      <c r="AR154" s="134"/>
      <c r="AS154" s="134"/>
      <c r="AT154" s="250">
        <f t="shared" si="81"/>
        <v>0</v>
      </c>
      <c r="AU154" s="134"/>
      <c r="AV154" s="134"/>
      <c r="AW154" s="134"/>
      <c r="AX154" s="134"/>
      <c r="AY154" s="250">
        <f t="shared" si="79"/>
        <v>0</v>
      </c>
    </row>
    <row r="155" spans="1:51" s="18" customFormat="1" ht="15.75" customHeight="1" thickBot="1" x14ac:dyDescent="0.3">
      <c r="A155" s="141"/>
      <c r="B155" s="1024"/>
      <c r="C155" s="1122"/>
      <c r="D155" s="1091"/>
      <c r="E155" s="58" t="s">
        <v>112</v>
      </c>
      <c r="F155" s="135">
        <f t="shared" si="73"/>
        <v>0</v>
      </c>
      <c r="G155" s="42">
        <v>0</v>
      </c>
      <c r="H155" s="42">
        <v>0</v>
      </c>
      <c r="I155" s="42">
        <v>0</v>
      </c>
      <c r="J155" s="334">
        <v>0</v>
      </c>
      <c r="K155" s="346">
        <f t="shared" si="80"/>
        <v>0</v>
      </c>
      <c r="L155" s="317">
        <v>0</v>
      </c>
      <c r="M155" s="42">
        <v>0</v>
      </c>
      <c r="N155" s="42">
        <v>0</v>
      </c>
      <c r="O155" s="42">
        <v>0</v>
      </c>
      <c r="P155" s="250">
        <f t="shared" si="74"/>
        <v>0</v>
      </c>
      <c r="Q155" s="42">
        <v>0</v>
      </c>
      <c r="R155" s="42">
        <v>0</v>
      </c>
      <c r="S155" s="42">
        <v>0</v>
      </c>
      <c r="T155" s="334">
        <v>0</v>
      </c>
      <c r="U155" s="346">
        <f t="shared" si="75"/>
        <v>0</v>
      </c>
      <c r="V155" s="42">
        <v>0</v>
      </c>
      <c r="W155" s="42">
        <v>0</v>
      </c>
      <c r="X155" s="42">
        <v>0</v>
      </c>
      <c r="Y155" s="334">
        <v>0</v>
      </c>
      <c r="Z155" s="346">
        <f t="shared" si="76"/>
        <v>0</v>
      </c>
      <c r="AA155" s="42">
        <v>0</v>
      </c>
      <c r="AB155" s="42">
        <v>0</v>
      </c>
      <c r="AC155" s="42">
        <v>0</v>
      </c>
      <c r="AD155" s="42">
        <v>0</v>
      </c>
      <c r="AE155" s="346">
        <f t="shared" si="77"/>
        <v>0</v>
      </c>
      <c r="AF155" s="41">
        <v>0</v>
      </c>
      <c r="AG155" s="41">
        <v>0</v>
      </c>
      <c r="AH155" s="41">
        <v>0</v>
      </c>
      <c r="AI155" s="41">
        <v>0</v>
      </c>
      <c r="AJ155" s="346">
        <f t="shared" si="78"/>
        <v>0</v>
      </c>
      <c r="AK155" s="41">
        <v>0</v>
      </c>
      <c r="AL155" s="41">
        <v>0</v>
      </c>
      <c r="AM155" s="41">
        <v>0</v>
      </c>
      <c r="AN155" s="41">
        <v>0</v>
      </c>
      <c r="AO155" s="250">
        <f t="shared" si="72"/>
        <v>0</v>
      </c>
      <c r="AP155" s="41">
        <v>0</v>
      </c>
      <c r="AQ155" s="41">
        <v>0</v>
      </c>
      <c r="AR155" s="41">
        <v>0</v>
      </c>
      <c r="AS155" s="41">
        <v>0</v>
      </c>
      <c r="AT155" s="250">
        <f t="shared" si="81"/>
        <v>0</v>
      </c>
      <c r="AU155" s="41">
        <v>0</v>
      </c>
      <c r="AV155" s="41">
        <v>0</v>
      </c>
      <c r="AW155" s="41">
        <v>0</v>
      </c>
      <c r="AX155" s="41">
        <v>0</v>
      </c>
      <c r="AY155" s="250">
        <f t="shared" si="79"/>
        <v>0</v>
      </c>
    </row>
    <row r="156" spans="1:51" s="18" customFormat="1" ht="15.75" customHeight="1" x14ac:dyDescent="0.25">
      <c r="A156" s="141"/>
      <c r="B156" s="448"/>
      <c r="C156" s="1122"/>
      <c r="D156" s="1092"/>
      <c r="E156" s="185" t="s">
        <v>621</v>
      </c>
      <c r="F156" s="135">
        <f t="shared" si="73"/>
        <v>0</v>
      </c>
      <c r="G156" s="267"/>
      <c r="H156" s="267"/>
      <c r="I156" s="267"/>
      <c r="J156" s="385"/>
      <c r="K156" s="346"/>
      <c r="L156" s="330"/>
      <c r="M156" s="267"/>
      <c r="N156" s="267"/>
      <c r="O156" s="267"/>
      <c r="P156" s="250"/>
      <c r="Q156" s="267"/>
      <c r="R156" s="267"/>
      <c r="S156" s="267"/>
      <c r="T156" s="385"/>
      <c r="U156" s="346"/>
      <c r="V156" s="267"/>
      <c r="W156" s="267"/>
      <c r="X156" s="267"/>
      <c r="Y156" s="385"/>
      <c r="Z156" s="346"/>
      <c r="AA156" s="267"/>
      <c r="AB156" s="267"/>
      <c r="AC156" s="267"/>
      <c r="AD156" s="267"/>
      <c r="AE156" s="346"/>
      <c r="AF156" s="41">
        <v>0</v>
      </c>
      <c r="AG156" s="41">
        <v>0</v>
      </c>
      <c r="AH156" s="41">
        <v>0</v>
      </c>
      <c r="AI156" s="41">
        <v>0</v>
      </c>
      <c r="AJ156" s="346"/>
      <c r="AK156" s="41">
        <v>0</v>
      </c>
      <c r="AL156" s="41">
        <v>0</v>
      </c>
      <c r="AM156" s="41">
        <v>0</v>
      </c>
      <c r="AN156" s="41">
        <v>0</v>
      </c>
      <c r="AO156" s="250">
        <f t="shared" si="72"/>
        <v>0</v>
      </c>
      <c r="AP156" s="41">
        <v>0</v>
      </c>
      <c r="AQ156" s="41">
        <v>0</v>
      </c>
      <c r="AR156" s="41">
        <v>0</v>
      </c>
      <c r="AS156" s="41">
        <v>0</v>
      </c>
      <c r="AT156" s="250">
        <f t="shared" si="81"/>
        <v>0</v>
      </c>
      <c r="AU156" s="41">
        <v>0</v>
      </c>
      <c r="AV156" s="41">
        <v>0</v>
      </c>
      <c r="AW156" s="41">
        <v>0</v>
      </c>
      <c r="AX156" s="41">
        <v>0</v>
      </c>
      <c r="AY156" s="250">
        <f t="shared" si="79"/>
        <v>0</v>
      </c>
    </row>
    <row r="157" spans="1:51" s="18" customFormat="1" ht="15" customHeight="1" x14ac:dyDescent="0.25">
      <c r="A157" s="141"/>
      <c r="B157" s="1024">
        <v>36</v>
      </c>
      <c r="C157" s="1122"/>
      <c r="D157" s="1093" t="s">
        <v>430</v>
      </c>
      <c r="E157" s="577" t="s">
        <v>116</v>
      </c>
      <c r="F157" s="135">
        <f t="shared" si="73"/>
        <v>0</v>
      </c>
      <c r="G157" s="47">
        <v>0</v>
      </c>
      <c r="H157" s="47">
        <v>0</v>
      </c>
      <c r="I157" s="47">
        <v>0</v>
      </c>
      <c r="J157" s="335">
        <v>0</v>
      </c>
      <c r="K157" s="346">
        <f t="shared" si="80"/>
        <v>0</v>
      </c>
      <c r="L157" s="322">
        <v>0</v>
      </c>
      <c r="M157" s="47">
        <v>0</v>
      </c>
      <c r="N157" s="47">
        <v>0</v>
      </c>
      <c r="O157" s="47">
        <v>0</v>
      </c>
      <c r="P157" s="250">
        <f t="shared" si="74"/>
        <v>0</v>
      </c>
      <c r="Q157" s="47">
        <v>0</v>
      </c>
      <c r="R157" s="47">
        <v>0</v>
      </c>
      <c r="S157" s="47">
        <v>0</v>
      </c>
      <c r="T157" s="335">
        <v>0</v>
      </c>
      <c r="U157" s="346">
        <f t="shared" si="75"/>
        <v>0</v>
      </c>
      <c r="V157" s="47">
        <v>0</v>
      </c>
      <c r="W157" s="47">
        <v>0</v>
      </c>
      <c r="X157" s="47">
        <v>0</v>
      </c>
      <c r="Y157" s="335">
        <v>0</v>
      </c>
      <c r="Z157" s="346">
        <f t="shared" si="76"/>
        <v>0</v>
      </c>
      <c r="AA157" s="47">
        <v>0</v>
      </c>
      <c r="AB157" s="47">
        <v>0</v>
      </c>
      <c r="AC157" s="47">
        <v>0</v>
      </c>
      <c r="AD157" s="47">
        <v>0</v>
      </c>
      <c r="AE157" s="346">
        <f t="shared" si="77"/>
        <v>0</v>
      </c>
      <c r="AF157" s="134"/>
      <c r="AG157" s="134"/>
      <c r="AH157" s="134"/>
      <c r="AI157" s="134"/>
      <c r="AJ157" s="346">
        <f t="shared" si="78"/>
        <v>0</v>
      </c>
      <c r="AK157" s="134"/>
      <c r="AL157" s="134"/>
      <c r="AM157" s="134"/>
      <c r="AN157" s="134"/>
      <c r="AO157" s="250">
        <f t="shared" si="72"/>
        <v>0</v>
      </c>
      <c r="AP157" s="134"/>
      <c r="AQ157" s="134"/>
      <c r="AR157" s="134"/>
      <c r="AS157" s="134"/>
      <c r="AT157" s="250">
        <f t="shared" si="81"/>
        <v>0</v>
      </c>
      <c r="AU157" s="134"/>
      <c r="AV157" s="134"/>
      <c r="AW157" s="134"/>
      <c r="AX157" s="134"/>
      <c r="AY157" s="250">
        <f t="shared" si="79"/>
        <v>0</v>
      </c>
    </row>
    <row r="158" spans="1:51" s="18" customFormat="1" ht="15" customHeight="1" x14ac:dyDescent="0.25">
      <c r="A158" s="141"/>
      <c r="B158" s="1024"/>
      <c r="C158" s="1122"/>
      <c r="D158" s="1091"/>
      <c r="E158" s="574" t="s">
        <v>117</v>
      </c>
      <c r="F158" s="135">
        <f t="shared" si="73"/>
        <v>0</v>
      </c>
      <c r="G158" s="41">
        <v>0</v>
      </c>
      <c r="H158" s="41">
        <v>0</v>
      </c>
      <c r="I158" s="41">
        <v>0</v>
      </c>
      <c r="J158" s="333">
        <v>0</v>
      </c>
      <c r="K158" s="346">
        <f t="shared" si="80"/>
        <v>0</v>
      </c>
      <c r="L158" s="316">
        <v>0</v>
      </c>
      <c r="M158" s="41">
        <v>0</v>
      </c>
      <c r="N158" s="41">
        <v>0</v>
      </c>
      <c r="O158" s="41">
        <v>0</v>
      </c>
      <c r="P158" s="250">
        <f t="shared" si="74"/>
        <v>0</v>
      </c>
      <c r="Q158" s="41">
        <v>0</v>
      </c>
      <c r="R158" s="41">
        <v>0</v>
      </c>
      <c r="S158" s="41">
        <v>0</v>
      </c>
      <c r="T158" s="333">
        <v>0</v>
      </c>
      <c r="U158" s="346">
        <f t="shared" si="75"/>
        <v>0</v>
      </c>
      <c r="V158" s="41">
        <v>0</v>
      </c>
      <c r="W158" s="41">
        <v>0</v>
      </c>
      <c r="X158" s="41">
        <v>0</v>
      </c>
      <c r="Y158" s="333">
        <v>0</v>
      </c>
      <c r="Z158" s="346">
        <f t="shared" si="76"/>
        <v>0</v>
      </c>
      <c r="AA158" s="41">
        <v>0</v>
      </c>
      <c r="AB158" s="41">
        <v>0</v>
      </c>
      <c r="AC158" s="41">
        <v>0</v>
      </c>
      <c r="AD158" s="41">
        <v>0</v>
      </c>
      <c r="AE158" s="346">
        <f t="shared" si="77"/>
        <v>0</v>
      </c>
      <c r="AF158" s="134"/>
      <c r="AG158" s="134"/>
      <c r="AH158" s="134"/>
      <c r="AI158" s="134"/>
      <c r="AJ158" s="346">
        <f t="shared" si="78"/>
        <v>0</v>
      </c>
      <c r="AK158" s="134"/>
      <c r="AL158" s="134"/>
      <c r="AM158" s="134"/>
      <c r="AN158" s="134"/>
      <c r="AO158" s="250">
        <f t="shared" si="72"/>
        <v>0</v>
      </c>
      <c r="AP158" s="134"/>
      <c r="AQ158" s="134"/>
      <c r="AR158" s="134"/>
      <c r="AS158" s="134"/>
      <c r="AT158" s="250">
        <f t="shared" si="81"/>
        <v>0</v>
      </c>
      <c r="AU158" s="134"/>
      <c r="AV158" s="134"/>
      <c r="AW158" s="134"/>
      <c r="AX158" s="134"/>
      <c r="AY158" s="250">
        <f t="shared" si="79"/>
        <v>0</v>
      </c>
    </row>
    <row r="159" spans="1:51" s="18" customFormat="1" ht="15.75" customHeight="1" thickBot="1" x14ac:dyDescent="0.3">
      <c r="A159" s="141"/>
      <c r="B159" s="1024"/>
      <c r="C159" s="1122"/>
      <c r="D159" s="1091"/>
      <c r="E159" s="58" t="s">
        <v>112</v>
      </c>
      <c r="F159" s="135">
        <f t="shared" si="73"/>
        <v>16</v>
      </c>
      <c r="G159" s="42">
        <v>4</v>
      </c>
      <c r="H159" s="42">
        <v>0</v>
      </c>
      <c r="I159" s="42">
        <v>0</v>
      </c>
      <c r="J159" s="334">
        <v>0</v>
      </c>
      <c r="K159" s="346">
        <f t="shared" si="80"/>
        <v>4</v>
      </c>
      <c r="L159" s="317">
        <v>2</v>
      </c>
      <c r="M159" s="42">
        <v>0</v>
      </c>
      <c r="N159" s="42">
        <v>0</v>
      </c>
      <c r="O159" s="42">
        <v>0</v>
      </c>
      <c r="P159" s="250">
        <f t="shared" si="74"/>
        <v>2</v>
      </c>
      <c r="Q159" s="42">
        <v>2</v>
      </c>
      <c r="R159" s="42">
        <v>0</v>
      </c>
      <c r="S159" s="42">
        <v>0</v>
      </c>
      <c r="T159" s="334">
        <v>0</v>
      </c>
      <c r="U159" s="346">
        <f t="shared" si="75"/>
        <v>2</v>
      </c>
      <c r="V159" s="42">
        <v>0</v>
      </c>
      <c r="W159" s="42">
        <v>0</v>
      </c>
      <c r="X159" s="42">
        <v>0</v>
      </c>
      <c r="Y159" s="334">
        <v>1</v>
      </c>
      <c r="Z159" s="346">
        <f t="shared" si="76"/>
        <v>1</v>
      </c>
      <c r="AA159" s="42">
        <v>0</v>
      </c>
      <c r="AB159" s="42">
        <v>0</v>
      </c>
      <c r="AC159" s="42">
        <v>0</v>
      </c>
      <c r="AD159" s="42">
        <v>2</v>
      </c>
      <c r="AE159" s="346">
        <f t="shared" si="77"/>
        <v>2</v>
      </c>
      <c r="AF159" s="41">
        <v>0</v>
      </c>
      <c r="AG159" s="41">
        <v>0</v>
      </c>
      <c r="AH159" s="41">
        <v>0</v>
      </c>
      <c r="AI159" s="41">
        <v>1</v>
      </c>
      <c r="AJ159" s="346">
        <f t="shared" si="78"/>
        <v>1</v>
      </c>
      <c r="AK159" s="41">
        <v>0</v>
      </c>
      <c r="AL159" s="41">
        <v>0</v>
      </c>
      <c r="AM159" s="41">
        <v>0</v>
      </c>
      <c r="AN159" s="41">
        <v>1</v>
      </c>
      <c r="AO159" s="250">
        <f t="shared" si="72"/>
        <v>1</v>
      </c>
      <c r="AP159" s="41">
        <v>0</v>
      </c>
      <c r="AQ159" s="41">
        <v>0</v>
      </c>
      <c r="AR159" s="41">
        <v>0</v>
      </c>
      <c r="AS159" s="41">
        <v>3</v>
      </c>
      <c r="AT159" s="250">
        <f t="shared" si="81"/>
        <v>3</v>
      </c>
      <c r="AU159" s="41">
        <v>0</v>
      </c>
      <c r="AV159" s="41">
        <v>0</v>
      </c>
      <c r="AW159" s="41">
        <v>0</v>
      </c>
      <c r="AX159" s="41">
        <v>0</v>
      </c>
      <c r="AY159" s="250">
        <f t="shared" si="79"/>
        <v>0</v>
      </c>
    </row>
    <row r="160" spans="1:51" s="18" customFormat="1" ht="15.75" customHeight="1" thickBot="1" x14ac:dyDescent="0.3">
      <c r="A160" s="141"/>
      <c r="B160" s="448"/>
      <c r="C160" s="1122"/>
      <c r="D160" s="1092"/>
      <c r="E160" s="185" t="s">
        <v>621</v>
      </c>
      <c r="F160" s="135">
        <f t="shared" si="73"/>
        <v>8</v>
      </c>
      <c r="G160" s="267"/>
      <c r="H160" s="267"/>
      <c r="I160" s="267"/>
      <c r="J160" s="385"/>
      <c r="K160" s="346"/>
      <c r="L160" s="330"/>
      <c r="M160" s="267"/>
      <c r="N160" s="267"/>
      <c r="O160" s="267"/>
      <c r="P160" s="250"/>
      <c r="Q160" s="267"/>
      <c r="R160" s="267"/>
      <c r="S160" s="267"/>
      <c r="T160" s="385"/>
      <c r="U160" s="346"/>
      <c r="V160" s="267"/>
      <c r="W160" s="267"/>
      <c r="X160" s="267"/>
      <c r="Y160" s="385"/>
      <c r="Z160" s="346"/>
      <c r="AA160" s="267"/>
      <c r="AB160" s="267"/>
      <c r="AC160" s="267"/>
      <c r="AD160" s="267"/>
      <c r="AE160" s="346"/>
      <c r="AF160" s="41">
        <v>0</v>
      </c>
      <c r="AG160" s="41">
        <v>0</v>
      </c>
      <c r="AH160" s="41">
        <v>0</v>
      </c>
      <c r="AI160" s="41">
        <v>7</v>
      </c>
      <c r="AJ160" s="346"/>
      <c r="AK160" s="41">
        <v>0</v>
      </c>
      <c r="AL160" s="41">
        <v>0</v>
      </c>
      <c r="AM160" s="41">
        <v>0</v>
      </c>
      <c r="AN160" s="41">
        <v>1</v>
      </c>
      <c r="AO160" s="250">
        <f t="shared" si="72"/>
        <v>1</v>
      </c>
      <c r="AP160" s="41">
        <v>0</v>
      </c>
      <c r="AQ160" s="41">
        <v>0</v>
      </c>
      <c r="AR160" s="41">
        <v>0</v>
      </c>
      <c r="AS160" s="41">
        <v>5</v>
      </c>
      <c r="AT160" s="250">
        <f t="shared" si="81"/>
        <v>5</v>
      </c>
      <c r="AU160" s="41">
        <v>0</v>
      </c>
      <c r="AV160" s="41">
        <v>0</v>
      </c>
      <c r="AW160" s="41">
        <v>0</v>
      </c>
      <c r="AX160" s="41">
        <v>2</v>
      </c>
      <c r="AY160" s="250">
        <f t="shared" si="79"/>
        <v>2</v>
      </c>
    </row>
    <row r="161" spans="1:51" s="18" customFormat="1" ht="15" customHeight="1" x14ac:dyDescent="0.25">
      <c r="A161" s="141"/>
      <c r="B161" s="1024">
        <v>37</v>
      </c>
      <c r="C161" s="1122"/>
      <c r="D161" s="1093" t="s">
        <v>431</v>
      </c>
      <c r="E161" s="573" t="s">
        <v>116</v>
      </c>
      <c r="F161" s="135">
        <f t="shared" si="73"/>
        <v>0</v>
      </c>
      <c r="G161" s="43">
        <v>0</v>
      </c>
      <c r="H161" s="43">
        <v>0</v>
      </c>
      <c r="I161" s="43">
        <v>0</v>
      </c>
      <c r="J161" s="341">
        <v>0</v>
      </c>
      <c r="K161" s="346">
        <f t="shared" si="80"/>
        <v>0</v>
      </c>
      <c r="L161" s="324">
        <v>0</v>
      </c>
      <c r="M161" s="43">
        <v>0</v>
      </c>
      <c r="N161" s="43">
        <v>0</v>
      </c>
      <c r="O161" s="43">
        <v>0</v>
      </c>
      <c r="P161" s="250">
        <f t="shared" si="74"/>
        <v>0</v>
      </c>
      <c r="Q161" s="43">
        <v>0</v>
      </c>
      <c r="R161" s="43">
        <v>0</v>
      </c>
      <c r="S161" s="43">
        <v>0</v>
      </c>
      <c r="T161" s="341">
        <v>0</v>
      </c>
      <c r="U161" s="346">
        <f t="shared" si="75"/>
        <v>0</v>
      </c>
      <c r="V161" s="43">
        <v>0</v>
      </c>
      <c r="W161" s="43">
        <v>0</v>
      </c>
      <c r="X161" s="43">
        <v>0</v>
      </c>
      <c r="Y161" s="341">
        <v>0</v>
      </c>
      <c r="Z161" s="346">
        <f t="shared" si="76"/>
        <v>0</v>
      </c>
      <c r="AA161" s="43">
        <v>0</v>
      </c>
      <c r="AB161" s="43">
        <v>0</v>
      </c>
      <c r="AC161" s="43">
        <v>0</v>
      </c>
      <c r="AD161" s="43">
        <v>0</v>
      </c>
      <c r="AE161" s="346">
        <f t="shared" si="77"/>
        <v>0</v>
      </c>
      <c r="AF161" s="134"/>
      <c r="AG161" s="134"/>
      <c r="AH161" s="134"/>
      <c r="AI161" s="134"/>
      <c r="AJ161" s="346">
        <f t="shared" si="78"/>
        <v>0</v>
      </c>
      <c r="AK161" s="134"/>
      <c r="AL161" s="134"/>
      <c r="AM161" s="134"/>
      <c r="AN161" s="134"/>
      <c r="AO161" s="250">
        <f t="shared" si="72"/>
        <v>0</v>
      </c>
      <c r="AP161" s="134"/>
      <c r="AQ161" s="134"/>
      <c r="AR161" s="134"/>
      <c r="AS161" s="134"/>
      <c r="AT161" s="250">
        <f t="shared" si="81"/>
        <v>0</v>
      </c>
      <c r="AU161" s="134"/>
      <c r="AV161" s="134"/>
      <c r="AW161" s="134"/>
      <c r="AX161" s="134"/>
      <c r="AY161" s="250">
        <f t="shared" si="79"/>
        <v>0</v>
      </c>
    </row>
    <row r="162" spans="1:51" s="18" customFormat="1" ht="15" customHeight="1" x14ac:dyDescent="0.25">
      <c r="A162" s="141"/>
      <c r="B162" s="1024"/>
      <c r="C162" s="1122"/>
      <c r="D162" s="1091"/>
      <c r="E162" s="574" t="s">
        <v>117</v>
      </c>
      <c r="F162" s="135">
        <f t="shared" si="73"/>
        <v>0</v>
      </c>
      <c r="G162" s="41">
        <v>0</v>
      </c>
      <c r="H162" s="41">
        <v>0</v>
      </c>
      <c r="I162" s="41">
        <v>0</v>
      </c>
      <c r="J162" s="333">
        <v>0</v>
      </c>
      <c r="K162" s="346">
        <f t="shared" si="80"/>
        <v>0</v>
      </c>
      <c r="L162" s="316">
        <v>0</v>
      </c>
      <c r="M162" s="41">
        <v>0</v>
      </c>
      <c r="N162" s="41">
        <v>0</v>
      </c>
      <c r="O162" s="41">
        <v>0</v>
      </c>
      <c r="P162" s="250">
        <f t="shared" si="74"/>
        <v>0</v>
      </c>
      <c r="Q162" s="41">
        <v>0</v>
      </c>
      <c r="R162" s="41">
        <v>0</v>
      </c>
      <c r="S162" s="41">
        <v>0</v>
      </c>
      <c r="T162" s="333">
        <v>0</v>
      </c>
      <c r="U162" s="346">
        <f t="shared" si="75"/>
        <v>0</v>
      </c>
      <c r="V162" s="41">
        <v>0</v>
      </c>
      <c r="W162" s="41">
        <v>0</v>
      </c>
      <c r="X162" s="41">
        <v>0</v>
      </c>
      <c r="Y162" s="333">
        <v>0</v>
      </c>
      <c r="Z162" s="346">
        <f t="shared" si="76"/>
        <v>0</v>
      </c>
      <c r="AA162" s="41">
        <v>0</v>
      </c>
      <c r="AB162" s="41">
        <v>0</v>
      </c>
      <c r="AC162" s="41">
        <v>0</v>
      </c>
      <c r="AD162" s="41">
        <v>0</v>
      </c>
      <c r="AE162" s="346">
        <f t="shared" si="77"/>
        <v>0</v>
      </c>
      <c r="AF162" s="134"/>
      <c r="AG162" s="134"/>
      <c r="AH162" s="134"/>
      <c r="AI162" s="134"/>
      <c r="AJ162" s="346">
        <f t="shared" si="78"/>
        <v>0</v>
      </c>
      <c r="AK162" s="134"/>
      <c r="AL162" s="134"/>
      <c r="AM162" s="134"/>
      <c r="AN162" s="134"/>
      <c r="AO162" s="250">
        <f t="shared" si="72"/>
        <v>0</v>
      </c>
      <c r="AP162" s="134"/>
      <c r="AQ162" s="134"/>
      <c r="AR162" s="134"/>
      <c r="AS162" s="134"/>
      <c r="AT162" s="250">
        <f t="shared" si="81"/>
        <v>0</v>
      </c>
      <c r="AU162" s="134"/>
      <c r="AV162" s="134"/>
      <c r="AW162" s="134"/>
      <c r="AX162" s="134"/>
      <c r="AY162" s="250">
        <f t="shared" si="79"/>
        <v>0</v>
      </c>
    </row>
    <row r="163" spans="1:51" s="18" customFormat="1" ht="15.75" customHeight="1" thickBot="1" x14ac:dyDescent="0.3">
      <c r="A163" s="141"/>
      <c r="B163" s="1024"/>
      <c r="C163" s="1122"/>
      <c r="D163" s="1091"/>
      <c r="E163" s="58" t="s">
        <v>112</v>
      </c>
      <c r="F163" s="135">
        <f t="shared" si="73"/>
        <v>5</v>
      </c>
      <c r="G163" s="42">
        <v>1</v>
      </c>
      <c r="H163" s="42">
        <v>0</v>
      </c>
      <c r="I163" s="42">
        <v>0</v>
      </c>
      <c r="J163" s="334">
        <v>0</v>
      </c>
      <c r="K163" s="346">
        <f t="shared" si="80"/>
        <v>1</v>
      </c>
      <c r="L163" s="317">
        <v>0</v>
      </c>
      <c r="M163" s="42">
        <v>0</v>
      </c>
      <c r="N163" s="42">
        <v>0</v>
      </c>
      <c r="O163" s="42">
        <v>0</v>
      </c>
      <c r="P163" s="250">
        <f t="shared" si="74"/>
        <v>0</v>
      </c>
      <c r="Q163" s="42">
        <v>0</v>
      </c>
      <c r="R163" s="42">
        <v>0</v>
      </c>
      <c r="S163" s="42">
        <v>0</v>
      </c>
      <c r="T163" s="334">
        <v>0</v>
      </c>
      <c r="U163" s="346">
        <f t="shared" si="75"/>
        <v>0</v>
      </c>
      <c r="V163" s="42">
        <v>0</v>
      </c>
      <c r="W163" s="42">
        <v>0</v>
      </c>
      <c r="X163" s="42">
        <v>0</v>
      </c>
      <c r="Y163" s="334">
        <v>0</v>
      </c>
      <c r="Z163" s="346">
        <f t="shared" si="76"/>
        <v>0</v>
      </c>
      <c r="AA163" s="42">
        <v>0</v>
      </c>
      <c r="AB163" s="42">
        <v>0</v>
      </c>
      <c r="AC163" s="42">
        <v>0</v>
      </c>
      <c r="AD163" s="42">
        <v>0</v>
      </c>
      <c r="AE163" s="346">
        <f t="shared" si="77"/>
        <v>0</v>
      </c>
      <c r="AF163" s="41">
        <v>0</v>
      </c>
      <c r="AG163" s="41">
        <v>0</v>
      </c>
      <c r="AH163" s="41">
        <v>0</v>
      </c>
      <c r="AI163" s="41">
        <v>1</v>
      </c>
      <c r="AJ163" s="346">
        <f t="shared" si="78"/>
        <v>1</v>
      </c>
      <c r="AK163" s="41">
        <v>0</v>
      </c>
      <c r="AL163" s="41">
        <v>0</v>
      </c>
      <c r="AM163" s="41">
        <v>0</v>
      </c>
      <c r="AN163" s="41">
        <v>1</v>
      </c>
      <c r="AO163" s="250">
        <f t="shared" si="72"/>
        <v>1</v>
      </c>
      <c r="AP163" s="41">
        <v>0</v>
      </c>
      <c r="AQ163" s="41">
        <v>0</v>
      </c>
      <c r="AR163" s="41">
        <v>0</v>
      </c>
      <c r="AS163" s="41">
        <v>1</v>
      </c>
      <c r="AT163" s="250">
        <f t="shared" si="81"/>
        <v>1</v>
      </c>
      <c r="AU163" s="41">
        <v>0</v>
      </c>
      <c r="AV163" s="41">
        <v>0</v>
      </c>
      <c r="AW163" s="41">
        <v>0</v>
      </c>
      <c r="AX163" s="41">
        <v>1</v>
      </c>
      <c r="AY163" s="250">
        <f t="shared" si="79"/>
        <v>1</v>
      </c>
    </row>
    <row r="164" spans="1:51" s="18" customFormat="1" ht="15.75" customHeight="1" x14ac:dyDescent="0.25">
      <c r="A164" s="141"/>
      <c r="B164" s="448"/>
      <c r="C164" s="1122"/>
      <c r="D164" s="1092"/>
      <c r="E164" s="185" t="s">
        <v>621</v>
      </c>
      <c r="F164" s="135">
        <f t="shared" si="73"/>
        <v>8</v>
      </c>
      <c r="G164" s="267"/>
      <c r="H164" s="267"/>
      <c r="I164" s="267"/>
      <c r="J164" s="385"/>
      <c r="K164" s="346"/>
      <c r="L164" s="330"/>
      <c r="M164" s="267"/>
      <c r="N164" s="267"/>
      <c r="O164" s="267"/>
      <c r="P164" s="250"/>
      <c r="Q164" s="267"/>
      <c r="R164" s="267"/>
      <c r="S164" s="267"/>
      <c r="T164" s="385"/>
      <c r="U164" s="346"/>
      <c r="V164" s="267"/>
      <c r="W164" s="267"/>
      <c r="X164" s="267"/>
      <c r="Y164" s="385"/>
      <c r="Z164" s="346"/>
      <c r="AA164" s="267"/>
      <c r="AB164" s="267"/>
      <c r="AC164" s="267"/>
      <c r="AD164" s="267"/>
      <c r="AE164" s="346"/>
      <c r="AF164" s="41">
        <v>0</v>
      </c>
      <c r="AG164" s="41">
        <v>0</v>
      </c>
      <c r="AH164" s="41">
        <v>0</v>
      </c>
      <c r="AI164" s="41">
        <v>1</v>
      </c>
      <c r="AJ164" s="346"/>
      <c r="AK164" s="41">
        <v>0</v>
      </c>
      <c r="AL164" s="41">
        <v>0</v>
      </c>
      <c r="AM164" s="41">
        <v>0</v>
      </c>
      <c r="AN164" s="41">
        <v>2</v>
      </c>
      <c r="AO164" s="250">
        <f t="shared" si="72"/>
        <v>2</v>
      </c>
      <c r="AP164" s="41">
        <v>0</v>
      </c>
      <c r="AQ164" s="41">
        <v>0</v>
      </c>
      <c r="AR164" s="41">
        <v>0</v>
      </c>
      <c r="AS164" s="41">
        <v>3</v>
      </c>
      <c r="AT164" s="250">
        <f t="shared" si="81"/>
        <v>3</v>
      </c>
      <c r="AU164" s="41">
        <v>0</v>
      </c>
      <c r="AV164" s="41">
        <v>0</v>
      </c>
      <c r="AW164" s="41">
        <v>0</v>
      </c>
      <c r="AX164" s="41">
        <v>3</v>
      </c>
      <c r="AY164" s="250">
        <f t="shared" si="79"/>
        <v>3</v>
      </c>
    </row>
    <row r="165" spans="1:51" s="18" customFormat="1" ht="15" customHeight="1" x14ac:dyDescent="0.25">
      <c r="A165" s="141"/>
      <c r="B165" s="1024">
        <v>38</v>
      </c>
      <c r="C165" s="1122"/>
      <c r="D165" s="1093" t="s">
        <v>629</v>
      </c>
      <c r="E165" s="577" t="s">
        <v>116</v>
      </c>
      <c r="F165" s="135">
        <f t="shared" si="73"/>
        <v>0</v>
      </c>
      <c r="G165" s="47">
        <v>0</v>
      </c>
      <c r="H165" s="47">
        <v>0</v>
      </c>
      <c r="I165" s="47">
        <v>0</v>
      </c>
      <c r="J165" s="335">
        <v>0</v>
      </c>
      <c r="K165" s="346">
        <f t="shared" si="80"/>
        <v>0</v>
      </c>
      <c r="L165" s="322">
        <v>0</v>
      </c>
      <c r="M165" s="47">
        <v>0</v>
      </c>
      <c r="N165" s="47">
        <v>0</v>
      </c>
      <c r="O165" s="47">
        <v>0</v>
      </c>
      <c r="P165" s="250">
        <f t="shared" si="74"/>
        <v>0</v>
      </c>
      <c r="Q165" s="47">
        <v>0</v>
      </c>
      <c r="R165" s="47">
        <v>0</v>
      </c>
      <c r="S165" s="47">
        <v>0</v>
      </c>
      <c r="T165" s="335">
        <v>0</v>
      </c>
      <c r="U165" s="346">
        <f t="shared" si="75"/>
        <v>0</v>
      </c>
      <c r="V165" s="47">
        <v>0</v>
      </c>
      <c r="W165" s="47">
        <v>0</v>
      </c>
      <c r="X165" s="47">
        <v>0</v>
      </c>
      <c r="Y165" s="335">
        <v>0</v>
      </c>
      <c r="Z165" s="346">
        <f t="shared" si="76"/>
        <v>0</v>
      </c>
      <c r="AA165" s="47">
        <v>0</v>
      </c>
      <c r="AB165" s="47">
        <v>0</v>
      </c>
      <c r="AC165" s="47">
        <v>0</v>
      </c>
      <c r="AD165" s="47">
        <v>0</v>
      </c>
      <c r="AE165" s="346">
        <f t="shared" si="77"/>
        <v>0</v>
      </c>
      <c r="AF165" s="134"/>
      <c r="AG165" s="134"/>
      <c r="AH165" s="134"/>
      <c r="AI165" s="134"/>
      <c r="AJ165" s="346">
        <f t="shared" si="78"/>
        <v>0</v>
      </c>
      <c r="AK165" s="134"/>
      <c r="AL165" s="134"/>
      <c r="AM165" s="134"/>
      <c r="AN165" s="134"/>
      <c r="AO165" s="250">
        <f t="shared" si="72"/>
        <v>0</v>
      </c>
      <c r="AP165" s="134"/>
      <c r="AQ165" s="134"/>
      <c r="AR165" s="134"/>
      <c r="AS165" s="134"/>
      <c r="AT165" s="250">
        <f t="shared" si="81"/>
        <v>0</v>
      </c>
      <c r="AU165" s="134"/>
      <c r="AV165" s="134"/>
      <c r="AW165" s="134"/>
      <c r="AX165" s="134"/>
      <c r="AY165" s="250">
        <f t="shared" si="79"/>
        <v>0</v>
      </c>
    </row>
    <row r="166" spans="1:51" s="18" customFormat="1" ht="15" customHeight="1" x14ac:dyDescent="0.25">
      <c r="A166" s="141"/>
      <c r="B166" s="1024"/>
      <c r="C166" s="1122"/>
      <c r="D166" s="1091"/>
      <c r="E166" s="574" t="s">
        <v>117</v>
      </c>
      <c r="F166" s="135">
        <f t="shared" si="73"/>
        <v>0</v>
      </c>
      <c r="G166" s="41">
        <v>0</v>
      </c>
      <c r="H166" s="41">
        <v>0</v>
      </c>
      <c r="I166" s="41">
        <v>0</v>
      </c>
      <c r="J166" s="333">
        <v>0</v>
      </c>
      <c r="K166" s="346">
        <f t="shared" si="80"/>
        <v>0</v>
      </c>
      <c r="L166" s="316">
        <v>0</v>
      </c>
      <c r="M166" s="41">
        <v>0</v>
      </c>
      <c r="N166" s="41">
        <v>0</v>
      </c>
      <c r="O166" s="41">
        <v>0</v>
      </c>
      <c r="P166" s="250">
        <f t="shared" si="74"/>
        <v>0</v>
      </c>
      <c r="Q166" s="41">
        <v>0</v>
      </c>
      <c r="R166" s="41">
        <v>0</v>
      </c>
      <c r="S166" s="41">
        <v>0</v>
      </c>
      <c r="T166" s="333">
        <v>0</v>
      </c>
      <c r="U166" s="346">
        <f t="shared" si="75"/>
        <v>0</v>
      </c>
      <c r="V166" s="41">
        <v>0</v>
      </c>
      <c r="W166" s="41">
        <v>0</v>
      </c>
      <c r="X166" s="41">
        <v>0</v>
      </c>
      <c r="Y166" s="333">
        <v>0</v>
      </c>
      <c r="Z166" s="346">
        <f t="shared" si="76"/>
        <v>0</v>
      </c>
      <c r="AA166" s="41">
        <v>0</v>
      </c>
      <c r="AB166" s="41">
        <v>0</v>
      </c>
      <c r="AC166" s="41">
        <v>0</v>
      </c>
      <c r="AD166" s="41">
        <v>0</v>
      </c>
      <c r="AE166" s="346">
        <f t="shared" si="77"/>
        <v>0</v>
      </c>
      <c r="AF166" s="134"/>
      <c r="AG166" s="134"/>
      <c r="AH166" s="134"/>
      <c r="AI166" s="134"/>
      <c r="AJ166" s="346">
        <f t="shared" si="78"/>
        <v>0</v>
      </c>
      <c r="AK166" s="134"/>
      <c r="AL166" s="134"/>
      <c r="AM166" s="134"/>
      <c r="AN166" s="134"/>
      <c r="AO166" s="250">
        <f t="shared" si="72"/>
        <v>0</v>
      </c>
      <c r="AP166" s="134"/>
      <c r="AQ166" s="134"/>
      <c r="AR166" s="134"/>
      <c r="AS166" s="134"/>
      <c r="AT166" s="250">
        <f t="shared" si="81"/>
        <v>0</v>
      </c>
      <c r="AU166" s="134"/>
      <c r="AV166" s="134"/>
      <c r="AW166" s="134"/>
      <c r="AX166" s="134"/>
      <c r="AY166" s="250">
        <f t="shared" si="79"/>
        <v>0</v>
      </c>
    </row>
    <row r="167" spans="1:51" s="18" customFormat="1" ht="15.75" customHeight="1" thickBot="1" x14ac:dyDescent="0.3">
      <c r="A167" s="141"/>
      <c r="B167" s="1024"/>
      <c r="C167" s="1122"/>
      <c r="D167" s="1091"/>
      <c r="E167" s="58" t="s">
        <v>112</v>
      </c>
      <c r="F167" s="135">
        <f t="shared" si="73"/>
        <v>12</v>
      </c>
      <c r="G167" s="42">
        <v>2</v>
      </c>
      <c r="H167" s="42">
        <v>0</v>
      </c>
      <c r="I167" s="42">
        <v>0</v>
      </c>
      <c r="J167" s="334">
        <v>0</v>
      </c>
      <c r="K167" s="346">
        <f t="shared" si="80"/>
        <v>2</v>
      </c>
      <c r="L167" s="317">
        <v>0</v>
      </c>
      <c r="M167" s="42">
        <v>0</v>
      </c>
      <c r="N167" s="42">
        <v>0</v>
      </c>
      <c r="O167" s="42">
        <v>0</v>
      </c>
      <c r="P167" s="250">
        <f t="shared" si="74"/>
        <v>0</v>
      </c>
      <c r="Q167" s="42">
        <v>0</v>
      </c>
      <c r="R167" s="42">
        <v>0</v>
      </c>
      <c r="S167" s="42">
        <v>0</v>
      </c>
      <c r="T167" s="334">
        <v>0</v>
      </c>
      <c r="U167" s="346">
        <f t="shared" si="75"/>
        <v>0</v>
      </c>
      <c r="V167" s="42">
        <v>0</v>
      </c>
      <c r="W167" s="42">
        <v>0</v>
      </c>
      <c r="X167" s="42">
        <v>0</v>
      </c>
      <c r="Y167" s="334">
        <v>0</v>
      </c>
      <c r="Z167" s="346">
        <f t="shared" si="76"/>
        <v>0</v>
      </c>
      <c r="AA167" s="42">
        <v>0</v>
      </c>
      <c r="AB167" s="42">
        <v>0</v>
      </c>
      <c r="AC167" s="42">
        <v>0</v>
      </c>
      <c r="AD167" s="42">
        <v>0</v>
      </c>
      <c r="AE167" s="346">
        <f t="shared" si="77"/>
        <v>0</v>
      </c>
      <c r="AF167" s="41">
        <v>0</v>
      </c>
      <c r="AG167" s="41">
        <v>0</v>
      </c>
      <c r="AH167" s="41">
        <v>0</v>
      </c>
      <c r="AI167" s="41">
        <v>0</v>
      </c>
      <c r="AJ167" s="346">
        <f t="shared" si="78"/>
        <v>0</v>
      </c>
      <c r="AK167" s="41">
        <v>0</v>
      </c>
      <c r="AL167" s="41">
        <v>0</v>
      </c>
      <c r="AM167" s="41">
        <v>0</v>
      </c>
      <c r="AN167" s="41">
        <v>6</v>
      </c>
      <c r="AO167" s="250">
        <f t="shared" si="72"/>
        <v>6</v>
      </c>
      <c r="AP167" s="41">
        <v>0</v>
      </c>
      <c r="AQ167" s="41">
        <v>0</v>
      </c>
      <c r="AR167" s="41">
        <v>0</v>
      </c>
      <c r="AS167" s="41">
        <v>2</v>
      </c>
      <c r="AT167" s="250">
        <f t="shared" si="81"/>
        <v>2</v>
      </c>
      <c r="AU167" s="41">
        <v>0</v>
      </c>
      <c r="AV167" s="41">
        <v>0</v>
      </c>
      <c r="AW167" s="41">
        <v>0</v>
      </c>
      <c r="AX167" s="41">
        <v>2</v>
      </c>
      <c r="AY167" s="250">
        <f t="shared" si="79"/>
        <v>2</v>
      </c>
    </row>
    <row r="168" spans="1:51" s="18" customFormat="1" ht="15.75" customHeight="1" thickBot="1" x14ac:dyDescent="0.3">
      <c r="A168" s="141"/>
      <c r="B168" s="449"/>
      <c r="C168" s="1122"/>
      <c r="D168" s="1124"/>
      <c r="E168" s="576"/>
      <c r="F168" s="135">
        <f t="shared" si="73"/>
        <v>24</v>
      </c>
      <c r="G168" s="267"/>
      <c r="H168" s="267"/>
      <c r="I168" s="267"/>
      <c r="J168" s="385"/>
      <c r="K168" s="346"/>
      <c r="L168" s="330"/>
      <c r="M168" s="267"/>
      <c r="N168" s="267"/>
      <c r="O168" s="267"/>
      <c r="P168" s="250"/>
      <c r="Q168" s="267"/>
      <c r="R168" s="267"/>
      <c r="S168" s="267"/>
      <c r="T168" s="385"/>
      <c r="U168" s="346"/>
      <c r="V168" s="267"/>
      <c r="W168" s="267"/>
      <c r="X168" s="267"/>
      <c r="Y168" s="385"/>
      <c r="Z168" s="346"/>
      <c r="AA168" s="267"/>
      <c r="AB168" s="267"/>
      <c r="AC168" s="267"/>
      <c r="AD168" s="267"/>
      <c r="AE168" s="346"/>
      <c r="AF168" s="41">
        <v>0</v>
      </c>
      <c r="AG168" s="41">
        <v>0</v>
      </c>
      <c r="AH168" s="41">
        <v>0</v>
      </c>
      <c r="AI168" s="41">
        <v>9</v>
      </c>
      <c r="AJ168" s="346"/>
      <c r="AK168" s="41">
        <v>0</v>
      </c>
      <c r="AL168" s="41">
        <v>2</v>
      </c>
      <c r="AM168" s="41">
        <v>0</v>
      </c>
      <c r="AN168" s="41">
        <v>9</v>
      </c>
      <c r="AO168" s="250">
        <f t="shared" si="72"/>
        <v>11</v>
      </c>
      <c r="AP168" s="41">
        <v>0</v>
      </c>
      <c r="AQ168" s="41">
        <v>0</v>
      </c>
      <c r="AR168" s="41">
        <v>0</v>
      </c>
      <c r="AS168" s="41">
        <v>9</v>
      </c>
      <c r="AT168" s="250">
        <f t="shared" si="81"/>
        <v>9</v>
      </c>
      <c r="AU168" s="41">
        <v>0</v>
      </c>
      <c r="AV168" s="41">
        <v>1</v>
      </c>
      <c r="AW168" s="41">
        <v>0</v>
      </c>
      <c r="AX168" s="41">
        <v>3</v>
      </c>
      <c r="AY168" s="250">
        <f t="shared" si="79"/>
        <v>4</v>
      </c>
    </row>
    <row r="169" spans="1:51" s="18" customFormat="1" ht="15" customHeight="1" x14ac:dyDescent="0.25">
      <c r="A169" s="141"/>
      <c r="B169" s="1087">
        <v>39</v>
      </c>
      <c r="C169" s="1122"/>
      <c r="D169" s="1088" t="s">
        <v>490</v>
      </c>
      <c r="E169" s="55" t="s">
        <v>116</v>
      </c>
      <c r="F169" s="135">
        <f t="shared" si="73"/>
        <v>0</v>
      </c>
      <c r="G169" s="47">
        <v>0</v>
      </c>
      <c r="H169" s="47">
        <v>0</v>
      </c>
      <c r="I169" s="47">
        <v>0</v>
      </c>
      <c r="J169" s="335">
        <v>0</v>
      </c>
      <c r="K169" s="346">
        <f t="shared" si="80"/>
        <v>0</v>
      </c>
      <c r="L169" s="322">
        <v>0</v>
      </c>
      <c r="M169" s="47">
        <v>0</v>
      </c>
      <c r="N169" s="47">
        <v>0</v>
      </c>
      <c r="O169" s="47">
        <v>0</v>
      </c>
      <c r="P169" s="250">
        <f t="shared" si="74"/>
        <v>0</v>
      </c>
      <c r="Q169" s="47">
        <v>0</v>
      </c>
      <c r="R169" s="47">
        <v>0</v>
      </c>
      <c r="S169" s="47">
        <v>0</v>
      </c>
      <c r="T169" s="335">
        <v>0</v>
      </c>
      <c r="U169" s="346">
        <f t="shared" si="75"/>
        <v>0</v>
      </c>
      <c r="V169" s="47">
        <v>0</v>
      </c>
      <c r="W169" s="47">
        <v>0</v>
      </c>
      <c r="X169" s="47">
        <v>0</v>
      </c>
      <c r="Y169" s="335">
        <v>0</v>
      </c>
      <c r="Z169" s="346">
        <f t="shared" si="76"/>
        <v>0</v>
      </c>
      <c r="AA169" s="47">
        <v>0</v>
      </c>
      <c r="AB169" s="47">
        <v>0</v>
      </c>
      <c r="AC169" s="47">
        <v>0</v>
      </c>
      <c r="AD169" s="47">
        <v>0</v>
      </c>
      <c r="AE169" s="346">
        <f t="shared" si="77"/>
        <v>0</v>
      </c>
      <c r="AF169" s="134"/>
      <c r="AG169" s="134"/>
      <c r="AH169" s="134"/>
      <c r="AI169" s="134"/>
      <c r="AJ169" s="346">
        <f t="shared" si="78"/>
        <v>0</v>
      </c>
      <c r="AK169" s="134"/>
      <c r="AL169" s="134"/>
      <c r="AM169" s="134"/>
      <c r="AN169" s="134"/>
      <c r="AO169" s="250">
        <f t="shared" si="72"/>
        <v>0</v>
      </c>
      <c r="AP169" s="134"/>
      <c r="AQ169" s="134"/>
      <c r="AR169" s="134"/>
      <c r="AS169" s="134"/>
      <c r="AT169" s="250">
        <f t="shared" si="81"/>
        <v>0</v>
      </c>
      <c r="AU169" s="134"/>
      <c r="AV169" s="134"/>
      <c r="AW169" s="134"/>
      <c r="AX169" s="134"/>
      <c r="AY169" s="250">
        <f t="shared" si="79"/>
        <v>0</v>
      </c>
    </row>
    <row r="170" spans="1:51" s="18" customFormat="1" ht="15" customHeight="1" x14ac:dyDescent="0.25">
      <c r="A170" s="141"/>
      <c r="B170" s="1055"/>
      <c r="C170" s="1122"/>
      <c r="D170" s="1085"/>
      <c r="E170" s="57" t="s">
        <v>117</v>
      </c>
      <c r="F170" s="135">
        <f t="shared" si="73"/>
        <v>0</v>
      </c>
      <c r="G170" s="41">
        <v>0</v>
      </c>
      <c r="H170" s="41">
        <v>0</v>
      </c>
      <c r="I170" s="41">
        <v>0</v>
      </c>
      <c r="J170" s="333">
        <v>0</v>
      </c>
      <c r="K170" s="346">
        <f t="shared" si="80"/>
        <v>0</v>
      </c>
      <c r="L170" s="316">
        <v>0</v>
      </c>
      <c r="M170" s="41">
        <v>0</v>
      </c>
      <c r="N170" s="41">
        <v>0</v>
      </c>
      <c r="O170" s="41">
        <v>0</v>
      </c>
      <c r="P170" s="250">
        <f t="shared" si="74"/>
        <v>0</v>
      </c>
      <c r="Q170" s="41">
        <v>0</v>
      </c>
      <c r="R170" s="41">
        <v>0</v>
      </c>
      <c r="S170" s="41">
        <v>0</v>
      </c>
      <c r="T170" s="333">
        <v>0</v>
      </c>
      <c r="U170" s="346">
        <f t="shared" si="75"/>
        <v>0</v>
      </c>
      <c r="V170" s="41">
        <v>0</v>
      </c>
      <c r="W170" s="41">
        <v>0</v>
      </c>
      <c r="X170" s="41">
        <v>0</v>
      </c>
      <c r="Y170" s="333">
        <v>0</v>
      </c>
      <c r="Z170" s="346">
        <f t="shared" si="76"/>
        <v>0</v>
      </c>
      <c r="AA170" s="41">
        <v>0</v>
      </c>
      <c r="AB170" s="41">
        <v>0</v>
      </c>
      <c r="AC170" s="41">
        <v>0</v>
      </c>
      <c r="AD170" s="41">
        <v>0</v>
      </c>
      <c r="AE170" s="346">
        <f t="shared" si="77"/>
        <v>0</v>
      </c>
      <c r="AF170" s="134"/>
      <c r="AG170" s="134"/>
      <c r="AH170" s="134"/>
      <c r="AI170" s="134"/>
      <c r="AJ170" s="346">
        <f t="shared" si="78"/>
        <v>0</v>
      </c>
      <c r="AK170" s="134"/>
      <c r="AL170" s="134"/>
      <c r="AM170" s="134"/>
      <c r="AN170" s="134"/>
      <c r="AO170" s="250">
        <f t="shared" si="72"/>
        <v>0</v>
      </c>
      <c r="AP170" s="134"/>
      <c r="AQ170" s="134"/>
      <c r="AR170" s="134"/>
      <c r="AS170" s="134"/>
      <c r="AT170" s="250">
        <f t="shared" si="81"/>
        <v>0</v>
      </c>
      <c r="AU170" s="134"/>
      <c r="AV170" s="134"/>
      <c r="AW170" s="134"/>
      <c r="AX170" s="134"/>
      <c r="AY170" s="250">
        <f t="shared" si="79"/>
        <v>0</v>
      </c>
    </row>
    <row r="171" spans="1:51" s="18" customFormat="1" ht="13.5" customHeight="1" thickBot="1" x14ac:dyDescent="0.3">
      <c r="A171" s="141"/>
      <c r="B171" s="1055"/>
      <c r="C171" s="1122"/>
      <c r="D171" s="1085"/>
      <c r="E171" s="58" t="s">
        <v>112</v>
      </c>
      <c r="F171" s="135">
        <f t="shared" si="73"/>
        <v>0</v>
      </c>
      <c r="G171" s="42">
        <v>0</v>
      </c>
      <c r="H171" s="42">
        <v>0</v>
      </c>
      <c r="I171" s="42">
        <v>0</v>
      </c>
      <c r="J171" s="334">
        <v>0</v>
      </c>
      <c r="K171" s="346">
        <f t="shared" si="80"/>
        <v>0</v>
      </c>
      <c r="L171" s="317">
        <v>0</v>
      </c>
      <c r="M171" s="42">
        <v>0</v>
      </c>
      <c r="N171" s="42">
        <v>0</v>
      </c>
      <c r="O171" s="42">
        <v>0</v>
      </c>
      <c r="P171" s="250">
        <f t="shared" si="74"/>
        <v>0</v>
      </c>
      <c r="Q171" s="42">
        <v>0</v>
      </c>
      <c r="R171" s="42">
        <v>0</v>
      </c>
      <c r="S171" s="42">
        <v>0</v>
      </c>
      <c r="T171" s="334">
        <v>0</v>
      </c>
      <c r="U171" s="346">
        <f t="shared" si="75"/>
        <v>0</v>
      </c>
      <c r="V171" s="42">
        <v>0</v>
      </c>
      <c r="W171" s="42">
        <v>0</v>
      </c>
      <c r="X171" s="42">
        <v>0</v>
      </c>
      <c r="Y171" s="334">
        <v>0</v>
      </c>
      <c r="Z171" s="346">
        <f t="shared" si="76"/>
        <v>0</v>
      </c>
      <c r="AA171" s="42">
        <v>0</v>
      </c>
      <c r="AB171" s="42">
        <v>0</v>
      </c>
      <c r="AC171" s="42">
        <v>0</v>
      </c>
      <c r="AD171" s="42">
        <v>0</v>
      </c>
      <c r="AE171" s="346">
        <f t="shared" si="77"/>
        <v>0</v>
      </c>
      <c r="AF171" s="41">
        <v>0</v>
      </c>
      <c r="AG171" s="41">
        <v>0</v>
      </c>
      <c r="AH171" s="41">
        <v>0</v>
      </c>
      <c r="AI171" s="41">
        <v>0</v>
      </c>
      <c r="AJ171" s="346">
        <f t="shared" si="78"/>
        <v>0</v>
      </c>
      <c r="AK171" s="41">
        <v>0</v>
      </c>
      <c r="AL171" s="41">
        <v>0</v>
      </c>
      <c r="AM171" s="41">
        <v>0</v>
      </c>
      <c r="AN171" s="41">
        <v>0</v>
      </c>
      <c r="AO171" s="250">
        <f t="shared" si="72"/>
        <v>0</v>
      </c>
      <c r="AP171" s="41">
        <v>0</v>
      </c>
      <c r="AQ171" s="41">
        <v>0</v>
      </c>
      <c r="AR171" s="41">
        <v>0</v>
      </c>
      <c r="AS171" s="41">
        <v>0</v>
      </c>
      <c r="AT171" s="250">
        <f t="shared" si="81"/>
        <v>0</v>
      </c>
      <c r="AU171" s="41">
        <v>0</v>
      </c>
      <c r="AV171" s="41">
        <v>0</v>
      </c>
      <c r="AW171" s="41">
        <v>0</v>
      </c>
      <c r="AX171" s="41">
        <v>0</v>
      </c>
      <c r="AY171" s="250">
        <f t="shared" si="79"/>
        <v>0</v>
      </c>
    </row>
    <row r="172" spans="1:51" s="18" customFormat="1" ht="13.5" customHeight="1" thickBot="1" x14ac:dyDescent="0.3">
      <c r="A172" s="141"/>
      <c r="B172" s="1055"/>
      <c r="C172" s="1122"/>
      <c r="D172" s="1089"/>
      <c r="E172" s="185" t="s">
        <v>621</v>
      </c>
      <c r="F172" s="135">
        <f t="shared" si="73"/>
        <v>1</v>
      </c>
      <c r="G172" s="179">
        <v>0</v>
      </c>
      <c r="H172" s="179">
        <v>0</v>
      </c>
      <c r="I172" s="179">
        <v>0</v>
      </c>
      <c r="J172" s="336">
        <v>0</v>
      </c>
      <c r="K172" s="346">
        <f t="shared" si="80"/>
        <v>0</v>
      </c>
      <c r="L172" s="320">
        <v>0</v>
      </c>
      <c r="M172" s="179">
        <v>0</v>
      </c>
      <c r="N172" s="179">
        <v>0</v>
      </c>
      <c r="O172" s="179">
        <v>0</v>
      </c>
      <c r="P172" s="250">
        <f t="shared" si="74"/>
        <v>0</v>
      </c>
      <c r="Q172" s="179">
        <v>0</v>
      </c>
      <c r="R172" s="179">
        <v>0</v>
      </c>
      <c r="S172" s="179">
        <v>0</v>
      </c>
      <c r="T172" s="336">
        <v>0</v>
      </c>
      <c r="U172" s="346">
        <f t="shared" si="75"/>
        <v>0</v>
      </c>
      <c r="V172" s="179">
        <v>0</v>
      </c>
      <c r="W172" s="179">
        <v>0</v>
      </c>
      <c r="X172" s="179">
        <v>0</v>
      </c>
      <c r="Y172" s="336">
        <v>0</v>
      </c>
      <c r="Z172" s="346">
        <f t="shared" si="76"/>
        <v>0</v>
      </c>
      <c r="AA172" s="179">
        <v>0</v>
      </c>
      <c r="AB172" s="179">
        <v>0</v>
      </c>
      <c r="AC172" s="179">
        <v>0</v>
      </c>
      <c r="AD172" s="179">
        <v>0</v>
      </c>
      <c r="AE172" s="346">
        <f t="shared" si="77"/>
        <v>0</v>
      </c>
      <c r="AF172" s="41">
        <v>0</v>
      </c>
      <c r="AG172" s="41">
        <v>0</v>
      </c>
      <c r="AH172" s="41">
        <v>0</v>
      </c>
      <c r="AI172" s="41">
        <v>0</v>
      </c>
      <c r="AJ172" s="346">
        <f t="shared" si="78"/>
        <v>0</v>
      </c>
      <c r="AK172" s="41">
        <v>0</v>
      </c>
      <c r="AL172" s="41">
        <v>0</v>
      </c>
      <c r="AM172" s="41">
        <v>0</v>
      </c>
      <c r="AN172" s="41">
        <v>1</v>
      </c>
      <c r="AO172" s="250">
        <f t="shared" si="72"/>
        <v>1</v>
      </c>
      <c r="AP172" s="41">
        <v>0</v>
      </c>
      <c r="AQ172" s="41">
        <v>0</v>
      </c>
      <c r="AR172" s="41">
        <v>0</v>
      </c>
      <c r="AS172" s="41">
        <v>0</v>
      </c>
      <c r="AT172" s="250">
        <f t="shared" si="81"/>
        <v>0</v>
      </c>
      <c r="AU172" s="41">
        <v>0</v>
      </c>
      <c r="AV172" s="41">
        <v>0</v>
      </c>
      <c r="AW172" s="41">
        <v>0</v>
      </c>
      <c r="AX172" s="41">
        <v>0</v>
      </c>
      <c r="AY172" s="250">
        <f t="shared" si="79"/>
        <v>0</v>
      </c>
    </row>
    <row r="173" spans="1:51" s="18" customFormat="1" ht="15.75" customHeight="1" thickBot="1" x14ac:dyDescent="0.3">
      <c r="A173" s="141"/>
      <c r="B173" s="1023"/>
      <c r="C173" s="1122"/>
      <c r="D173" s="1086"/>
      <c r="E173" s="185" t="s">
        <v>620</v>
      </c>
      <c r="F173" s="135">
        <f t="shared" si="73"/>
        <v>0</v>
      </c>
      <c r="G173" s="144">
        <v>0</v>
      </c>
      <c r="H173" s="144">
        <v>0</v>
      </c>
      <c r="I173" s="144">
        <v>0</v>
      </c>
      <c r="J173" s="337">
        <v>0</v>
      </c>
      <c r="K173" s="346">
        <f t="shared" si="80"/>
        <v>0</v>
      </c>
      <c r="L173" s="321">
        <v>0</v>
      </c>
      <c r="M173" s="144">
        <v>0</v>
      </c>
      <c r="N173" s="144">
        <v>0</v>
      </c>
      <c r="O173" s="144">
        <v>0</v>
      </c>
      <c r="P173" s="250">
        <f t="shared" si="74"/>
        <v>0</v>
      </c>
      <c r="Q173" s="144">
        <v>0</v>
      </c>
      <c r="R173" s="144">
        <v>0</v>
      </c>
      <c r="S173" s="144">
        <v>0</v>
      </c>
      <c r="T173" s="337">
        <v>0</v>
      </c>
      <c r="U173" s="346">
        <f t="shared" si="75"/>
        <v>0</v>
      </c>
      <c r="V173" s="144">
        <v>0</v>
      </c>
      <c r="W173" s="144">
        <v>0</v>
      </c>
      <c r="X173" s="144">
        <v>0</v>
      </c>
      <c r="Y173" s="337">
        <v>0</v>
      </c>
      <c r="Z173" s="346">
        <f t="shared" si="76"/>
        <v>0</v>
      </c>
      <c r="AA173" s="144">
        <v>0</v>
      </c>
      <c r="AB173" s="144">
        <v>0</v>
      </c>
      <c r="AC173" s="144">
        <v>0</v>
      </c>
      <c r="AD173" s="144">
        <v>0</v>
      </c>
      <c r="AE173" s="346">
        <f t="shared" si="77"/>
        <v>0</v>
      </c>
      <c r="AF173" s="176">
        <v>0</v>
      </c>
      <c r="AG173" s="176">
        <v>0</v>
      </c>
      <c r="AH173" s="176">
        <v>0</v>
      </c>
      <c r="AI173" s="176">
        <v>0</v>
      </c>
      <c r="AJ173" s="346">
        <f t="shared" si="78"/>
        <v>0</v>
      </c>
      <c r="AK173" s="176">
        <v>0</v>
      </c>
      <c r="AL173" s="176">
        <v>0</v>
      </c>
      <c r="AM173" s="176">
        <v>0</v>
      </c>
      <c r="AN173" s="176">
        <v>0</v>
      </c>
      <c r="AO173" s="250">
        <f t="shared" si="72"/>
        <v>0</v>
      </c>
      <c r="AP173" s="763">
        <v>0</v>
      </c>
      <c r="AQ173" s="763">
        <v>0</v>
      </c>
      <c r="AR173" s="763">
        <v>0</v>
      </c>
      <c r="AS173" s="763">
        <v>0</v>
      </c>
      <c r="AT173" s="250">
        <f t="shared" si="81"/>
        <v>0</v>
      </c>
      <c r="AU173" s="176">
        <v>0</v>
      </c>
      <c r="AV173" s="176">
        <v>0</v>
      </c>
      <c r="AW173" s="176">
        <v>0</v>
      </c>
      <c r="AX173" s="176">
        <v>0</v>
      </c>
      <c r="AY173" s="250">
        <f t="shared" si="79"/>
        <v>0</v>
      </c>
    </row>
    <row r="174" spans="1:51" s="18" customFormat="1" ht="13.5" customHeight="1" x14ac:dyDescent="0.25">
      <c r="A174" s="141"/>
      <c r="B174" s="1087">
        <v>40</v>
      </c>
      <c r="C174" s="1122"/>
      <c r="D174" s="1084" t="s">
        <v>491</v>
      </c>
      <c r="E174" s="577" t="s">
        <v>116</v>
      </c>
      <c r="F174" s="135">
        <f t="shared" si="73"/>
        <v>0</v>
      </c>
      <c r="G174" s="47">
        <v>0</v>
      </c>
      <c r="H174" s="47">
        <v>0</v>
      </c>
      <c r="I174" s="47">
        <v>0</v>
      </c>
      <c r="J174" s="335">
        <v>0</v>
      </c>
      <c r="K174" s="346">
        <f t="shared" si="80"/>
        <v>0</v>
      </c>
      <c r="L174" s="322">
        <v>0</v>
      </c>
      <c r="M174" s="47">
        <v>0</v>
      </c>
      <c r="N174" s="47">
        <v>0</v>
      </c>
      <c r="O174" s="47">
        <v>0</v>
      </c>
      <c r="P174" s="250">
        <f t="shared" si="74"/>
        <v>0</v>
      </c>
      <c r="Q174" s="47">
        <v>0</v>
      </c>
      <c r="R174" s="47">
        <v>0</v>
      </c>
      <c r="S174" s="47">
        <v>0</v>
      </c>
      <c r="T174" s="335">
        <v>0</v>
      </c>
      <c r="U174" s="346">
        <f t="shared" si="75"/>
        <v>0</v>
      </c>
      <c r="V174" s="47">
        <v>0</v>
      </c>
      <c r="W174" s="47">
        <v>0</v>
      </c>
      <c r="X174" s="47">
        <v>0</v>
      </c>
      <c r="Y174" s="335">
        <v>0</v>
      </c>
      <c r="Z174" s="346">
        <f t="shared" si="76"/>
        <v>0</v>
      </c>
      <c r="AA174" s="47">
        <v>0</v>
      </c>
      <c r="AB174" s="47">
        <v>0</v>
      </c>
      <c r="AC174" s="47">
        <v>0</v>
      </c>
      <c r="AD174" s="47">
        <v>0</v>
      </c>
      <c r="AE174" s="346">
        <f t="shared" si="77"/>
        <v>0</v>
      </c>
      <c r="AF174" s="134"/>
      <c r="AG174" s="134"/>
      <c r="AH174" s="134"/>
      <c r="AI174" s="134"/>
      <c r="AJ174" s="346">
        <f t="shared" si="78"/>
        <v>0</v>
      </c>
      <c r="AK174" s="134"/>
      <c r="AL174" s="134"/>
      <c r="AM174" s="134"/>
      <c r="AN174" s="134"/>
      <c r="AO174" s="250">
        <f t="shared" si="72"/>
        <v>0</v>
      </c>
      <c r="AP174" s="134"/>
      <c r="AQ174" s="134"/>
      <c r="AR174" s="134"/>
      <c r="AS174" s="134"/>
      <c r="AT174" s="250">
        <f t="shared" si="81"/>
        <v>0</v>
      </c>
      <c r="AU174" s="134"/>
      <c r="AV174" s="134"/>
      <c r="AW174" s="134"/>
      <c r="AX174" s="134"/>
      <c r="AY174" s="250">
        <f t="shared" si="79"/>
        <v>0</v>
      </c>
    </row>
    <row r="175" spans="1:51" s="18" customFormat="1" ht="13.5" customHeight="1" x14ac:dyDescent="0.25">
      <c r="A175" s="141"/>
      <c r="B175" s="1055"/>
      <c r="C175" s="1122"/>
      <c r="D175" s="1085"/>
      <c r="E175" s="574" t="s">
        <v>117</v>
      </c>
      <c r="F175" s="135">
        <f t="shared" si="73"/>
        <v>0</v>
      </c>
      <c r="G175" s="41">
        <v>0</v>
      </c>
      <c r="H175" s="41">
        <v>0</v>
      </c>
      <c r="I175" s="41">
        <v>0</v>
      </c>
      <c r="J175" s="333">
        <v>0</v>
      </c>
      <c r="K175" s="346">
        <f t="shared" si="80"/>
        <v>0</v>
      </c>
      <c r="L175" s="316">
        <v>0</v>
      </c>
      <c r="M175" s="41">
        <v>0</v>
      </c>
      <c r="N175" s="41">
        <v>0</v>
      </c>
      <c r="O175" s="41">
        <v>0</v>
      </c>
      <c r="P175" s="250">
        <f t="shared" si="74"/>
        <v>0</v>
      </c>
      <c r="Q175" s="41">
        <v>0</v>
      </c>
      <c r="R175" s="41">
        <v>0</v>
      </c>
      <c r="S175" s="41">
        <v>0</v>
      </c>
      <c r="T175" s="333">
        <v>0</v>
      </c>
      <c r="U175" s="346">
        <f t="shared" si="75"/>
        <v>0</v>
      </c>
      <c r="V175" s="41">
        <v>0</v>
      </c>
      <c r="W175" s="41">
        <v>0</v>
      </c>
      <c r="X175" s="41">
        <v>0</v>
      </c>
      <c r="Y175" s="333">
        <v>0</v>
      </c>
      <c r="Z175" s="346">
        <f t="shared" si="76"/>
        <v>0</v>
      </c>
      <c r="AA175" s="41">
        <v>0</v>
      </c>
      <c r="AB175" s="41">
        <v>0</v>
      </c>
      <c r="AC175" s="41">
        <v>0</v>
      </c>
      <c r="AD175" s="41">
        <v>0</v>
      </c>
      <c r="AE175" s="346">
        <f t="shared" si="77"/>
        <v>0</v>
      </c>
      <c r="AF175" s="134"/>
      <c r="AG175" s="134"/>
      <c r="AH175" s="134"/>
      <c r="AI175" s="134"/>
      <c r="AJ175" s="346">
        <f t="shared" si="78"/>
        <v>0</v>
      </c>
      <c r="AK175" s="134"/>
      <c r="AL175" s="134"/>
      <c r="AM175" s="134"/>
      <c r="AN175" s="134"/>
      <c r="AO175" s="250">
        <f t="shared" si="72"/>
        <v>0</v>
      </c>
      <c r="AP175" s="134"/>
      <c r="AQ175" s="134"/>
      <c r="AR175" s="134"/>
      <c r="AS175" s="134"/>
      <c r="AT175" s="250">
        <f t="shared" si="81"/>
        <v>0</v>
      </c>
      <c r="AU175" s="134"/>
      <c r="AV175" s="134"/>
      <c r="AW175" s="134"/>
      <c r="AX175" s="134"/>
      <c r="AY175" s="250">
        <f t="shared" si="79"/>
        <v>0</v>
      </c>
    </row>
    <row r="176" spans="1:51" s="18" customFormat="1" ht="13.5" customHeight="1" thickBot="1" x14ac:dyDescent="0.3">
      <c r="A176" s="141"/>
      <c r="B176" s="1055"/>
      <c r="C176" s="1122"/>
      <c r="D176" s="1085"/>
      <c r="E176" s="58" t="s">
        <v>112</v>
      </c>
      <c r="F176" s="135">
        <f t="shared" si="73"/>
        <v>190</v>
      </c>
      <c r="G176" s="42">
        <v>21</v>
      </c>
      <c r="H176" s="42">
        <v>0</v>
      </c>
      <c r="I176" s="42">
        <v>0</v>
      </c>
      <c r="J176" s="334">
        <v>0</v>
      </c>
      <c r="K176" s="346">
        <f t="shared" si="80"/>
        <v>21</v>
      </c>
      <c r="L176" s="317">
        <v>14</v>
      </c>
      <c r="M176" s="42">
        <v>0</v>
      </c>
      <c r="N176" s="42">
        <v>0</v>
      </c>
      <c r="O176" s="42">
        <v>1</v>
      </c>
      <c r="P176" s="250">
        <f t="shared" si="74"/>
        <v>15</v>
      </c>
      <c r="Q176" s="42">
        <v>6</v>
      </c>
      <c r="R176" s="42">
        <v>0</v>
      </c>
      <c r="S176" s="42">
        <v>0</v>
      </c>
      <c r="T176" s="334">
        <v>0</v>
      </c>
      <c r="U176" s="346">
        <f t="shared" si="75"/>
        <v>6</v>
      </c>
      <c r="V176" s="42">
        <v>0</v>
      </c>
      <c r="W176" s="42">
        <v>0</v>
      </c>
      <c r="X176" s="42">
        <v>0</v>
      </c>
      <c r="Y176" s="334">
        <v>23</v>
      </c>
      <c r="Z176" s="346">
        <f t="shared" si="76"/>
        <v>23</v>
      </c>
      <c r="AA176" s="42">
        <v>0</v>
      </c>
      <c r="AB176" s="42">
        <v>0</v>
      </c>
      <c r="AC176" s="42">
        <v>0</v>
      </c>
      <c r="AD176" s="42">
        <v>21</v>
      </c>
      <c r="AE176" s="346">
        <f t="shared" si="77"/>
        <v>21</v>
      </c>
      <c r="AF176" s="41">
        <v>0</v>
      </c>
      <c r="AG176" s="41">
        <v>0</v>
      </c>
      <c r="AH176" s="41">
        <v>0</v>
      </c>
      <c r="AI176" s="41">
        <v>28</v>
      </c>
      <c r="AJ176" s="346">
        <f t="shared" si="78"/>
        <v>28</v>
      </c>
      <c r="AK176" s="41">
        <v>0</v>
      </c>
      <c r="AL176" s="41">
        <v>0</v>
      </c>
      <c r="AM176" s="41">
        <v>0</v>
      </c>
      <c r="AN176" s="41">
        <v>30</v>
      </c>
      <c r="AO176" s="250">
        <f t="shared" si="72"/>
        <v>30</v>
      </c>
      <c r="AP176" s="41">
        <v>0</v>
      </c>
      <c r="AQ176" s="41">
        <v>0</v>
      </c>
      <c r="AR176" s="41">
        <v>0</v>
      </c>
      <c r="AS176" s="41">
        <v>21</v>
      </c>
      <c r="AT176" s="250">
        <f t="shared" si="81"/>
        <v>21</v>
      </c>
      <c r="AU176" s="41">
        <v>0</v>
      </c>
      <c r="AV176" s="41">
        <v>0</v>
      </c>
      <c r="AW176" s="41">
        <v>0</v>
      </c>
      <c r="AX176" s="41">
        <v>25</v>
      </c>
      <c r="AY176" s="250">
        <f t="shared" si="79"/>
        <v>25</v>
      </c>
    </row>
    <row r="177" spans="1:51" s="18" customFormat="1" ht="13.5" customHeight="1" thickBot="1" x14ac:dyDescent="0.3">
      <c r="A177" s="141"/>
      <c r="B177" s="1055"/>
      <c r="C177" s="1122"/>
      <c r="D177" s="1089"/>
      <c r="E177" s="185" t="s">
        <v>621</v>
      </c>
      <c r="F177" s="135">
        <f t="shared" si="73"/>
        <v>77</v>
      </c>
      <c r="G177" s="179">
        <v>3</v>
      </c>
      <c r="H177" s="179">
        <v>0</v>
      </c>
      <c r="I177" s="179">
        <v>0</v>
      </c>
      <c r="J177" s="336">
        <v>0</v>
      </c>
      <c r="K177" s="346">
        <f t="shared" si="80"/>
        <v>3</v>
      </c>
      <c r="L177" s="320">
        <v>6</v>
      </c>
      <c r="M177" s="179">
        <v>0</v>
      </c>
      <c r="N177" s="179">
        <v>0</v>
      </c>
      <c r="O177" s="179">
        <v>1</v>
      </c>
      <c r="P177" s="250">
        <f t="shared" si="74"/>
        <v>7</v>
      </c>
      <c r="Q177" s="179">
        <v>3</v>
      </c>
      <c r="R177" s="179">
        <v>0</v>
      </c>
      <c r="S177" s="179">
        <v>0</v>
      </c>
      <c r="T177" s="336">
        <v>0</v>
      </c>
      <c r="U177" s="346">
        <f t="shared" si="75"/>
        <v>3</v>
      </c>
      <c r="V177" s="179">
        <v>0</v>
      </c>
      <c r="W177" s="179">
        <v>0</v>
      </c>
      <c r="X177" s="179">
        <v>0</v>
      </c>
      <c r="Y177" s="336">
        <v>5</v>
      </c>
      <c r="Z177" s="346">
        <f t="shared" si="76"/>
        <v>5</v>
      </c>
      <c r="AA177" s="179">
        <v>0</v>
      </c>
      <c r="AB177" s="179">
        <v>0</v>
      </c>
      <c r="AC177" s="179">
        <v>0</v>
      </c>
      <c r="AD177" s="179">
        <v>10</v>
      </c>
      <c r="AE177" s="346">
        <f t="shared" si="77"/>
        <v>10</v>
      </c>
      <c r="AF177" s="41">
        <v>1</v>
      </c>
      <c r="AG177" s="41">
        <v>1</v>
      </c>
      <c r="AH177" s="41">
        <v>0</v>
      </c>
      <c r="AI177" s="41">
        <v>7</v>
      </c>
      <c r="AJ177" s="346">
        <f t="shared" si="78"/>
        <v>9</v>
      </c>
      <c r="AK177" s="41">
        <v>0</v>
      </c>
      <c r="AL177" s="41">
        <v>0</v>
      </c>
      <c r="AM177" s="41">
        <v>0</v>
      </c>
      <c r="AN177" s="41">
        <v>15</v>
      </c>
      <c r="AO177" s="250">
        <f t="shared" si="72"/>
        <v>15</v>
      </c>
      <c r="AP177" s="41">
        <v>0</v>
      </c>
      <c r="AQ177" s="41">
        <v>0</v>
      </c>
      <c r="AR177" s="41">
        <v>0</v>
      </c>
      <c r="AS177" s="41">
        <v>14</v>
      </c>
      <c r="AT177" s="250">
        <f t="shared" si="81"/>
        <v>14</v>
      </c>
      <c r="AU177" s="41">
        <v>0</v>
      </c>
      <c r="AV177" s="41">
        <v>0</v>
      </c>
      <c r="AW177" s="41">
        <v>0</v>
      </c>
      <c r="AX177" s="41">
        <v>11</v>
      </c>
      <c r="AY177" s="250">
        <f t="shared" si="79"/>
        <v>11</v>
      </c>
    </row>
    <row r="178" spans="1:51" s="18" customFormat="1" ht="15.75" customHeight="1" thickBot="1" x14ac:dyDescent="0.3">
      <c r="A178" s="141"/>
      <c r="B178" s="1023"/>
      <c r="C178" s="1122"/>
      <c r="D178" s="1086"/>
      <c r="E178" s="185" t="s">
        <v>620</v>
      </c>
      <c r="F178" s="135">
        <f t="shared" si="73"/>
        <v>0</v>
      </c>
      <c r="G178" s="144">
        <v>0</v>
      </c>
      <c r="H178" s="144">
        <v>0</v>
      </c>
      <c r="I178" s="144">
        <v>0</v>
      </c>
      <c r="J178" s="337">
        <v>0</v>
      </c>
      <c r="K178" s="346">
        <f t="shared" si="80"/>
        <v>0</v>
      </c>
      <c r="L178" s="321">
        <v>0</v>
      </c>
      <c r="M178" s="144">
        <v>0</v>
      </c>
      <c r="N178" s="144">
        <v>0</v>
      </c>
      <c r="O178" s="144">
        <v>0</v>
      </c>
      <c r="P178" s="250">
        <f t="shared" si="74"/>
        <v>0</v>
      </c>
      <c r="Q178" s="144">
        <v>0</v>
      </c>
      <c r="R178" s="144">
        <v>0</v>
      </c>
      <c r="S178" s="144">
        <v>0</v>
      </c>
      <c r="T178" s="337">
        <v>0</v>
      </c>
      <c r="U178" s="346">
        <f t="shared" si="75"/>
        <v>0</v>
      </c>
      <c r="V178" s="144">
        <v>0</v>
      </c>
      <c r="W178" s="144">
        <v>0</v>
      </c>
      <c r="X178" s="144">
        <v>0</v>
      </c>
      <c r="Y178" s="337">
        <v>0</v>
      </c>
      <c r="Z178" s="346">
        <f t="shared" si="76"/>
        <v>0</v>
      </c>
      <c r="AA178" s="144">
        <v>0</v>
      </c>
      <c r="AB178" s="144">
        <v>0</v>
      </c>
      <c r="AC178" s="144">
        <v>0</v>
      </c>
      <c r="AD178" s="144">
        <v>0</v>
      </c>
      <c r="AE178" s="346">
        <f t="shared" si="77"/>
        <v>0</v>
      </c>
      <c r="AF178" s="176">
        <v>0</v>
      </c>
      <c r="AG178" s="176">
        <v>0</v>
      </c>
      <c r="AH178" s="176">
        <v>0</v>
      </c>
      <c r="AI178" s="176">
        <v>0</v>
      </c>
      <c r="AJ178" s="346">
        <f t="shared" si="78"/>
        <v>0</v>
      </c>
      <c r="AK178" s="176">
        <v>0</v>
      </c>
      <c r="AL178" s="176">
        <v>0</v>
      </c>
      <c r="AM178" s="176">
        <v>0</v>
      </c>
      <c r="AN178" s="176">
        <v>0</v>
      </c>
      <c r="AO178" s="250">
        <f t="shared" si="72"/>
        <v>0</v>
      </c>
      <c r="AP178" s="763">
        <v>0</v>
      </c>
      <c r="AQ178" s="763">
        <v>0</v>
      </c>
      <c r="AR178" s="763">
        <v>0</v>
      </c>
      <c r="AS178" s="763">
        <v>0</v>
      </c>
      <c r="AT178" s="250">
        <f t="shared" si="81"/>
        <v>0</v>
      </c>
      <c r="AU178" s="176">
        <v>0</v>
      </c>
      <c r="AV178" s="176">
        <v>0</v>
      </c>
      <c r="AW178" s="176">
        <v>0</v>
      </c>
      <c r="AX178" s="176">
        <v>0</v>
      </c>
      <c r="AY178" s="250">
        <f t="shared" si="79"/>
        <v>0</v>
      </c>
    </row>
    <row r="179" spans="1:51" s="18" customFormat="1" ht="13.5" customHeight="1" x14ac:dyDescent="0.25">
      <c r="A179" s="141"/>
      <c r="B179" s="1087">
        <v>41</v>
      </c>
      <c r="C179" s="1122"/>
      <c r="D179" s="1084" t="s">
        <v>492</v>
      </c>
      <c r="E179" s="151" t="s">
        <v>116</v>
      </c>
      <c r="F179" s="135">
        <f t="shared" si="73"/>
        <v>0</v>
      </c>
      <c r="G179" s="146"/>
      <c r="H179" s="146"/>
      <c r="I179" s="146"/>
      <c r="J179" s="338"/>
      <c r="K179" s="346">
        <f t="shared" si="80"/>
        <v>0</v>
      </c>
      <c r="L179" s="318"/>
      <c r="M179" s="146"/>
      <c r="N179" s="146"/>
      <c r="O179" s="146"/>
      <c r="P179" s="250">
        <f t="shared" si="74"/>
        <v>0</v>
      </c>
      <c r="Q179" s="146"/>
      <c r="R179" s="146"/>
      <c r="S179" s="146"/>
      <c r="T179" s="338"/>
      <c r="U179" s="346">
        <f t="shared" si="75"/>
        <v>0</v>
      </c>
      <c r="V179" s="146"/>
      <c r="W179" s="146"/>
      <c r="X179" s="146"/>
      <c r="Y179" s="338"/>
      <c r="Z179" s="346">
        <f t="shared" si="76"/>
        <v>0</v>
      </c>
      <c r="AA179" s="146"/>
      <c r="AB179" s="146"/>
      <c r="AC179" s="146"/>
      <c r="AD179" s="146"/>
      <c r="AE179" s="346">
        <f t="shared" si="77"/>
        <v>0</v>
      </c>
      <c r="AF179" s="134"/>
      <c r="AG179" s="134"/>
      <c r="AH179" s="134"/>
      <c r="AI179" s="134"/>
      <c r="AJ179" s="346">
        <f t="shared" si="78"/>
        <v>0</v>
      </c>
      <c r="AK179" s="134"/>
      <c r="AL179" s="134"/>
      <c r="AM179" s="134"/>
      <c r="AN179" s="134"/>
      <c r="AO179" s="250">
        <f t="shared" si="72"/>
        <v>0</v>
      </c>
      <c r="AP179" s="134"/>
      <c r="AQ179" s="134"/>
      <c r="AR179" s="134"/>
      <c r="AS179" s="134"/>
      <c r="AT179" s="250">
        <f t="shared" si="81"/>
        <v>0</v>
      </c>
      <c r="AU179" s="134"/>
      <c r="AV179" s="134"/>
      <c r="AW179" s="134"/>
      <c r="AX179" s="134"/>
      <c r="AY179" s="250">
        <f t="shared" si="79"/>
        <v>0</v>
      </c>
    </row>
    <row r="180" spans="1:51" s="18" customFormat="1" ht="15" customHeight="1" x14ac:dyDescent="0.25">
      <c r="A180" s="141"/>
      <c r="B180" s="1055"/>
      <c r="C180" s="1122"/>
      <c r="D180" s="1085"/>
      <c r="E180" s="152" t="s">
        <v>117</v>
      </c>
      <c r="F180" s="135">
        <f t="shared" si="73"/>
        <v>0</v>
      </c>
      <c r="G180" s="134"/>
      <c r="H180" s="134"/>
      <c r="I180" s="134"/>
      <c r="J180" s="339"/>
      <c r="K180" s="346">
        <f t="shared" si="80"/>
        <v>0</v>
      </c>
      <c r="L180" s="319"/>
      <c r="M180" s="134"/>
      <c r="N180" s="134"/>
      <c r="O180" s="134"/>
      <c r="P180" s="250">
        <f t="shared" si="74"/>
        <v>0</v>
      </c>
      <c r="Q180" s="134"/>
      <c r="R180" s="134"/>
      <c r="S180" s="134"/>
      <c r="T180" s="339"/>
      <c r="U180" s="346">
        <f t="shared" si="75"/>
        <v>0</v>
      </c>
      <c r="V180" s="134"/>
      <c r="W180" s="134"/>
      <c r="X180" s="134"/>
      <c r="Y180" s="339"/>
      <c r="Z180" s="346">
        <f t="shared" si="76"/>
        <v>0</v>
      </c>
      <c r="AA180" s="134"/>
      <c r="AB180" s="134"/>
      <c r="AC180" s="134"/>
      <c r="AD180" s="134"/>
      <c r="AE180" s="346">
        <f t="shared" si="77"/>
        <v>0</v>
      </c>
      <c r="AF180" s="134"/>
      <c r="AG180" s="134"/>
      <c r="AH180" s="134"/>
      <c r="AI180" s="134"/>
      <c r="AJ180" s="346">
        <f t="shared" si="78"/>
        <v>0</v>
      </c>
      <c r="AK180" s="134"/>
      <c r="AL180" s="134"/>
      <c r="AM180" s="134"/>
      <c r="AN180" s="134"/>
      <c r="AO180" s="250">
        <f t="shared" si="72"/>
        <v>0</v>
      </c>
      <c r="AP180" s="134"/>
      <c r="AQ180" s="134"/>
      <c r="AR180" s="134"/>
      <c r="AS180" s="134"/>
      <c r="AT180" s="250">
        <f t="shared" si="81"/>
        <v>0</v>
      </c>
      <c r="AU180" s="134"/>
      <c r="AV180" s="134"/>
      <c r="AW180" s="134"/>
      <c r="AX180" s="134"/>
      <c r="AY180" s="250">
        <f t="shared" si="79"/>
        <v>0</v>
      </c>
    </row>
    <row r="181" spans="1:51" s="18" customFormat="1" ht="13.5" customHeight="1" thickBot="1" x14ac:dyDescent="0.3">
      <c r="A181" s="141"/>
      <c r="B181" s="1055"/>
      <c r="C181" s="1122"/>
      <c r="D181" s="1085"/>
      <c r="E181" s="58" t="s">
        <v>112</v>
      </c>
      <c r="F181" s="135">
        <f t="shared" si="73"/>
        <v>0</v>
      </c>
      <c r="G181" s="42">
        <v>0</v>
      </c>
      <c r="H181" s="42">
        <v>0</v>
      </c>
      <c r="I181" s="42">
        <v>0</v>
      </c>
      <c r="J181" s="334">
        <v>0</v>
      </c>
      <c r="K181" s="346">
        <f t="shared" si="80"/>
        <v>0</v>
      </c>
      <c r="L181" s="317">
        <v>0</v>
      </c>
      <c r="M181" s="42">
        <v>0</v>
      </c>
      <c r="N181" s="42">
        <v>0</v>
      </c>
      <c r="O181" s="42">
        <v>0</v>
      </c>
      <c r="P181" s="250">
        <f t="shared" si="74"/>
        <v>0</v>
      </c>
      <c r="Q181" s="42">
        <v>0</v>
      </c>
      <c r="R181" s="42">
        <v>0</v>
      </c>
      <c r="S181" s="42">
        <v>0</v>
      </c>
      <c r="T181" s="334">
        <v>0</v>
      </c>
      <c r="U181" s="346">
        <f t="shared" si="75"/>
        <v>0</v>
      </c>
      <c r="V181" s="42">
        <v>0</v>
      </c>
      <c r="W181" s="42">
        <v>0</v>
      </c>
      <c r="X181" s="42">
        <v>0</v>
      </c>
      <c r="Y181" s="334">
        <v>0</v>
      </c>
      <c r="Z181" s="346">
        <f t="shared" si="76"/>
        <v>0</v>
      </c>
      <c r="AA181" s="42">
        <v>0</v>
      </c>
      <c r="AB181" s="42">
        <v>0</v>
      </c>
      <c r="AC181" s="42">
        <v>0</v>
      </c>
      <c r="AD181" s="42">
        <v>0</v>
      </c>
      <c r="AE181" s="346">
        <f t="shared" si="77"/>
        <v>0</v>
      </c>
      <c r="AF181" s="41">
        <v>0</v>
      </c>
      <c r="AG181" s="41">
        <v>0</v>
      </c>
      <c r="AH181" s="41">
        <v>0</v>
      </c>
      <c r="AI181" s="41">
        <v>0</v>
      </c>
      <c r="AJ181" s="346">
        <f t="shared" si="78"/>
        <v>0</v>
      </c>
      <c r="AK181" s="41">
        <v>0</v>
      </c>
      <c r="AL181" s="41">
        <v>0</v>
      </c>
      <c r="AM181" s="41">
        <v>0</v>
      </c>
      <c r="AN181" s="41">
        <v>0</v>
      </c>
      <c r="AO181" s="250">
        <f t="shared" si="72"/>
        <v>0</v>
      </c>
      <c r="AP181" s="41">
        <v>0</v>
      </c>
      <c r="AQ181" s="41">
        <v>0</v>
      </c>
      <c r="AR181" s="41">
        <v>0</v>
      </c>
      <c r="AS181" s="41">
        <v>0</v>
      </c>
      <c r="AT181" s="250">
        <f t="shared" si="81"/>
        <v>0</v>
      </c>
      <c r="AU181" s="41">
        <v>0</v>
      </c>
      <c r="AV181" s="41">
        <v>0</v>
      </c>
      <c r="AW181" s="41">
        <v>0</v>
      </c>
      <c r="AX181" s="41">
        <v>0</v>
      </c>
      <c r="AY181" s="250">
        <f t="shared" si="79"/>
        <v>0</v>
      </c>
    </row>
    <row r="182" spans="1:51" s="18" customFormat="1" ht="13.5" customHeight="1" thickBot="1" x14ac:dyDescent="0.3">
      <c r="A182" s="141"/>
      <c r="B182" s="1055"/>
      <c r="C182" s="1122"/>
      <c r="D182" s="1089"/>
      <c r="E182" s="185" t="s">
        <v>621</v>
      </c>
      <c r="F182" s="135">
        <f t="shared" si="73"/>
        <v>0</v>
      </c>
      <c r="G182" s="179">
        <v>0</v>
      </c>
      <c r="H182" s="179">
        <v>0</v>
      </c>
      <c r="I182" s="179">
        <v>0</v>
      </c>
      <c r="J182" s="336">
        <v>0</v>
      </c>
      <c r="K182" s="346">
        <f t="shared" si="80"/>
        <v>0</v>
      </c>
      <c r="L182" s="320">
        <v>0</v>
      </c>
      <c r="M182" s="179">
        <v>0</v>
      </c>
      <c r="N182" s="179">
        <v>0</v>
      </c>
      <c r="O182" s="179">
        <v>0</v>
      </c>
      <c r="P182" s="250">
        <f t="shared" si="74"/>
        <v>0</v>
      </c>
      <c r="Q182" s="179">
        <v>0</v>
      </c>
      <c r="R182" s="179">
        <v>0</v>
      </c>
      <c r="S182" s="179">
        <v>0</v>
      </c>
      <c r="T182" s="336">
        <v>0</v>
      </c>
      <c r="U182" s="346">
        <f t="shared" si="75"/>
        <v>0</v>
      </c>
      <c r="V182" s="179">
        <v>0</v>
      </c>
      <c r="W182" s="179">
        <v>0</v>
      </c>
      <c r="X182" s="179">
        <v>0</v>
      </c>
      <c r="Y182" s="336">
        <v>0</v>
      </c>
      <c r="Z182" s="346">
        <f t="shared" si="76"/>
        <v>0</v>
      </c>
      <c r="AA182" s="179">
        <v>0</v>
      </c>
      <c r="AB182" s="179">
        <v>0</v>
      </c>
      <c r="AC182" s="179">
        <v>0</v>
      </c>
      <c r="AD182" s="179">
        <v>0</v>
      </c>
      <c r="AE182" s="346">
        <f t="shared" si="77"/>
        <v>0</v>
      </c>
      <c r="AF182" s="41">
        <v>0</v>
      </c>
      <c r="AG182" s="41">
        <v>0</v>
      </c>
      <c r="AH182" s="41">
        <v>0</v>
      </c>
      <c r="AI182" s="41">
        <v>0</v>
      </c>
      <c r="AJ182" s="346">
        <f t="shared" si="78"/>
        <v>0</v>
      </c>
      <c r="AK182" s="41">
        <v>0</v>
      </c>
      <c r="AL182" s="41">
        <v>0</v>
      </c>
      <c r="AM182" s="41">
        <v>0</v>
      </c>
      <c r="AN182" s="41">
        <v>0</v>
      </c>
      <c r="AO182" s="250">
        <f t="shared" si="72"/>
        <v>0</v>
      </c>
      <c r="AP182" s="41">
        <v>0</v>
      </c>
      <c r="AQ182" s="41">
        <v>0</v>
      </c>
      <c r="AR182" s="41">
        <v>0</v>
      </c>
      <c r="AS182" s="41">
        <v>0</v>
      </c>
      <c r="AT182" s="250">
        <f t="shared" si="81"/>
        <v>0</v>
      </c>
      <c r="AU182" s="41">
        <v>0</v>
      </c>
      <c r="AV182" s="41">
        <v>0</v>
      </c>
      <c r="AW182" s="41">
        <v>0</v>
      </c>
      <c r="AX182" s="41">
        <v>0</v>
      </c>
      <c r="AY182" s="250">
        <f t="shared" si="79"/>
        <v>0</v>
      </c>
    </row>
    <row r="183" spans="1:51" s="18" customFormat="1" ht="15.75" customHeight="1" thickBot="1" x14ac:dyDescent="0.3">
      <c r="A183" s="141"/>
      <c r="B183" s="1023"/>
      <c r="C183" s="1122"/>
      <c r="D183" s="1086"/>
      <c r="E183" s="185" t="s">
        <v>620</v>
      </c>
      <c r="F183" s="135">
        <f t="shared" si="73"/>
        <v>0</v>
      </c>
      <c r="G183" s="144">
        <v>0</v>
      </c>
      <c r="H183" s="144">
        <v>0</v>
      </c>
      <c r="I183" s="144">
        <v>0</v>
      </c>
      <c r="J183" s="337">
        <v>0</v>
      </c>
      <c r="K183" s="346">
        <f t="shared" si="80"/>
        <v>0</v>
      </c>
      <c r="L183" s="321">
        <v>0</v>
      </c>
      <c r="M183" s="144">
        <v>0</v>
      </c>
      <c r="N183" s="144">
        <v>0</v>
      </c>
      <c r="O183" s="144">
        <v>0</v>
      </c>
      <c r="P183" s="250">
        <f t="shared" si="74"/>
        <v>0</v>
      </c>
      <c r="Q183" s="144">
        <v>0</v>
      </c>
      <c r="R183" s="144">
        <v>0</v>
      </c>
      <c r="S183" s="144">
        <v>0</v>
      </c>
      <c r="T183" s="337">
        <v>0</v>
      </c>
      <c r="U183" s="346">
        <f t="shared" si="75"/>
        <v>0</v>
      </c>
      <c r="V183" s="144">
        <v>0</v>
      </c>
      <c r="W183" s="144">
        <v>0</v>
      </c>
      <c r="X183" s="144">
        <v>0</v>
      </c>
      <c r="Y183" s="337">
        <v>0</v>
      </c>
      <c r="Z183" s="346">
        <f t="shared" si="76"/>
        <v>0</v>
      </c>
      <c r="AA183" s="144">
        <v>0</v>
      </c>
      <c r="AB183" s="144">
        <v>0</v>
      </c>
      <c r="AC183" s="144">
        <v>0</v>
      </c>
      <c r="AD183" s="144">
        <v>0</v>
      </c>
      <c r="AE183" s="346">
        <f t="shared" si="77"/>
        <v>0</v>
      </c>
      <c r="AF183" s="176">
        <v>0</v>
      </c>
      <c r="AG183" s="176">
        <v>0</v>
      </c>
      <c r="AH183" s="176">
        <v>0</v>
      </c>
      <c r="AI183" s="176">
        <v>0</v>
      </c>
      <c r="AJ183" s="346">
        <f t="shared" si="78"/>
        <v>0</v>
      </c>
      <c r="AK183" s="176">
        <v>0</v>
      </c>
      <c r="AL183" s="176">
        <v>0</v>
      </c>
      <c r="AM183" s="176">
        <v>0</v>
      </c>
      <c r="AN183" s="176">
        <v>0</v>
      </c>
      <c r="AO183" s="250">
        <f t="shared" si="72"/>
        <v>0</v>
      </c>
      <c r="AP183" s="763">
        <v>0</v>
      </c>
      <c r="AQ183" s="763">
        <v>0</v>
      </c>
      <c r="AR183" s="763">
        <v>0</v>
      </c>
      <c r="AS183" s="763">
        <v>0</v>
      </c>
      <c r="AT183" s="250">
        <f t="shared" si="81"/>
        <v>0</v>
      </c>
      <c r="AU183" s="176">
        <v>0</v>
      </c>
      <c r="AV183" s="176">
        <v>0</v>
      </c>
      <c r="AW183" s="176">
        <v>0</v>
      </c>
      <c r="AX183" s="176">
        <v>0</v>
      </c>
      <c r="AY183" s="250">
        <f t="shared" si="79"/>
        <v>0</v>
      </c>
    </row>
    <row r="184" spans="1:51" s="18" customFormat="1" ht="15" customHeight="1" x14ac:dyDescent="0.25">
      <c r="A184" s="141"/>
      <c r="B184" s="1087">
        <v>42</v>
      </c>
      <c r="C184" s="1122"/>
      <c r="D184" s="1084" t="s">
        <v>493</v>
      </c>
      <c r="E184" s="55" t="s">
        <v>116</v>
      </c>
      <c r="F184" s="135">
        <f t="shared" si="73"/>
        <v>0</v>
      </c>
      <c r="G184" s="47">
        <v>0</v>
      </c>
      <c r="H184" s="47">
        <v>0</v>
      </c>
      <c r="I184" s="47">
        <v>0</v>
      </c>
      <c r="J184" s="335">
        <v>0</v>
      </c>
      <c r="K184" s="346">
        <f t="shared" si="80"/>
        <v>0</v>
      </c>
      <c r="L184" s="322">
        <v>0</v>
      </c>
      <c r="M184" s="47">
        <v>0</v>
      </c>
      <c r="N184" s="47">
        <v>0</v>
      </c>
      <c r="O184" s="47">
        <v>0</v>
      </c>
      <c r="P184" s="250">
        <f t="shared" si="74"/>
        <v>0</v>
      </c>
      <c r="Q184" s="47">
        <v>0</v>
      </c>
      <c r="R184" s="47">
        <v>0</v>
      </c>
      <c r="S184" s="47">
        <v>0</v>
      </c>
      <c r="T184" s="335">
        <v>0</v>
      </c>
      <c r="U184" s="346">
        <f t="shared" si="75"/>
        <v>0</v>
      </c>
      <c r="V184" s="47">
        <v>0</v>
      </c>
      <c r="W184" s="47">
        <v>0</v>
      </c>
      <c r="X184" s="47">
        <v>0</v>
      </c>
      <c r="Y184" s="335">
        <v>0</v>
      </c>
      <c r="Z184" s="346">
        <f t="shared" si="76"/>
        <v>0</v>
      </c>
      <c r="AA184" s="47">
        <v>0</v>
      </c>
      <c r="AB184" s="47">
        <v>0</v>
      </c>
      <c r="AC184" s="47">
        <v>0</v>
      </c>
      <c r="AD184" s="47">
        <v>0</v>
      </c>
      <c r="AE184" s="346">
        <f t="shared" si="77"/>
        <v>0</v>
      </c>
      <c r="AF184" s="176">
        <v>0</v>
      </c>
      <c r="AG184" s="176">
        <v>0</v>
      </c>
      <c r="AH184" s="176">
        <v>0</v>
      </c>
      <c r="AI184" s="176">
        <v>0</v>
      </c>
      <c r="AJ184" s="346">
        <f t="shared" si="78"/>
        <v>0</v>
      </c>
      <c r="AK184" s="176">
        <v>0</v>
      </c>
      <c r="AL184" s="176">
        <v>0</v>
      </c>
      <c r="AM184" s="176">
        <v>0</v>
      </c>
      <c r="AN184" s="176">
        <v>0</v>
      </c>
      <c r="AO184" s="250">
        <f t="shared" si="72"/>
        <v>0</v>
      </c>
      <c r="AP184" s="763">
        <v>0</v>
      </c>
      <c r="AQ184" s="763">
        <v>0</v>
      </c>
      <c r="AR184" s="763">
        <v>0</v>
      </c>
      <c r="AS184" s="763">
        <v>0</v>
      </c>
      <c r="AT184" s="250">
        <f t="shared" si="81"/>
        <v>0</v>
      </c>
      <c r="AU184" s="176">
        <v>0</v>
      </c>
      <c r="AV184" s="176">
        <v>0</v>
      </c>
      <c r="AW184" s="176">
        <v>0</v>
      </c>
      <c r="AX184" s="176">
        <v>0</v>
      </c>
      <c r="AY184" s="250">
        <f t="shared" si="79"/>
        <v>0</v>
      </c>
    </row>
    <row r="185" spans="1:51" s="18" customFormat="1" ht="15" customHeight="1" x14ac:dyDescent="0.25">
      <c r="A185" s="141"/>
      <c r="B185" s="1055"/>
      <c r="C185" s="1122"/>
      <c r="D185" s="1085"/>
      <c r="E185" s="57" t="s">
        <v>117</v>
      </c>
      <c r="F185" s="135">
        <f t="shared" si="73"/>
        <v>0</v>
      </c>
      <c r="G185" s="41">
        <v>0</v>
      </c>
      <c r="H185" s="41">
        <v>0</v>
      </c>
      <c r="I185" s="41">
        <v>0</v>
      </c>
      <c r="J185" s="333">
        <v>0</v>
      </c>
      <c r="K185" s="346">
        <f t="shared" si="80"/>
        <v>0</v>
      </c>
      <c r="L185" s="316">
        <v>0</v>
      </c>
      <c r="M185" s="41">
        <v>0</v>
      </c>
      <c r="N185" s="41">
        <v>0</v>
      </c>
      <c r="O185" s="41">
        <v>0</v>
      </c>
      <c r="P185" s="250">
        <f t="shared" si="74"/>
        <v>0</v>
      </c>
      <c r="Q185" s="41">
        <v>0</v>
      </c>
      <c r="R185" s="41">
        <v>0</v>
      </c>
      <c r="S185" s="41">
        <v>0</v>
      </c>
      <c r="T185" s="333">
        <v>0</v>
      </c>
      <c r="U185" s="346">
        <f t="shared" si="75"/>
        <v>0</v>
      </c>
      <c r="V185" s="41">
        <v>0</v>
      </c>
      <c r="W185" s="41">
        <v>0</v>
      </c>
      <c r="X185" s="41">
        <v>0</v>
      </c>
      <c r="Y185" s="333">
        <v>0</v>
      </c>
      <c r="Z185" s="346">
        <f t="shared" si="76"/>
        <v>0</v>
      </c>
      <c r="AA185" s="41">
        <v>0</v>
      </c>
      <c r="AB185" s="41">
        <v>0</v>
      </c>
      <c r="AC185" s="41">
        <v>0</v>
      </c>
      <c r="AD185" s="41">
        <v>0</v>
      </c>
      <c r="AE185" s="346">
        <f t="shared" si="77"/>
        <v>0</v>
      </c>
      <c r="AF185" s="41">
        <v>0</v>
      </c>
      <c r="AG185" s="41">
        <v>0</v>
      </c>
      <c r="AH185" s="41">
        <v>0</v>
      </c>
      <c r="AI185" s="41">
        <v>0</v>
      </c>
      <c r="AJ185" s="346">
        <f t="shared" si="78"/>
        <v>0</v>
      </c>
      <c r="AK185" s="41">
        <v>0</v>
      </c>
      <c r="AL185" s="41">
        <v>0</v>
      </c>
      <c r="AM185" s="41">
        <v>0</v>
      </c>
      <c r="AN185" s="41">
        <v>0</v>
      </c>
      <c r="AO185" s="250">
        <f t="shared" si="72"/>
        <v>0</v>
      </c>
      <c r="AP185" s="41">
        <v>0</v>
      </c>
      <c r="AQ185" s="41">
        <v>0</v>
      </c>
      <c r="AR185" s="41">
        <v>0</v>
      </c>
      <c r="AS185" s="41">
        <v>0</v>
      </c>
      <c r="AT185" s="250">
        <f t="shared" si="81"/>
        <v>0</v>
      </c>
      <c r="AU185" s="41">
        <v>0</v>
      </c>
      <c r="AV185" s="41">
        <v>0</v>
      </c>
      <c r="AW185" s="41">
        <v>0</v>
      </c>
      <c r="AX185" s="41">
        <v>0</v>
      </c>
      <c r="AY185" s="250">
        <f t="shared" si="79"/>
        <v>0</v>
      </c>
    </row>
    <row r="186" spans="1:51" s="18" customFormat="1" ht="15.75" customHeight="1" thickBot="1" x14ac:dyDescent="0.3">
      <c r="A186" s="141"/>
      <c r="B186" s="1055"/>
      <c r="C186" s="1122"/>
      <c r="D186" s="1085"/>
      <c r="E186" s="58" t="s">
        <v>112</v>
      </c>
      <c r="F186" s="135">
        <f t="shared" si="73"/>
        <v>0</v>
      </c>
      <c r="G186" s="42">
        <v>0</v>
      </c>
      <c r="H186" s="42">
        <v>0</v>
      </c>
      <c r="I186" s="42">
        <v>0</v>
      </c>
      <c r="J186" s="334">
        <v>0</v>
      </c>
      <c r="K186" s="346">
        <f t="shared" si="80"/>
        <v>0</v>
      </c>
      <c r="L186" s="317">
        <v>0</v>
      </c>
      <c r="M186" s="42">
        <v>0</v>
      </c>
      <c r="N186" s="42">
        <v>0</v>
      </c>
      <c r="O186" s="42">
        <v>0</v>
      </c>
      <c r="P186" s="250">
        <f t="shared" si="74"/>
        <v>0</v>
      </c>
      <c r="Q186" s="42">
        <v>0</v>
      </c>
      <c r="R186" s="42">
        <v>0</v>
      </c>
      <c r="S186" s="42">
        <v>0</v>
      </c>
      <c r="T186" s="334">
        <v>0</v>
      </c>
      <c r="U186" s="346">
        <f t="shared" si="75"/>
        <v>0</v>
      </c>
      <c r="V186" s="42">
        <v>0</v>
      </c>
      <c r="W186" s="42">
        <v>0</v>
      </c>
      <c r="X186" s="42">
        <v>0</v>
      </c>
      <c r="Y186" s="334">
        <v>0</v>
      </c>
      <c r="Z186" s="346">
        <f t="shared" si="76"/>
        <v>0</v>
      </c>
      <c r="AA186" s="42">
        <v>0</v>
      </c>
      <c r="AB186" s="42">
        <v>0</v>
      </c>
      <c r="AC186" s="42">
        <v>0</v>
      </c>
      <c r="AD186" s="42">
        <v>0</v>
      </c>
      <c r="AE186" s="346">
        <f t="shared" si="77"/>
        <v>0</v>
      </c>
      <c r="AF186" s="41">
        <v>0</v>
      </c>
      <c r="AG186" s="41">
        <v>0</v>
      </c>
      <c r="AH186" s="41">
        <v>0</v>
      </c>
      <c r="AI186" s="41">
        <v>0</v>
      </c>
      <c r="AJ186" s="346">
        <f t="shared" si="78"/>
        <v>0</v>
      </c>
      <c r="AK186" s="41">
        <v>0</v>
      </c>
      <c r="AL186" s="41">
        <v>0</v>
      </c>
      <c r="AM186" s="41">
        <v>0</v>
      </c>
      <c r="AN186" s="41">
        <v>0</v>
      </c>
      <c r="AO186" s="250">
        <f t="shared" si="72"/>
        <v>0</v>
      </c>
      <c r="AP186" s="41">
        <v>0</v>
      </c>
      <c r="AQ186" s="41">
        <v>0</v>
      </c>
      <c r="AR186" s="41">
        <v>0</v>
      </c>
      <c r="AS186" s="41">
        <v>0</v>
      </c>
      <c r="AT186" s="250">
        <f t="shared" si="81"/>
        <v>0</v>
      </c>
      <c r="AU186" s="41">
        <v>0</v>
      </c>
      <c r="AV186" s="41">
        <v>0</v>
      </c>
      <c r="AW186" s="41">
        <v>0</v>
      </c>
      <c r="AX186" s="41">
        <v>0</v>
      </c>
      <c r="AY186" s="250">
        <f t="shared" si="79"/>
        <v>0</v>
      </c>
    </row>
    <row r="187" spans="1:51" s="18" customFormat="1" ht="15.75" customHeight="1" thickBot="1" x14ac:dyDescent="0.3">
      <c r="A187" s="141"/>
      <c r="B187" s="1055"/>
      <c r="C187" s="1122"/>
      <c r="D187" s="1089"/>
      <c r="E187" s="185" t="s">
        <v>621</v>
      </c>
      <c r="F187" s="135">
        <f t="shared" si="73"/>
        <v>0</v>
      </c>
      <c r="G187" s="179">
        <v>0</v>
      </c>
      <c r="H187" s="179">
        <v>0</v>
      </c>
      <c r="I187" s="179">
        <v>0</v>
      </c>
      <c r="J187" s="336">
        <v>0</v>
      </c>
      <c r="K187" s="346">
        <f t="shared" si="80"/>
        <v>0</v>
      </c>
      <c r="L187" s="320">
        <v>0</v>
      </c>
      <c r="M187" s="179">
        <v>0</v>
      </c>
      <c r="N187" s="179">
        <v>0</v>
      </c>
      <c r="O187" s="179">
        <v>0</v>
      </c>
      <c r="P187" s="250">
        <f t="shared" si="74"/>
        <v>0</v>
      </c>
      <c r="Q187" s="179">
        <v>0</v>
      </c>
      <c r="R187" s="179">
        <v>0</v>
      </c>
      <c r="S187" s="179">
        <v>0</v>
      </c>
      <c r="T187" s="336">
        <v>0</v>
      </c>
      <c r="U187" s="346">
        <f t="shared" si="75"/>
        <v>0</v>
      </c>
      <c r="V187" s="179">
        <v>0</v>
      </c>
      <c r="W187" s="179">
        <v>0</v>
      </c>
      <c r="X187" s="179">
        <v>0</v>
      </c>
      <c r="Y187" s="336">
        <v>0</v>
      </c>
      <c r="Z187" s="346">
        <f t="shared" si="76"/>
        <v>0</v>
      </c>
      <c r="AA187" s="179">
        <v>0</v>
      </c>
      <c r="AB187" s="179">
        <v>0</v>
      </c>
      <c r="AC187" s="179">
        <v>0</v>
      </c>
      <c r="AD187" s="179">
        <v>0</v>
      </c>
      <c r="AE187" s="346">
        <f t="shared" si="77"/>
        <v>0</v>
      </c>
      <c r="AF187" s="41">
        <v>0</v>
      </c>
      <c r="AG187" s="41">
        <v>0</v>
      </c>
      <c r="AH187" s="41">
        <v>0</v>
      </c>
      <c r="AI187" s="41">
        <v>0</v>
      </c>
      <c r="AJ187" s="346">
        <f t="shared" si="78"/>
        <v>0</v>
      </c>
      <c r="AK187" s="41">
        <v>0</v>
      </c>
      <c r="AL187" s="41">
        <v>0</v>
      </c>
      <c r="AM187" s="41">
        <v>0</v>
      </c>
      <c r="AN187" s="41">
        <v>0</v>
      </c>
      <c r="AO187" s="250">
        <f t="shared" si="72"/>
        <v>0</v>
      </c>
      <c r="AP187" s="41">
        <v>0</v>
      </c>
      <c r="AQ187" s="41">
        <v>0</v>
      </c>
      <c r="AR187" s="41">
        <v>0</v>
      </c>
      <c r="AS187" s="41">
        <v>0</v>
      </c>
      <c r="AT187" s="250">
        <f t="shared" si="81"/>
        <v>0</v>
      </c>
      <c r="AU187" s="41">
        <v>0</v>
      </c>
      <c r="AV187" s="41">
        <v>0</v>
      </c>
      <c r="AW187" s="41">
        <v>0</v>
      </c>
      <c r="AX187" s="41">
        <v>0</v>
      </c>
      <c r="AY187" s="250">
        <f t="shared" si="79"/>
        <v>0</v>
      </c>
    </row>
    <row r="188" spans="1:51" s="18" customFormat="1" ht="15.75" customHeight="1" thickBot="1" x14ac:dyDescent="0.3">
      <c r="A188" s="141"/>
      <c r="B188" s="1023"/>
      <c r="C188" s="1122"/>
      <c r="D188" s="1086"/>
      <c r="E188" s="185" t="s">
        <v>620</v>
      </c>
      <c r="F188" s="135">
        <f t="shared" si="73"/>
        <v>0</v>
      </c>
      <c r="G188" s="144">
        <v>0</v>
      </c>
      <c r="H188" s="144">
        <v>0</v>
      </c>
      <c r="I188" s="144">
        <v>0</v>
      </c>
      <c r="J188" s="337">
        <v>0</v>
      </c>
      <c r="K188" s="346">
        <f t="shared" si="80"/>
        <v>0</v>
      </c>
      <c r="L188" s="321">
        <v>0</v>
      </c>
      <c r="M188" s="144">
        <v>0</v>
      </c>
      <c r="N188" s="144">
        <v>0</v>
      </c>
      <c r="O188" s="144">
        <v>0</v>
      </c>
      <c r="P188" s="250">
        <f t="shared" si="74"/>
        <v>0</v>
      </c>
      <c r="Q188" s="144">
        <v>0</v>
      </c>
      <c r="R188" s="144">
        <v>0</v>
      </c>
      <c r="S188" s="144">
        <v>0</v>
      </c>
      <c r="T188" s="337">
        <v>0</v>
      </c>
      <c r="U188" s="346">
        <f t="shared" si="75"/>
        <v>0</v>
      </c>
      <c r="V188" s="144">
        <v>0</v>
      </c>
      <c r="W188" s="144">
        <v>0</v>
      </c>
      <c r="X188" s="144">
        <v>0</v>
      </c>
      <c r="Y188" s="337">
        <v>0</v>
      </c>
      <c r="Z188" s="346">
        <f t="shared" si="76"/>
        <v>0</v>
      </c>
      <c r="AA188" s="144">
        <v>0</v>
      </c>
      <c r="AB188" s="144">
        <v>0</v>
      </c>
      <c r="AC188" s="144">
        <v>0</v>
      </c>
      <c r="AD188" s="144">
        <v>0</v>
      </c>
      <c r="AE188" s="346">
        <f t="shared" si="77"/>
        <v>0</v>
      </c>
      <c r="AF188" s="176">
        <v>0</v>
      </c>
      <c r="AG188" s="176">
        <v>0</v>
      </c>
      <c r="AH188" s="176">
        <v>0</v>
      </c>
      <c r="AI188" s="176">
        <v>0</v>
      </c>
      <c r="AJ188" s="346">
        <f t="shared" si="78"/>
        <v>0</v>
      </c>
      <c r="AK188" s="176">
        <v>0</v>
      </c>
      <c r="AL188" s="176">
        <v>0</v>
      </c>
      <c r="AM188" s="176">
        <v>0</v>
      </c>
      <c r="AN188" s="176">
        <v>0</v>
      </c>
      <c r="AO188" s="250">
        <f t="shared" si="72"/>
        <v>0</v>
      </c>
      <c r="AP188" s="763">
        <v>0</v>
      </c>
      <c r="AQ188" s="763">
        <v>0</v>
      </c>
      <c r="AR188" s="763">
        <v>0</v>
      </c>
      <c r="AS188" s="763">
        <v>0</v>
      </c>
      <c r="AT188" s="250">
        <f t="shared" si="81"/>
        <v>0</v>
      </c>
      <c r="AU188" s="176">
        <v>0</v>
      </c>
      <c r="AV188" s="176">
        <v>0</v>
      </c>
      <c r="AW188" s="176">
        <v>0</v>
      </c>
      <c r="AX188" s="176">
        <v>0</v>
      </c>
      <c r="AY188" s="250">
        <f t="shared" si="79"/>
        <v>0</v>
      </c>
    </row>
    <row r="189" spans="1:51" s="18" customFormat="1" ht="13.5" customHeight="1" x14ac:dyDescent="0.25">
      <c r="A189" s="141"/>
      <c r="B189" s="1087">
        <v>43</v>
      </c>
      <c r="C189" s="1122"/>
      <c r="D189" s="1084" t="s">
        <v>630</v>
      </c>
      <c r="E189" s="151" t="s">
        <v>116</v>
      </c>
      <c r="F189" s="135">
        <f t="shared" si="73"/>
        <v>0</v>
      </c>
      <c r="G189" s="146"/>
      <c r="H189" s="146"/>
      <c r="I189" s="146"/>
      <c r="J189" s="338"/>
      <c r="K189" s="346">
        <f t="shared" si="80"/>
        <v>0</v>
      </c>
      <c r="L189" s="318"/>
      <c r="M189" s="146"/>
      <c r="N189" s="146"/>
      <c r="O189" s="146"/>
      <c r="P189" s="250">
        <f t="shared" si="74"/>
        <v>0</v>
      </c>
      <c r="Q189" s="146"/>
      <c r="R189" s="146"/>
      <c r="S189" s="146"/>
      <c r="T189" s="338"/>
      <c r="U189" s="346">
        <f t="shared" si="75"/>
        <v>0</v>
      </c>
      <c r="V189" s="146"/>
      <c r="W189" s="146"/>
      <c r="X189" s="146"/>
      <c r="Y189" s="338"/>
      <c r="Z189" s="346">
        <f t="shared" si="76"/>
        <v>0</v>
      </c>
      <c r="AA189" s="146"/>
      <c r="AB189" s="146"/>
      <c r="AC189" s="146"/>
      <c r="AD189" s="146"/>
      <c r="AE189" s="346">
        <f t="shared" si="77"/>
        <v>0</v>
      </c>
      <c r="AF189" s="134"/>
      <c r="AG189" s="134"/>
      <c r="AH189" s="134"/>
      <c r="AI189" s="134"/>
      <c r="AJ189" s="346">
        <f t="shared" si="78"/>
        <v>0</v>
      </c>
      <c r="AK189" s="134"/>
      <c r="AL189" s="134"/>
      <c r="AM189" s="134"/>
      <c r="AN189" s="134"/>
      <c r="AO189" s="250">
        <f t="shared" si="72"/>
        <v>0</v>
      </c>
      <c r="AP189" s="134"/>
      <c r="AQ189" s="134"/>
      <c r="AR189" s="134"/>
      <c r="AS189" s="134"/>
      <c r="AT189" s="250">
        <f t="shared" si="81"/>
        <v>0</v>
      </c>
      <c r="AU189" s="134"/>
      <c r="AV189" s="134"/>
      <c r="AW189" s="134"/>
      <c r="AX189" s="134"/>
      <c r="AY189" s="250">
        <f t="shared" si="79"/>
        <v>0</v>
      </c>
    </row>
    <row r="190" spans="1:51" s="18" customFormat="1" ht="13.5" customHeight="1" x14ac:dyDescent="0.25">
      <c r="A190" s="141"/>
      <c r="B190" s="1055"/>
      <c r="C190" s="1122"/>
      <c r="D190" s="1085"/>
      <c r="E190" s="152" t="s">
        <v>117</v>
      </c>
      <c r="F190" s="135">
        <f t="shared" si="73"/>
        <v>0</v>
      </c>
      <c r="G190" s="134"/>
      <c r="H190" s="134"/>
      <c r="I190" s="134"/>
      <c r="J190" s="339"/>
      <c r="K190" s="346">
        <f t="shared" si="80"/>
        <v>0</v>
      </c>
      <c r="L190" s="319"/>
      <c r="M190" s="134"/>
      <c r="N190" s="134"/>
      <c r="O190" s="134"/>
      <c r="P190" s="250">
        <f t="shared" si="74"/>
        <v>0</v>
      </c>
      <c r="Q190" s="134"/>
      <c r="R190" s="134"/>
      <c r="S190" s="134"/>
      <c r="T190" s="339"/>
      <c r="U190" s="346">
        <f t="shared" si="75"/>
        <v>0</v>
      </c>
      <c r="V190" s="134"/>
      <c r="W190" s="134"/>
      <c r="X190" s="134"/>
      <c r="Y190" s="339"/>
      <c r="Z190" s="346">
        <f t="shared" si="76"/>
        <v>0</v>
      </c>
      <c r="AA190" s="134"/>
      <c r="AB190" s="134"/>
      <c r="AC190" s="134"/>
      <c r="AD190" s="134"/>
      <c r="AE190" s="346">
        <f t="shared" si="77"/>
        <v>0</v>
      </c>
      <c r="AF190" s="134"/>
      <c r="AG190" s="134"/>
      <c r="AH190" s="134"/>
      <c r="AI190" s="134"/>
      <c r="AJ190" s="346">
        <f t="shared" si="78"/>
        <v>0</v>
      </c>
      <c r="AK190" s="134"/>
      <c r="AL190" s="134"/>
      <c r="AM190" s="134"/>
      <c r="AN190" s="134"/>
      <c r="AO190" s="250">
        <f t="shared" si="72"/>
        <v>0</v>
      </c>
      <c r="AP190" s="134"/>
      <c r="AQ190" s="134"/>
      <c r="AR190" s="134"/>
      <c r="AS190" s="134"/>
      <c r="AT190" s="250">
        <f t="shared" si="81"/>
        <v>0</v>
      </c>
      <c r="AU190" s="134"/>
      <c r="AV190" s="134"/>
      <c r="AW190" s="134"/>
      <c r="AX190" s="134"/>
      <c r="AY190" s="250">
        <f t="shared" si="79"/>
        <v>0</v>
      </c>
    </row>
    <row r="191" spans="1:51" s="18" customFormat="1" ht="13.5" customHeight="1" thickBot="1" x14ac:dyDescent="0.3">
      <c r="A191" s="141"/>
      <c r="B191" s="1055"/>
      <c r="C191" s="1122"/>
      <c r="D191" s="1085"/>
      <c r="E191" s="58" t="s">
        <v>112</v>
      </c>
      <c r="F191" s="135">
        <f t="shared" si="73"/>
        <v>0</v>
      </c>
      <c r="G191" s="42">
        <v>0</v>
      </c>
      <c r="H191" s="42">
        <v>0</v>
      </c>
      <c r="I191" s="42">
        <v>0</v>
      </c>
      <c r="J191" s="334">
        <v>0</v>
      </c>
      <c r="K191" s="346">
        <f t="shared" si="80"/>
        <v>0</v>
      </c>
      <c r="L191" s="317">
        <v>0</v>
      </c>
      <c r="M191" s="42">
        <v>0</v>
      </c>
      <c r="N191" s="42">
        <v>0</v>
      </c>
      <c r="O191" s="42">
        <v>0</v>
      </c>
      <c r="P191" s="250">
        <f t="shared" si="74"/>
        <v>0</v>
      </c>
      <c r="Q191" s="42">
        <v>0</v>
      </c>
      <c r="R191" s="42">
        <v>0</v>
      </c>
      <c r="S191" s="42">
        <v>0</v>
      </c>
      <c r="T191" s="334">
        <v>0</v>
      </c>
      <c r="U191" s="346">
        <f t="shared" si="75"/>
        <v>0</v>
      </c>
      <c r="V191" s="42">
        <v>0</v>
      </c>
      <c r="W191" s="42">
        <v>0</v>
      </c>
      <c r="X191" s="42">
        <v>0</v>
      </c>
      <c r="Y191" s="334">
        <v>0</v>
      </c>
      <c r="Z191" s="346">
        <f t="shared" si="76"/>
        <v>0</v>
      </c>
      <c r="AA191" s="42">
        <v>0</v>
      </c>
      <c r="AB191" s="42">
        <v>0</v>
      </c>
      <c r="AC191" s="42">
        <v>0</v>
      </c>
      <c r="AD191" s="42">
        <v>0</v>
      </c>
      <c r="AE191" s="346">
        <f t="shared" si="77"/>
        <v>0</v>
      </c>
      <c r="AF191" s="41">
        <v>0</v>
      </c>
      <c r="AG191" s="41">
        <v>0</v>
      </c>
      <c r="AH191" s="41">
        <v>0</v>
      </c>
      <c r="AI191" s="41">
        <v>0</v>
      </c>
      <c r="AJ191" s="346">
        <f t="shared" si="78"/>
        <v>0</v>
      </c>
      <c r="AK191" s="41">
        <v>0</v>
      </c>
      <c r="AL191" s="41">
        <v>0</v>
      </c>
      <c r="AM191" s="41">
        <v>0</v>
      </c>
      <c r="AN191" s="41">
        <v>0</v>
      </c>
      <c r="AO191" s="250">
        <f t="shared" si="72"/>
        <v>0</v>
      </c>
      <c r="AP191" s="41">
        <v>0</v>
      </c>
      <c r="AQ191" s="41">
        <v>0</v>
      </c>
      <c r="AR191" s="41">
        <v>0</v>
      </c>
      <c r="AS191" s="41">
        <v>0</v>
      </c>
      <c r="AT191" s="250">
        <f t="shared" si="81"/>
        <v>0</v>
      </c>
      <c r="AU191" s="41">
        <v>0</v>
      </c>
      <c r="AV191" s="41">
        <v>0</v>
      </c>
      <c r="AW191" s="41">
        <v>0</v>
      </c>
      <c r="AX191" s="41">
        <v>0</v>
      </c>
      <c r="AY191" s="250">
        <f t="shared" si="79"/>
        <v>0</v>
      </c>
    </row>
    <row r="192" spans="1:51" s="18" customFormat="1" ht="13.5" customHeight="1" thickBot="1" x14ac:dyDescent="0.3">
      <c r="A192" s="141"/>
      <c r="B192" s="1055"/>
      <c r="C192" s="1122"/>
      <c r="D192" s="1089"/>
      <c r="E192" s="185" t="s">
        <v>621</v>
      </c>
      <c r="F192" s="135">
        <f t="shared" si="73"/>
        <v>0</v>
      </c>
      <c r="G192" s="179">
        <v>0</v>
      </c>
      <c r="H192" s="179">
        <v>0</v>
      </c>
      <c r="I192" s="179">
        <v>0</v>
      </c>
      <c r="J192" s="336">
        <v>0</v>
      </c>
      <c r="K192" s="346">
        <f t="shared" si="80"/>
        <v>0</v>
      </c>
      <c r="L192" s="320">
        <v>0</v>
      </c>
      <c r="M192" s="179">
        <v>0</v>
      </c>
      <c r="N192" s="179">
        <v>0</v>
      </c>
      <c r="O192" s="179">
        <v>0</v>
      </c>
      <c r="P192" s="250">
        <f t="shared" si="74"/>
        <v>0</v>
      </c>
      <c r="Q192" s="179">
        <v>0</v>
      </c>
      <c r="R192" s="179">
        <v>0</v>
      </c>
      <c r="S192" s="179">
        <v>0</v>
      </c>
      <c r="T192" s="336">
        <v>0</v>
      </c>
      <c r="U192" s="346">
        <f t="shared" si="75"/>
        <v>0</v>
      </c>
      <c r="V192" s="179">
        <v>0</v>
      </c>
      <c r="W192" s="179">
        <v>0</v>
      </c>
      <c r="X192" s="179">
        <v>0</v>
      </c>
      <c r="Y192" s="336">
        <v>0</v>
      </c>
      <c r="Z192" s="346">
        <f t="shared" si="76"/>
        <v>0</v>
      </c>
      <c r="AA192" s="179">
        <v>0</v>
      </c>
      <c r="AB192" s="179">
        <v>0</v>
      </c>
      <c r="AC192" s="179">
        <v>0</v>
      </c>
      <c r="AD192" s="179">
        <v>0</v>
      </c>
      <c r="AE192" s="346">
        <f t="shared" si="77"/>
        <v>0</v>
      </c>
      <c r="AF192" s="41">
        <v>0</v>
      </c>
      <c r="AG192" s="41">
        <v>0</v>
      </c>
      <c r="AH192" s="41">
        <v>0</v>
      </c>
      <c r="AI192" s="41">
        <v>0</v>
      </c>
      <c r="AJ192" s="346">
        <f t="shared" si="78"/>
        <v>0</v>
      </c>
      <c r="AK192" s="41">
        <v>0</v>
      </c>
      <c r="AL192" s="41">
        <v>0</v>
      </c>
      <c r="AM192" s="41">
        <v>0</v>
      </c>
      <c r="AN192" s="41">
        <v>0</v>
      </c>
      <c r="AO192" s="250">
        <f t="shared" si="72"/>
        <v>0</v>
      </c>
      <c r="AP192" s="41">
        <v>0</v>
      </c>
      <c r="AQ192" s="41">
        <v>0</v>
      </c>
      <c r="AR192" s="41">
        <v>0</v>
      </c>
      <c r="AS192" s="41">
        <v>0</v>
      </c>
      <c r="AT192" s="250">
        <f t="shared" si="81"/>
        <v>0</v>
      </c>
      <c r="AU192" s="41">
        <v>0</v>
      </c>
      <c r="AV192" s="41">
        <v>0</v>
      </c>
      <c r="AW192" s="41">
        <v>0</v>
      </c>
      <c r="AX192" s="41">
        <v>0</v>
      </c>
      <c r="AY192" s="250">
        <f t="shared" si="79"/>
        <v>0</v>
      </c>
    </row>
    <row r="193" spans="1:51" s="18" customFormat="1" ht="15.75" customHeight="1" thickBot="1" x14ac:dyDescent="0.3">
      <c r="A193" s="141"/>
      <c r="B193" s="1023"/>
      <c r="C193" s="1122"/>
      <c r="D193" s="1086"/>
      <c r="E193" s="185" t="s">
        <v>620</v>
      </c>
      <c r="F193" s="135">
        <f t="shared" si="73"/>
        <v>0</v>
      </c>
      <c r="G193" s="144">
        <v>0</v>
      </c>
      <c r="H193" s="144">
        <v>0</v>
      </c>
      <c r="I193" s="144">
        <v>0</v>
      </c>
      <c r="J193" s="337">
        <v>0</v>
      </c>
      <c r="K193" s="346">
        <f t="shared" si="80"/>
        <v>0</v>
      </c>
      <c r="L193" s="321">
        <v>0</v>
      </c>
      <c r="M193" s="144">
        <v>0</v>
      </c>
      <c r="N193" s="144">
        <v>0</v>
      </c>
      <c r="O193" s="144">
        <v>0</v>
      </c>
      <c r="P193" s="250">
        <f t="shared" si="74"/>
        <v>0</v>
      </c>
      <c r="Q193" s="144">
        <v>0</v>
      </c>
      <c r="R193" s="144">
        <v>0</v>
      </c>
      <c r="S193" s="144">
        <v>0</v>
      </c>
      <c r="T193" s="337">
        <v>0</v>
      </c>
      <c r="U193" s="346">
        <f t="shared" si="75"/>
        <v>0</v>
      </c>
      <c r="V193" s="144">
        <v>0</v>
      </c>
      <c r="W193" s="144">
        <v>0</v>
      </c>
      <c r="X193" s="144">
        <v>0</v>
      </c>
      <c r="Y193" s="337">
        <v>0</v>
      </c>
      <c r="Z193" s="346">
        <f t="shared" si="76"/>
        <v>0</v>
      </c>
      <c r="AA193" s="144">
        <v>0</v>
      </c>
      <c r="AB193" s="144">
        <v>0</v>
      </c>
      <c r="AC193" s="144">
        <v>0</v>
      </c>
      <c r="AD193" s="144">
        <v>0</v>
      </c>
      <c r="AE193" s="346">
        <f t="shared" si="77"/>
        <v>0</v>
      </c>
      <c r="AF193" s="176">
        <v>0</v>
      </c>
      <c r="AG193" s="176">
        <v>0</v>
      </c>
      <c r="AH193" s="176">
        <v>0</v>
      </c>
      <c r="AI193" s="176">
        <v>0</v>
      </c>
      <c r="AJ193" s="346">
        <f t="shared" si="78"/>
        <v>0</v>
      </c>
      <c r="AK193" s="176">
        <v>0</v>
      </c>
      <c r="AL193" s="176">
        <v>0</v>
      </c>
      <c r="AM193" s="176">
        <v>0</v>
      </c>
      <c r="AN193" s="176">
        <v>0</v>
      </c>
      <c r="AO193" s="250">
        <f t="shared" si="72"/>
        <v>0</v>
      </c>
      <c r="AP193" s="763">
        <v>0</v>
      </c>
      <c r="AQ193" s="763">
        <v>0</v>
      </c>
      <c r="AR193" s="763">
        <v>0</v>
      </c>
      <c r="AS193" s="763">
        <v>0</v>
      </c>
      <c r="AT193" s="250">
        <f t="shared" si="81"/>
        <v>0</v>
      </c>
      <c r="AU193" s="176">
        <v>0</v>
      </c>
      <c r="AV193" s="176">
        <v>0</v>
      </c>
      <c r="AW193" s="176">
        <v>0</v>
      </c>
      <c r="AX193" s="176">
        <v>0</v>
      </c>
      <c r="AY193" s="250">
        <f t="shared" si="79"/>
        <v>0</v>
      </c>
    </row>
    <row r="194" spans="1:51" s="18" customFormat="1" ht="23.25" customHeight="1" x14ac:dyDescent="0.25">
      <c r="A194" s="141"/>
      <c r="B194" s="1087">
        <v>44</v>
      </c>
      <c r="C194" s="1122"/>
      <c r="D194" s="1084" t="s">
        <v>494</v>
      </c>
      <c r="E194" s="151" t="s">
        <v>116</v>
      </c>
      <c r="F194" s="135">
        <f t="shared" si="73"/>
        <v>0</v>
      </c>
      <c r="G194" s="146"/>
      <c r="H194" s="146"/>
      <c r="I194" s="146"/>
      <c r="J194" s="338"/>
      <c r="K194" s="346">
        <f t="shared" si="80"/>
        <v>0</v>
      </c>
      <c r="L194" s="318"/>
      <c r="M194" s="146"/>
      <c r="N194" s="146"/>
      <c r="O194" s="146"/>
      <c r="P194" s="250">
        <f t="shared" si="74"/>
        <v>0</v>
      </c>
      <c r="Q194" s="146"/>
      <c r="R194" s="146"/>
      <c r="S194" s="146"/>
      <c r="T194" s="338"/>
      <c r="U194" s="346">
        <f t="shared" si="75"/>
        <v>0</v>
      </c>
      <c r="V194" s="146"/>
      <c r="W194" s="146"/>
      <c r="X194" s="146"/>
      <c r="Y194" s="338"/>
      <c r="Z194" s="346">
        <f t="shared" si="76"/>
        <v>0</v>
      </c>
      <c r="AA194" s="146"/>
      <c r="AB194" s="146"/>
      <c r="AC194" s="146"/>
      <c r="AD194" s="146"/>
      <c r="AE194" s="346">
        <f t="shared" si="77"/>
        <v>0</v>
      </c>
      <c r="AF194" s="134"/>
      <c r="AG194" s="134"/>
      <c r="AH194" s="134"/>
      <c r="AI194" s="134"/>
      <c r="AJ194" s="346">
        <f t="shared" si="78"/>
        <v>0</v>
      </c>
      <c r="AK194" s="134"/>
      <c r="AL194" s="134"/>
      <c r="AM194" s="134"/>
      <c r="AN194" s="134"/>
      <c r="AO194" s="250">
        <f t="shared" si="72"/>
        <v>0</v>
      </c>
      <c r="AP194" s="134"/>
      <c r="AQ194" s="134"/>
      <c r="AR194" s="134"/>
      <c r="AS194" s="134"/>
      <c r="AT194" s="250">
        <f t="shared" si="81"/>
        <v>0</v>
      </c>
      <c r="AU194" s="134"/>
      <c r="AV194" s="134"/>
      <c r="AW194" s="134"/>
      <c r="AX194" s="134"/>
      <c r="AY194" s="250">
        <f t="shared" si="79"/>
        <v>0</v>
      </c>
    </row>
    <row r="195" spans="1:51" s="18" customFormat="1" ht="23.25" customHeight="1" x14ac:dyDescent="0.25">
      <c r="A195" s="141"/>
      <c r="B195" s="1055"/>
      <c r="C195" s="1122"/>
      <c r="D195" s="1085"/>
      <c r="E195" s="152" t="s">
        <v>117</v>
      </c>
      <c r="F195" s="135">
        <f t="shared" si="73"/>
        <v>0</v>
      </c>
      <c r="G195" s="134"/>
      <c r="H195" s="134"/>
      <c r="I195" s="134"/>
      <c r="J195" s="339"/>
      <c r="K195" s="346">
        <f t="shared" si="80"/>
        <v>0</v>
      </c>
      <c r="L195" s="319"/>
      <c r="M195" s="134"/>
      <c r="N195" s="134"/>
      <c r="O195" s="134"/>
      <c r="P195" s="250">
        <f t="shared" si="74"/>
        <v>0</v>
      </c>
      <c r="Q195" s="134"/>
      <c r="R195" s="134"/>
      <c r="S195" s="134"/>
      <c r="T195" s="339"/>
      <c r="U195" s="346">
        <f t="shared" si="75"/>
        <v>0</v>
      </c>
      <c r="V195" s="134"/>
      <c r="W195" s="134"/>
      <c r="X195" s="134"/>
      <c r="Y195" s="339"/>
      <c r="Z195" s="346">
        <f t="shared" si="76"/>
        <v>0</v>
      </c>
      <c r="AA195" s="134"/>
      <c r="AB195" s="134"/>
      <c r="AC195" s="134"/>
      <c r="AD195" s="134"/>
      <c r="AE195" s="346">
        <f t="shared" si="77"/>
        <v>0</v>
      </c>
      <c r="AF195" s="134"/>
      <c r="AG195" s="134"/>
      <c r="AH195" s="134"/>
      <c r="AI195" s="134"/>
      <c r="AJ195" s="346">
        <f t="shared" si="78"/>
        <v>0</v>
      </c>
      <c r="AK195" s="134"/>
      <c r="AL195" s="134"/>
      <c r="AM195" s="134"/>
      <c r="AN195" s="134"/>
      <c r="AO195" s="250">
        <f t="shared" si="72"/>
        <v>0</v>
      </c>
      <c r="AP195" s="134"/>
      <c r="AQ195" s="134"/>
      <c r="AR195" s="134"/>
      <c r="AS195" s="134"/>
      <c r="AT195" s="250">
        <f t="shared" si="81"/>
        <v>0</v>
      </c>
      <c r="AU195" s="134"/>
      <c r="AV195" s="134"/>
      <c r="AW195" s="134"/>
      <c r="AX195" s="134"/>
      <c r="AY195" s="250">
        <f t="shared" si="79"/>
        <v>0</v>
      </c>
    </row>
    <row r="196" spans="1:51" s="18" customFormat="1" ht="23.25" customHeight="1" thickBot="1" x14ac:dyDescent="0.3">
      <c r="A196" s="141"/>
      <c r="B196" s="1055"/>
      <c r="C196" s="1122"/>
      <c r="D196" s="1085"/>
      <c r="E196" s="58" t="s">
        <v>112</v>
      </c>
      <c r="F196" s="135">
        <f t="shared" si="73"/>
        <v>0</v>
      </c>
      <c r="G196" s="42">
        <v>0</v>
      </c>
      <c r="H196" s="42">
        <v>0</v>
      </c>
      <c r="I196" s="42">
        <v>0</v>
      </c>
      <c r="J196" s="334">
        <v>0</v>
      </c>
      <c r="K196" s="346">
        <f t="shared" si="80"/>
        <v>0</v>
      </c>
      <c r="L196" s="317">
        <v>0</v>
      </c>
      <c r="M196" s="42">
        <v>0</v>
      </c>
      <c r="N196" s="42">
        <v>0</v>
      </c>
      <c r="O196" s="42">
        <v>0</v>
      </c>
      <c r="P196" s="250">
        <f t="shared" si="74"/>
        <v>0</v>
      </c>
      <c r="Q196" s="42">
        <v>0</v>
      </c>
      <c r="R196" s="42">
        <v>0</v>
      </c>
      <c r="S196" s="42">
        <v>0</v>
      </c>
      <c r="T196" s="334">
        <v>0</v>
      </c>
      <c r="U196" s="346">
        <f t="shared" si="75"/>
        <v>0</v>
      </c>
      <c r="V196" s="42">
        <v>0</v>
      </c>
      <c r="W196" s="42">
        <v>0</v>
      </c>
      <c r="X196" s="42">
        <v>0</v>
      </c>
      <c r="Y196" s="334">
        <v>0</v>
      </c>
      <c r="Z196" s="346">
        <f t="shared" si="76"/>
        <v>0</v>
      </c>
      <c r="AA196" s="42">
        <v>0</v>
      </c>
      <c r="AB196" s="42">
        <v>0</v>
      </c>
      <c r="AC196" s="42">
        <v>0</v>
      </c>
      <c r="AD196" s="42">
        <v>0</v>
      </c>
      <c r="AE196" s="346">
        <f t="shared" si="77"/>
        <v>0</v>
      </c>
      <c r="AF196" s="41">
        <v>0</v>
      </c>
      <c r="AG196" s="41">
        <v>0</v>
      </c>
      <c r="AH196" s="41">
        <v>0</v>
      </c>
      <c r="AI196" s="41">
        <v>0</v>
      </c>
      <c r="AJ196" s="346">
        <f t="shared" si="78"/>
        <v>0</v>
      </c>
      <c r="AK196" s="41">
        <v>0</v>
      </c>
      <c r="AL196" s="41">
        <v>0</v>
      </c>
      <c r="AM196" s="41">
        <v>0</v>
      </c>
      <c r="AN196" s="41">
        <v>0</v>
      </c>
      <c r="AO196" s="250">
        <f t="shared" si="72"/>
        <v>0</v>
      </c>
      <c r="AP196" s="41">
        <v>0</v>
      </c>
      <c r="AQ196" s="41">
        <v>0</v>
      </c>
      <c r="AR196" s="41">
        <v>0</v>
      </c>
      <c r="AS196" s="41">
        <v>0</v>
      </c>
      <c r="AT196" s="250">
        <f t="shared" si="81"/>
        <v>0</v>
      </c>
      <c r="AU196" s="41">
        <v>0</v>
      </c>
      <c r="AV196" s="41">
        <v>0</v>
      </c>
      <c r="AW196" s="41">
        <v>0</v>
      </c>
      <c r="AX196" s="41">
        <v>0</v>
      </c>
      <c r="AY196" s="250">
        <f t="shared" si="79"/>
        <v>0</v>
      </c>
    </row>
    <row r="197" spans="1:51" s="18" customFormat="1" ht="23.25" customHeight="1" thickBot="1" x14ac:dyDescent="0.3">
      <c r="A197" s="141"/>
      <c r="B197" s="1055"/>
      <c r="C197" s="1122"/>
      <c r="D197" s="1089"/>
      <c r="E197" s="185" t="s">
        <v>621</v>
      </c>
      <c r="F197" s="135">
        <f t="shared" si="73"/>
        <v>0</v>
      </c>
      <c r="G197" s="179">
        <v>0</v>
      </c>
      <c r="H197" s="179">
        <v>0</v>
      </c>
      <c r="I197" s="179">
        <v>0</v>
      </c>
      <c r="J197" s="336">
        <v>0</v>
      </c>
      <c r="K197" s="346">
        <f t="shared" si="80"/>
        <v>0</v>
      </c>
      <c r="L197" s="320">
        <v>0</v>
      </c>
      <c r="M197" s="179">
        <v>0</v>
      </c>
      <c r="N197" s="179">
        <v>0</v>
      </c>
      <c r="O197" s="179">
        <v>0</v>
      </c>
      <c r="P197" s="250">
        <f t="shared" si="74"/>
        <v>0</v>
      </c>
      <c r="Q197" s="179">
        <v>0</v>
      </c>
      <c r="R197" s="179">
        <v>0</v>
      </c>
      <c r="S197" s="179">
        <v>0</v>
      </c>
      <c r="T197" s="336">
        <v>0</v>
      </c>
      <c r="U197" s="346">
        <f t="shared" si="75"/>
        <v>0</v>
      </c>
      <c r="V197" s="179">
        <v>0</v>
      </c>
      <c r="W197" s="179">
        <v>0</v>
      </c>
      <c r="X197" s="179">
        <v>0</v>
      </c>
      <c r="Y197" s="336">
        <v>0</v>
      </c>
      <c r="Z197" s="346">
        <f t="shared" si="76"/>
        <v>0</v>
      </c>
      <c r="AA197" s="179">
        <v>0</v>
      </c>
      <c r="AB197" s="179">
        <v>0</v>
      </c>
      <c r="AC197" s="179">
        <v>0</v>
      </c>
      <c r="AD197" s="179">
        <v>0</v>
      </c>
      <c r="AE197" s="346">
        <f t="shared" si="77"/>
        <v>0</v>
      </c>
      <c r="AF197" s="41">
        <v>0</v>
      </c>
      <c r="AG197" s="41">
        <v>0</v>
      </c>
      <c r="AH197" s="41">
        <v>0</v>
      </c>
      <c r="AI197" s="41">
        <v>0</v>
      </c>
      <c r="AJ197" s="346">
        <f t="shared" si="78"/>
        <v>0</v>
      </c>
      <c r="AK197" s="41">
        <v>0</v>
      </c>
      <c r="AL197" s="41">
        <v>0</v>
      </c>
      <c r="AM197" s="41">
        <v>0</v>
      </c>
      <c r="AN197" s="41">
        <v>0</v>
      </c>
      <c r="AO197" s="250">
        <f t="shared" si="72"/>
        <v>0</v>
      </c>
      <c r="AP197" s="41">
        <v>0</v>
      </c>
      <c r="AQ197" s="41">
        <v>0</v>
      </c>
      <c r="AR197" s="41">
        <v>0</v>
      </c>
      <c r="AS197" s="41">
        <v>0</v>
      </c>
      <c r="AT197" s="250">
        <f t="shared" si="81"/>
        <v>0</v>
      </c>
      <c r="AU197" s="41">
        <v>0</v>
      </c>
      <c r="AV197" s="41">
        <v>0</v>
      </c>
      <c r="AW197" s="41">
        <v>0</v>
      </c>
      <c r="AX197" s="41">
        <v>0</v>
      </c>
      <c r="AY197" s="250">
        <f t="shared" si="79"/>
        <v>0</v>
      </c>
    </row>
    <row r="198" spans="1:51" s="18" customFormat="1" ht="23.25" customHeight="1" thickBot="1" x14ac:dyDescent="0.3">
      <c r="A198" s="141"/>
      <c r="B198" s="1023"/>
      <c r="C198" s="1122"/>
      <c r="D198" s="1086"/>
      <c r="E198" s="185" t="s">
        <v>620</v>
      </c>
      <c r="F198" s="135">
        <f t="shared" si="73"/>
        <v>0</v>
      </c>
      <c r="G198" s="144">
        <v>0</v>
      </c>
      <c r="H198" s="144">
        <v>0</v>
      </c>
      <c r="I198" s="144">
        <v>0</v>
      </c>
      <c r="J198" s="337">
        <v>0</v>
      </c>
      <c r="K198" s="346">
        <f t="shared" si="80"/>
        <v>0</v>
      </c>
      <c r="L198" s="321">
        <v>0</v>
      </c>
      <c r="M198" s="144">
        <v>0</v>
      </c>
      <c r="N198" s="144">
        <v>0</v>
      </c>
      <c r="O198" s="144">
        <v>0</v>
      </c>
      <c r="P198" s="250">
        <f t="shared" si="74"/>
        <v>0</v>
      </c>
      <c r="Q198" s="144">
        <v>0</v>
      </c>
      <c r="R198" s="144">
        <v>0</v>
      </c>
      <c r="S198" s="144">
        <v>0</v>
      </c>
      <c r="T198" s="337">
        <v>0</v>
      </c>
      <c r="U198" s="346">
        <f t="shared" si="75"/>
        <v>0</v>
      </c>
      <c r="V198" s="144">
        <v>0</v>
      </c>
      <c r="W198" s="144">
        <v>0</v>
      </c>
      <c r="X198" s="144">
        <v>0</v>
      </c>
      <c r="Y198" s="337">
        <v>0</v>
      </c>
      <c r="Z198" s="346">
        <f t="shared" si="76"/>
        <v>0</v>
      </c>
      <c r="AA198" s="144">
        <v>0</v>
      </c>
      <c r="AB198" s="144">
        <v>0</v>
      </c>
      <c r="AC198" s="144">
        <v>0</v>
      </c>
      <c r="AD198" s="144">
        <v>0</v>
      </c>
      <c r="AE198" s="346">
        <f t="shared" si="77"/>
        <v>0</v>
      </c>
      <c r="AF198" s="176">
        <v>0</v>
      </c>
      <c r="AG198" s="176">
        <v>0</v>
      </c>
      <c r="AH198" s="176">
        <v>0</v>
      </c>
      <c r="AI198" s="176">
        <v>0</v>
      </c>
      <c r="AJ198" s="346">
        <f t="shared" si="78"/>
        <v>0</v>
      </c>
      <c r="AK198" s="176">
        <v>0</v>
      </c>
      <c r="AL198" s="176">
        <v>0</v>
      </c>
      <c r="AM198" s="176">
        <v>0</v>
      </c>
      <c r="AN198" s="176">
        <v>0</v>
      </c>
      <c r="AO198" s="250">
        <f t="shared" si="72"/>
        <v>0</v>
      </c>
      <c r="AP198" s="763">
        <v>0</v>
      </c>
      <c r="AQ198" s="763">
        <v>0</v>
      </c>
      <c r="AR198" s="763">
        <v>0</v>
      </c>
      <c r="AS198" s="763">
        <v>0</v>
      </c>
      <c r="AT198" s="250">
        <f t="shared" si="81"/>
        <v>0</v>
      </c>
      <c r="AU198" s="176">
        <v>0</v>
      </c>
      <c r="AV198" s="176">
        <v>0</v>
      </c>
      <c r="AW198" s="176">
        <v>0</v>
      </c>
      <c r="AX198" s="176">
        <v>0</v>
      </c>
      <c r="AY198" s="250">
        <f t="shared" si="79"/>
        <v>0</v>
      </c>
    </row>
    <row r="199" spans="1:51" s="18" customFormat="1" ht="13.5" customHeight="1" x14ac:dyDescent="0.25">
      <c r="A199" s="141"/>
      <c r="B199" s="1087">
        <v>45</v>
      </c>
      <c r="C199" s="1122"/>
      <c r="D199" s="1084" t="s">
        <v>495</v>
      </c>
      <c r="E199" s="55" t="s">
        <v>116</v>
      </c>
      <c r="F199" s="135">
        <f t="shared" si="73"/>
        <v>0</v>
      </c>
      <c r="G199" s="47">
        <v>0</v>
      </c>
      <c r="H199" s="47">
        <v>0</v>
      </c>
      <c r="I199" s="47">
        <v>0</v>
      </c>
      <c r="J199" s="335">
        <v>0</v>
      </c>
      <c r="K199" s="346">
        <f t="shared" si="80"/>
        <v>0</v>
      </c>
      <c r="L199" s="322">
        <v>0</v>
      </c>
      <c r="M199" s="47">
        <v>0</v>
      </c>
      <c r="N199" s="47">
        <v>0</v>
      </c>
      <c r="O199" s="47">
        <v>0</v>
      </c>
      <c r="P199" s="250">
        <f t="shared" si="74"/>
        <v>0</v>
      </c>
      <c r="Q199" s="47">
        <v>0</v>
      </c>
      <c r="R199" s="47">
        <v>0</v>
      </c>
      <c r="S199" s="47">
        <v>0</v>
      </c>
      <c r="T199" s="335">
        <v>0</v>
      </c>
      <c r="U199" s="346">
        <f t="shared" si="75"/>
        <v>0</v>
      </c>
      <c r="V199" s="47">
        <v>0</v>
      </c>
      <c r="W199" s="47">
        <v>0</v>
      </c>
      <c r="X199" s="47">
        <v>0</v>
      </c>
      <c r="Y199" s="335">
        <v>0</v>
      </c>
      <c r="Z199" s="346">
        <f t="shared" si="76"/>
        <v>0</v>
      </c>
      <c r="AA199" s="47">
        <v>0</v>
      </c>
      <c r="AB199" s="47">
        <v>0</v>
      </c>
      <c r="AC199" s="47">
        <v>0</v>
      </c>
      <c r="AD199" s="47">
        <v>0</v>
      </c>
      <c r="AE199" s="346">
        <f t="shared" si="77"/>
        <v>0</v>
      </c>
      <c r="AF199" s="176">
        <v>0</v>
      </c>
      <c r="AG199" s="176">
        <v>0</v>
      </c>
      <c r="AH199" s="176">
        <v>0</v>
      </c>
      <c r="AI199" s="176">
        <v>0</v>
      </c>
      <c r="AJ199" s="346">
        <f t="shared" si="78"/>
        <v>0</v>
      </c>
      <c r="AK199" s="176">
        <v>0</v>
      </c>
      <c r="AL199" s="176">
        <v>0</v>
      </c>
      <c r="AM199" s="176">
        <v>0</v>
      </c>
      <c r="AN199" s="176">
        <v>0</v>
      </c>
      <c r="AO199" s="250">
        <f t="shared" si="72"/>
        <v>0</v>
      </c>
      <c r="AP199" s="763">
        <v>0</v>
      </c>
      <c r="AQ199" s="763">
        <v>0</v>
      </c>
      <c r="AR199" s="763">
        <v>0</v>
      </c>
      <c r="AS199" s="763">
        <v>0</v>
      </c>
      <c r="AT199" s="250">
        <f t="shared" si="81"/>
        <v>0</v>
      </c>
      <c r="AU199" s="176">
        <v>0</v>
      </c>
      <c r="AV199" s="176">
        <v>0</v>
      </c>
      <c r="AW199" s="176">
        <v>0</v>
      </c>
      <c r="AX199" s="176">
        <v>0</v>
      </c>
      <c r="AY199" s="250">
        <f t="shared" si="79"/>
        <v>0</v>
      </c>
    </row>
    <row r="200" spans="1:51" s="18" customFormat="1" ht="13.5" customHeight="1" x14ac:dyDescent="0.25">
      <c r="A200" s="141"/>
      <c r="B200" s="1055"/>
      <c r="C200" s="1122"/>
      <c r="D200" s="1085"/>
      <c r="E200" s="57" t="s">
        <v>117</v>
      </c>
      <c r="F200" s="135">
        <f t="shared" si="73"/>
        <v>0</v>
      </c>
      <c r="G200" s="41">
        <v>0</v>
      </c>
      <c r="H200" s="41">
        <v>0</v>
      </c>
      <c r="I200" s="41">
        <v>0</v>
      </c>
      <c r="J200" s="333">
        <v>0</v>
      </c>
      <c r="K200" s="346">
        <f t="shared" si="80"/>
        <v>0</v>
      </c>
      <c r="L200" s="316">
        <v>0</v>
      </c>
      <c r="M200" s="41">
        <v>0</v>
      </c>
      <c r="N200" s="41">
        <v>0</v>
      </c>
      <c r="O200" s="41">
        <v>0</v>
      </c>
      <c r="P200" s="250">
        <f t="shared" si="74"/>
        <v>0</v>
      </c>
      <c r="Q200" s="41">
        <v>0</v>
      </c>
      <c r="R200" s="41">
        <v>0</v>
      </c>
      <c r="S200" s="41">
        <v>0</v>
      </c>
      <c r="T200" s="333">
        <v>0</v>
      </c>
      <c r="U200" s="346">
        <f t="shared" si="75"/>
        <v>0</v>
      </c>
      <c r="V200" s="41">
        <v>0</v>
      </c>
      <c r="W200" s="41">
        <v>0</v>
      </c>
      <c r="X200" s="41">
        <v>0</v>
      </c>
      <c r="Y200" s="333">
        <v>0</v>
      </c>
      <c r="Z200" s="346">
        <f t="shared" si="76"/>
        <v>0</v>
      </c>
      <c r="AA200" s="41">
        <v>0</v>
      </c>
      <c r="AB200" s="41">
        <v>0</v>
      </c>
      <c r="AC200" s="41">
        <v>0</v>
      </c>
      <c r="AD200" s="41">
        <v>0</v>
      </c>
      <c r="AE200" s="346">
        <f t="shared" si="77"/>
        <v>0</v>
      </c>
      <c r="AF200" s="41">
        <v>0</v>
      </c>
      <c r="AG200" s="41">
        <v>0</v>
      </c>
      <c r="AH200" s="41">
        <v>0</v>
      </c>
      <c r="AI200" s="41">
        <v>0</v>
      </c>
      <c r="AJ200" s="346">
        <f t="shared" si="78"/>
        <v>0</v>
      </c>
      <c r="AK200" s="41">
        <v>0</v>
      </c>
      <c r="AL200" s="41">
        <v>0</v>
      </c>
      <c r="AM200" s="41">
        <v>0</v>
      </c>
      <c r="AN200" s="41">
        <v>0</v>
      </c>
      <c r="AO200" s="250">
        <f t="shared" si="72"/>
        <v>0</v>
      </c>
      <c r="AP200" s="41">
        <v>0</v>
      </c>
      <c r="AQ200" s="41">
        <v>0</v>
      </c>
      <c r="AR200" s="41">
        <v>0</v>
      </c>
      <c r="AS200" s="41">
        <v>0</v>
      </c>
      <c r="AT200" s="250">
        <f t="shared" si="81"/>
        <v>0</v>
      </c>
      <c r="AU200" s="41">
        <v>0</v>
      </c>
      <c r="AV200" s="41">
        <v>0</v>
      </c>
      <c r="AW200" s="41">
        <v>0</v>
      </c>
      <c r="AX200" s="41">
        <v>0</v>
      </c>
      <c r="AY200" s="250">
        <f t="shared" si="79"/>
        <v>0</v>
      </c>
    </row>
    <row r="201" spans="1:51" s="18" customFormat="1" ht="15.75" customHeight="1" thickBot="1" x14ac:dyDescent="0.3">
      <c r="A201" s="141"/>
      <c r="B201" s="1055"/>
      <c r="C201" s="1122"/>
      <c r="D201" s="1085"/>
      <c r="E201" s="58" t="s">
        <v>112</v>
      </c>
      <c r="F201" s="135">
        <f t="shared" si="73"/>
        <v>0</v>
      </c>
      <c r="G201" s="42">
        <v>0</v>
      </c>
      <c r="H201" s="42">
        <v>0</v>
      </c>
      <c r="I201" s="42">
        <v>0</v>
      </c>
      <c r="J201" s="334">
        <v>0</v>
      </c>
      <c r="K201" s="346">
        <f t="shared" si="80"/>
        <v>0</v>
      </c>
      <c r="L201" s="317">
        <v>0</v>
      </c>
      <c r="M201" s="42">
        <v>0</v>
      </c>
      <c r="N201" s="42">
        <v>0</v>
      </c>
      <c r="O201" s="42">
        <v>0</v>
      </c>
      <c r="P201" s="250">
        <f t="shared" si="74"/>
        <v>0</v>
      </c>
      <c r="Q201" s="42">
        <v>0</v>
      </c>
      <c r="R201" s="42">
        <v>0</v>
      </c>
      <c r="S201" s="42">
        <v>0</v>
      </c>
      <c r="T201" s="334">
        <v>0</v>
      </c>
      <c r="U201" s="346">
        <f t="shared" si="75"/>
        <v>0</v>
      </c>
      <c r="V201" s="42">
        <v>0</v>
      </c>
      <c r="W201" s="42">
        <v>0</v>
      </c>
      <c r="X201" s="42">
        <v>0</v>
      </c>
      <c r="Y201" s="334">
        <v>0</v>
      </c>
      <c r="Z201" s="346">
        <f t="shared" si="76"/>
        <v>0</v>
      </c>
      <c r="AA201" s="42">
        <v>0</v>
      </c>
      <c r="AB201" s="42">
        <v>0</v>
      </c>
      <c r="AC201" s="42">
        <v>0</v>
      </c>
      <c r="AD201" s="42">
        <v>0</v>
      </c>
      <c r="AE201" s="346">
        <f t="shared" si="77"/>
        <v>0</v>
      </c>
      <c r="AF201" s="41">
        <v>0</v>
      </c>
      <c r="AG201" s="41">
        <v>0</v>
      </c>
      <c r="AH201" s="41">
        <v>0</v>
      </c>
      <c r="AI201" s="41">
        <v>0</v>
      </c>
      <c r="AJ201" s="346">
        <f t="shared" si="78"/>
        <v>0</v>
      </c>
      <c r="AK201" s="41">
        <v>0</v>
      </c>
      <c r="AL201" s="41">
        <v>0</v>
      </c>
      <c r="AM201" s="41">
        <v>0</v>
      </c>
      <c r="AN201" s="41">
        <v>0</v>
      </c>
      <c r="AO201" s="250">
        <f t="shared" si="72"/>
        <v>0</v>
      </c>
      <c r="AP201" s="41">
        <v>0</v>
      </c>
      <c r="AQ201" s="41">
        <v>0</v>
      </c>
      <c r="AR201" s="41">
        <v>0</v>
      </c>
      <c r="AS201" s="41">
        <v>0</v>
      </c>
      <c r="AT201" s="250">
        <f t="shared" si="81"/>
        <v>0</v>
      </c>
      <c r="AU201" s="41">
        <v>0</v>
      </c>
      <c r="AV201" s="41">
        <v>0</v>
      </c>
      <c r="AW201" s="41">
        <v>0</v>
      </c>
      <c r="AX201" s="41">
        <v>0</v>
      </c>
      <c r="AY201" s="250">
        <f t="shared" si="79"/>
        <v>0</v>
      </c>
    </row>
    <row r="202" spans="1:51" s="18" customFormat="1" ht="15.75" customHeight="1" thickBot="1" x14ac:dyDescent="0.3">
      <c r="A202" s="141"/>
      <c r="B202" s="1055"/>
      <c r="C202" s="1122"/>
      <c r="D202" s="1089"/>
      <c r="E202" s="185" t="s">
        <v>621</v>
      </c>
      <c r="F202" s="135">
        <f t="shared" si="73"/>
        <v>0</v>
      </c>
      <c r="G202" s="179">
        <v>0</v>
      </c>
      <c r="H202" s="179">
        <v>0</v>
      </c>
      <c r="I202" s="179">
        <v>0</v>
      </c>
      <c r="J202" s="336">
        <v>0</v>
      </c>
      <c r="K202" s="346">
        <f t="shared" si="80"/>
        <v>0</v>
      </c>
      <c r="L202" s="320">
        <v>0</v>
      </c>
      <c r="M202" s="179">
        <v>0</v>
      </c>
      <c r="N202" s="179">
        <v>0</v>
      </c>
      <c r="O202" s="179">
        <v>0</v>
      </c>
      <c r="P202" s="250">
        <f t="shared" si="74"/>
        <v>0</v>
      </c>
      <c r="Q202" s="179">
        <v>0</v>
      </c>
      <c r="R202" s="179">
        <v>0</v>
      </c>
      <c r="S202" s="179">
        <v>0</v>
      </c>
      <c r="T202" s="336">
        <v>0</v>
      </c>
      <c r="U202" s="346">
        <f t="shared" si="75"/>
        <v>0</v>
      </c>
      <c r="V202" s="179">
        <v>0</v>
      </c>
      <c r="W202" s="179">
        <v>0</v>
      </c>
      <c r="X202" s="179">
        <v>0</v>
      </c>
      <c r="Y202" s="336">
        <v>0</v>
      </c>
      <c r="Z202" s="346">
        <f t="shared" si="76"/>
        <v>0</v>
      </c>
      <c r="AA202" s="179">
        <v>0</v>
      </c>
      <c r="AB202" s="179">
        <v>0</v>
      </c>
      <c r="AC202" s="179">
        <v>0</v>
      </c>
      <c r="AD202" s="179">
        <v>0</v>
      </c>
      <c r="AE202" s="346">
        <f t="shared" si="77"/>
        <v>0</v>
      </c>
      <c r="AF202" s="41">
        <v>0</v>
      </c>
      <c r="AG202" s="41">
        <v>0</v>
      </c>
      <c r="AH202" s="41">
        <v>0</v>
      </c>
      <c r="AI202" s="41">
        <v>0</v>
      </c>
      <c r="AJ202" s="346">
        <f t="shared" si="78"/>
        <v>0</v>
      </c>
      <c r="AK202" s="41">
        <v>0</v>
      </c>
      <c r="AL202" s="41">
        <v>0</v>
      </c>
      <c r="AM202" s="41">
        <v>0</v>
      </c>
      <c r="AN202" s="41">
        <v>0</v>
      </c>
      <c r="AO202" s="250">
        <f t="shared" si="72"/>
        <v>0</v>
      </c>
      <c r="AP202" s="41">
        <v>0</v>
      </c>
      <c r="AQ202" s="41">
        <v>0</v>
      </c>
      <c r="AR202" s="41">
        <v>0</v>
      </c>
      <c r="AS202" s="41">
        <v>0</v>
      </c>
      <c r="AT202" s="250">
        <f t="shared" si="81"/>
        <v>0</v>
      </c>
      <c r="AU202" s="41">
        <v>0</v>
      </c>
      <c r="AV202" s="41">
        <v>0</v>
      </c>
      <c r="AW202" s="41">
        <v>0</v>
      </c>
      <c r="AX202" s="41">
        <v>0</v>
      </c>
      <c r="AY202" s="250">
        <f t="shared" si="79"/>
        <v>0</v>
      </c>
    </row>
    <row r="203" spans="1:51" s="18" customFormat="1" ht="15.75" customHeight="1" thickBot="1" x14ac:dyDescent="0.3">
      <c r="A203" s="141"/>
      <c r="B203" s="1023"/>
      <c r="C203" s="1122"/>
      <c r="D203" s="1086"/>
      <c r="E203" s="185" t="s">
        <v>620</v>
      </c>
      <c r="F203" s="135">
        <f t="shared" si="73"/>
        <v>0</v>
      </c>
      <c r="G203" s="144">
        <v>0</v>
      </c>
      <c r="H203" s="144">
        <v>0</v>
      </c>
      <c r="I203" s="144">
        <v>0</v>
      </c>
      <c r="J203" s="337">
        <v>0</v>
      </c>
      <c r="K203" s="346">
        <f t="shared" si="80"/>
        <v>0</v>
      </c>
      <c r="L203" s="321">
        <v>0</v>
      </c>
      <c r="M203" s="144">
        <v>0</v>
      </c>
      <c r="N203" s="144">
        <v>0</v>
      </c>
      <c r="O203" s="144">
        <v>0</v>
      </c>
      <c r="P203" s="250">
        <f t="shared" si="74"/>
        <v>0</v>
      </c>
      <c r="Q203" s="144">
        <v>0</v>
      </c>
      <c r="R203" s="144">
        <v>0</v>
      </c>
      <c r="S203" s="144">
        <v>0</v>
      </c>
      <c r="T203" s="337">
        <v>0</v>
      </c>
      <c r="U203" s="346">
        <f t="shared" si="75"/>
        <v>0</v>
      </c>
      <c r="V203" s="144">
        <v>0</v>
      </c>
      <c r="W203" s="144">
        <v>0</v>
      </c>
      <c r="X203" s="144">
        <v>0</v>
      </c>
      <c r="Y203" s="337">
        <v>0</v>
      </c>
      <c r="Z203" s="346">
        <f t="shared" si="76"/>
        <v>0</v>
      </c>
      <c r="AA203" s="144">
        <v>0</v>
      </c>
      <c r="AB203" s="144">
        <v>0</v>
      </c>
      <c r="AC203" s="144">
        <v>0</v>
      </c>
      <c r="AD203" s="144">
        <v>0</v>
      </c>
      <c r="AE203" s="346">
        <f t="shared" si="77"/>
        <v>0</v>
      </c>
      <c r="AF203" s="176">
        <v>0</v>
      </c>
      <c r="AG203" s="176">
        <v>0</v>
      </c>
      <c r="AH203" s="176">
        <v>0</v>
      </c>
      <c r="AI203" s="176">
        <v>0</v>
      </c>
      <c r="AJ203" s="346">
        <f t="shared" si="78"/>
        <v>0</v>
      </c>
      <c r="AK203" s="176">
        <v>0</v>
      </c>
      <c r="AL203" s="176">
        <v>0</v>
      </c>
      <c r="AM203" s="176">
        <v>0</v>
      </c>
      <c r="AN203" s="176">
        <v>0</v>
      </c>
      <c r="AO203" s="250">
        <f t="shared" ref="AO203:AO266" si="82">AK203+AL203+AM203+AN203</f>
        <v>0</v>
      </c>
      <c r="AP203" s="763">
        <v>0</v>
      </c>
      <c r="AQ203" s="763">
        <v>0</v>
      </c>
      <c r="AR203" s="763">
        <v>0</v>
      </c>
      <c r="AS203" s="763">
        <v>0</v>
      </c>
      <c r="AT203" s="250">
        <f t="shared" si="81"/>
        <v>0</v>
      </c>
      <c r="AU203" s="176">
        <v>0</v>
      </c>
      <c r="AV203" s="176">
        <v>0</v>
      </c>
      <c r="AW203" s="176">
        <v>0</v>
      </c>
      <c r="AX203" s="176">
        <v>0</v>
      </c>
      <c r="AY203" s="250">
        <f t="shared" si="79"/>
        <v>0</v>
      </c>
    </row>
    <row r="204" spans="1:51" s="18" customFormat="1" ht="13.5" customHeight="1" x14ac:dyDescent="0.25">
      <c r="A204" s="141"/>
      <c r="B204" s="1087">
        <v>46</v>
      </c>
      <c r="C204" s="1122"/>
      <c r="D204" s="1084" t="s">
        <v>496</v>
      </c>
      <c r="E204" s="55" t="s">
        <v>116</v>
      </c>
      <c r="F204" s="135">
        <f t="shared" ref="F204:F267" si="83">K204+P204+U204+Z204+AE204+AJ204+AO204+AT204+AY204</f>
        <v>0</v>
      </c>
      <c r="G204" s="47">
        <v>0</v>
      </c>
      <c r="H204" s="47">
        <v>0</v>
      </c>
      <c r="I204" s="47">
        <v>0</v>
      </c>
      <c r="J204" s="335">
        <v>0</v>
      </c>
      <c r="K204" s="346">
        <f t="shared" si="80"/>
        <v>0</v>
      </c>
      <c r="L204" s="322">
        <v>0</v>
      </c>
      <c r="M204" s="47">
        <v>0</v>
      </c>
      <c r="N204" s="47">
        <v>0</v>
      </c>
      <c r="O204" s="47">
        <v>0</v>
      </c>
      <c r="P204" s="250">
        <f t="shared" si="74"/>
        <v>0</v>
      </c>
      <c r="Q204" s="47">
        <v>0</v>
      </c>
      <c r="R204" s="47">
        <v>0</v>
      </c>
      <c r="S204" s="47">
        <v>0</v>
      </c>
      <c r="T204" s="335">
        <v>0</v>
      </c>
      <c r="U204" s="346">
        <f t="shared" si="75"/>
        <v>0</v>
      </c>
      <c r="V204" s="47">
        <v>0</v>
      </c>
      <c r="W204" s="47">
        <v>0</v>
      </c>
      <c r="X204" s="47">
        <v>0</v>
      </c>
      <c r="Y204" s="335">
        <v>0</v>
      </c>
      <c r="Z204" s="346">
        <f t="shared" si="76"/>
        <v>0</v>
      </c>
      <c r="AA204" s="47">
        <v>0</v>
      </c>
      <c r="AB204" s="47">
        <v>0</v>
      </c>
      <c r="AC204" s="47">
        <v>0</v>
      </c>
      <c r="AD204" s="47">
        <v>0</v>
      </c>
      <c r="AE204" s="346">
        <f t="shared" si="77"/>
        <v>0</v>
      </c>
      <c r="AF204" s="176">
        <v>0</v>
      </c>
      <c r="AG204" s="176">
        <v>0</v>
      </c>
      <c r="AH204" s="176">
        <v>0</v>
      </c>
      <c r="AI204" s="176">
        <v>0</v>
      </c>
      <c r="AJ204" s="346">
        <f t="shared" si="78"/>
        <v>0</v>
      </c>
      <c r="AK204" s="176">
        <v>0</v>
      </c>
      <c r="AL204" s="176">
        <v>0</v>
      </c>
      <c r="AM204" s="176">
        <v>0</v>
      </c>
      <c r="AN204" s="176">
        <v>0</v>
      </c>
      <c r="AO204" s="250">
        <f t="shared" si="82"/>
        <v>0</v>
      </c>
      <c r="AP204" s="763">
        <v>0</v>
      </c>
      <c r="AQ204" s="763">
        <v>0</v>
      </c>
      <c r="AR204" s="763">
        <v>0</v>
      </c>
      <c r="AS204" s="763">
        <v>0</v>
      </c>
      <c r="AT204" s="250">
        <f t="shared" si="81"/>
        <v>0</v>
      </c>
      <c r="AU204" s="176">
        <v>0</v>
      </c>
      <c r="AV204" s="176">
        <v>0</v>
      </c>
      <c r="AW204" s="176">
        <v>0</v>
      </c>
      <c r="AX204" s="176">
        <v>0</v>
      </c>
      <c r="AY204" s="250">
        <f t="shared" ref="AY204:AY267" si="84">AU204+AV204+AW204+AX204</f>
        <v>0</v>
      </c>
    </row>
    <row r="205" spans="1:51" s="18" customFormat="1" ht="13.5" customHeight="1" x14ac:dyDescent="0.25">
      <c r="A205" s="141"/>
      <c r="B205" s="1055"/>
      <c r="C205" s="1122"/>
      <c r="D205" s="1085"/>
      <c r="E205" s="57" t="s">
        <v>117</v>
      </c>
      <c r="F205" s="135">
        <f t="shared" si="83"/>
        <v>0</v>
      </c>
      <c r="G205" s="41">
        <v>0</v>
      </c>
      <c r="H205" s="41">
        <v>0</v>
      </c>
      <c r="I205" s="41">
        <v>0</v>
      </c>
      <c r="J205" s="333">
        <v>0</v>
      </c>
      <c r="K205" s="346">
        <f t="shared" si="80"/>
        <v>0</v>
      </c>
      <c r="L205" s="316">
        <v>0</v>
      </c>
      <c r="M205" s="41">
        <v>0</v>
      </c>
      <c r="N205" s="41">
        <v>0</v>
      </c>
      <c r="O205" s="41">
        <v>0</v>
      </c>
      <c r="P205" s="250">
        <f t="shared" si="74"/>
        <v>0</v>
      </c>
      <c r="Q205" s="41">
        <v>0</v>
      </c>
      <c r="R205" s="41">
        <v>0</v>
      </c>
      <c r="S205" s="41">
        <v>0</v>
      </c>
      <c r="T205" s="333">
        <v>0</v>
      </c>
      <c r="U205" s="346">
        <f t="shared" si="75"/>
        <v>0</v>
      </c>
      <c r="V205" s="41">
        <v>0</v>
      </c>
      <c r="W205" s="41">
        <v>0</v>
      </c>
      <c r="X205" s="41">
        <v>0</v>
      </c>
      <c r="Y205" s="333">
        <v>0</v>
      </c>
      <c r="Z205" s="346">
        <f t="shared" si="76"/>
        <v>0</v>
      </c>
      <c r="AA205" s="41">
        <v>0</v>
      </c>
      <c r="AB205" s="41">
        <v>0</v>
      </c>
      <c r="AC205" s="41">
        <v>0</v>
      </c>
      <c r="AD205" s="41">
        <v>0</v>
      </c>
      <c r="AE205" s="346">
        <f t="shared" si="77"/>
        <v>0</v>
      </c>
      <c r="AF205" s="41">
        <v>0</v>
      </c>
      <c r="AG205" s="41">
        <v>0</v>
      </c>
      <c r="AH205" s="41">
        <v>0</v>
      </c>
      <c r="AI205" s="41">
        <v>0</v>
      </c>
      <c r="AJ205" s="346">
        <f t="shared" si="78"/>
        <v>0</v>
      </c>
      <c r="AK205" s="41">
        <v>0</v>
      </c>
      <c r="AL205" s="41">
        <v>0</v>
      </c>
      <c r="AM205" s="41">
        <v>0</v>
      </c>
      <c r="AN205" s="41">
        <v>0</v>
      </c>
      <c r="AO205" s="250">
        <f t="shared" si="82"/>
        <v>0</v>
      </c>
      <c r="AP205" s="41">
        <v>0</v>
      </c>
      <c r="AQ205" s="41">
        <v>0</v>
      </c>
      <c r="AR205" s="41">
        <v>0</v>
      </c>
      <c r="AS205" s="41">
        <v>0</v>
      </c>
      <c r="AT205" s="250">
        <f t="shared" ref="AT205:AT268" si="85">AP205+AQ205+AR205+AS205</f>
        <v>0</v>
      </c>
      <c r="AU205" s="41">
        <v>0</v>
      </c>
      <c r="AV205" s="41">
        <v>0</v>
      </c>
      <c r="AW205" s="41">
        <v>0</v>
      </c>
      <c r="AX205" s="41">
        <v>0</v>
      </c>
      <c r="AY205" s="250">
        <f t="shared" si="84"/>
        <v>0</v>
      </c>
    </row>
    <row r="206" spans="1:51" s="18" customFormat="1" ht="15.75" customHeight="1" thickBot="1" x14ac:dyDescent="0.3">
      <c r="A206" s="141"/>
      <c r="B206" s="1055"/>
      <c r="C206" s="1122"/>
      <c r="D206" s="1085"/>
      <c r="E206" s="58" t="s">
        <v>112</v>
      </c>
      <c r="F206" s="135">
        <f t="shared" si="83"/>
        <v>0</v>
      </c>
      <c r="G206" s="42">
        <v>0</v>
      </c>
      <c r="H206" s="42">
        <v>0</v>
      </c>
      <c r="I206" s="42">
        <v>0</v>
      </c>
      <c r="J206" s="334">
        <v>0</v>
      </c>
      <c r="K206" s="346">
        <f t="shared" si="80"/>
        <v>0</v>
      </c>
      <c r="L206" s="317">
        <v>0</v>
      </c>
      <c r="M206" s="42">
        <v>0</v>
      </c>
      <c r="N206" s="42">
        <v>0</v>
      </c>
      <c r="O206" s="42">
        <v>0</v>
      </c>
      <c r="P206" s="250">
        <f t="shared" si="74"/>
        <v>0</v>
      </c>
      <c r="Q206" s="42">
        <v>0</v>
      </c>
      <c r="R206" s="42">
        <v>0</v>
      </c>
      <c r="S206" s="42">
        <v>0</v>
      </c>
      <c r="T206" s="334">
        <v>0</v>
      </c>
      <c r="U206" s="346">
        <f t="shared" si="75"/>
        <v>0</v>
      </c>
      <c r="V206" s="42">
        <v>0</v>
      </c>
      <c r="W206" s="42">
        <v>0</v>
      </c>
      <c r="X206" s="42">
        <v>0</v>
      </c>
      <c r="Y206" s="334">
        <v>0</v>
      </c>
      <c r="Z206" s="346">
        <f t="shared" si="76"/>
        <v>0</v>
      </c>
      <c r="AA206" s="42">
        <v>0</v>
      </c>
      <c r="AB206" s="42">
        <v>0</v>
      </c>
      <c r="AC206" s="42">
        <v>0</v>
      </c>
      <c r="AD206" s="42">
        <v>0</v>
      </c>
      <c r="AE206" s="346">
        <f t="shared" si="77"/>
        <v>0</v>
      </c>
      <c r="AF206" s="41">
        <v>0</v>
      </c>
      <c r="AG206" s="41">
        <v>0</v>
      </c>
      <c r="AH206" s="41">
        <v>0</v>
      </c>
      <c r="AI206" s="41">
        <v>0</v>
      </c>
      <c r="AJ206" s="346">
        <f t="shared" si="78"/>
        <v>0</v>
      </c>
      <c r="AK206" s="41">
        <v>0</v>
      </c>
      <c r="AL206" s="41">
        <v>0</v>
      </c>
      <c r="AM206" s="41">
        <v>0</v>
      </c>
      <c r="AN206" s="41">
        <v>0</v>
      </c>
      <c r="AO206" s="250">
        <f t="shared" si="82"/>
        <v>0</v>
      </c>
      <c r="AP206" s="41">
        <v>0</v>
      </c>
      <c r="AQ206" s="41">
        <v>0</v>
      </c>
      <c r="AR206" s="41">
        <v>0</v>
      </c>
      <c r="AS206" s="41">
        <v>0</v>
      </c>
      <c r="AT206" s="250">
        <f t="shared" si="85"/>
        <v>0</v>
      </c>
      <c r="AU206" s="41">
        <v>0</v>
      </c>
      <c r="AV206" s="41">
        <v>0</v>
      </c>
      <c r="AW206" s="41">
        <v>0</v>
      </c>
      <c r="AX206" s="41">
        <v>0</v>
      </c>
      <c r="AY206" s="250">
        <f t="shared" si="84"/>
        <v>0</v>
      </c>
    </row>
    <row r="207" spans="1:51" s="18" customFormat="1" ht="15.75" customHeight="1" thickBot="1" x14ac:dyDescent="0.3">
      <c r="A207" s="141"/>
      <c r="B207" s="1055"/>
      <c r="C207" s="1122"/>
      <c r="D207" s="1089"/>
      <c r="E207" s="185" t="s">
        <v>621</v>
      </c>
      <c r="F207" s="135">
        <f t="shared" si="83"/>
        <v>0</v>
      </c>
      <c r="G207" s="179">
        <v>0</v>
      </c>
      <c r="H207" s="179">
        <v>0</v>
      </c>
      <c r="I207" s="179">
        <v>0</v>
      </c>
      <c r="J207" s="336">
        <v>0</v>
      </c>
      <c r="K207" s="346">
        <f t="shared" si="80"/>
        <v>0</v>
      </c>
      <c r="L207" s="320">
        <v>0</v>
      </c>
      <c r="M207" s="179">
        <v>0</v>
      </c>
      <c r="N207" s="179">
        <v>0</v>
      </c>
      <c r="O207" s="179">
        <v>0</v>
      </c>
      <c r="P207" s="250">
        <f t="shared" si="74"/>
        <v>0</v>
      </c>
      <c r="Q207" s="179">
        <v>0</v>
      </c>
      <c r="R207" s="179">
        <v>0</v>
      </c>
      <c r="S207" s="179">
        <v>0</v>
      </c>
      <c r="T207" s="336">
        <v>0</v>
      </c>
      <c r="U207" s="346">
        <f t="shared" si="75"/>
        <v>0</v>
      </c>
      <c r="V207" s="179">
        <v>0</v>
      </c>
      <c r="W207" s="179">
        <v>0</v>
      </c>
      <c r="X207" s="179">
        <v>0</v>
      </c>
      <c r="Y207" s="336">
        <v>0</v>
      </c>
      <c r="Z207" s="346">
        <f t="shared" si="76"/>
        <v>0</v>
      </c>
      <c r="AA207" s="179">
        <v>0</v>
      </c>
      <c r="AB207" s="179">
        <v>0</v>
      </c>
      <c r="AC207" s="179">
        <v>0</v>
      </c>
      <c r="AD207" s="179">
        <v>0</v>
      </c>
      <c r="AE207" s="346">
        <f t="shared" si="77"/>
        <v>0</v>
      </c>
      <c r="AF207" s="41">
        <v>0</v>
      </c>
      <c r="AG207" s="41">
        <v>0</v>
      </c>
      <c r="AH207" s="41">
        <v>0</v>
      </c>
      <c r="AI207" s="41">
        <v>0</v>
      </c>
      <c r="AJ207" s="346">
        <f t="shared" si="78"/>
        <v>0</v>
      </c>
      <c r="AK207" s="41">
        <v>0</v>
      </c>
      <c r="AL207" s="41">
        <v>0</v>
      </c>
      <c r="AM207" s="41">
        <v>0</v>
      </c>
      <c r="AN207" s="41">
        <v>0</v>
      </c>
      <c r="AO207" s="250">
        <f t="shared" si="82"/>
        <v>0</v>
      </c>
      <c r="AP207" s="41">
        <v>0</v>
      </c>
      <c r="AQ207" s="41">
        <v>0</v>
      </c>
      <c r="AR207" s="41">
        <v>0</v>
      </c>
      <c r="AS207" s="41">
        <v>0</v>
      </c>
      <c r="AT207" s="250">
        <f t="shared" si="85"/>
        <v>0</v>
      </c>
      <c r="AU207" s="41">
        <v>0</v>
      </c>
      <c r="AV207" s="41">
        <v>0</v>
      </c>
      <c r="AW207" s="41">
        <v>0</v>
      </c>
      <c r="AX207" s="41">
        <v>0</v>
      </c>
      <c r="AY207" s="250">
        <f t="shared" si="84"/>
        <v>0</v>
      </c>
    </row>
    <row r="208" spans="1:51" s="18" customFormat="1" ht="15.75" customHeight="1" thickBot="1" x14ac:dyDescent="0.3">
      <c r="A208" s="141"/>
      <c r="B208" s="1023"/>
      <c r="C208" s="1122"/>
      <c r="D208" s="1086"/>
      <c r="E208" s="185" t="s">
        <v>620</v>
      </c>
      <c r="F208" s="135">
        <f t="shared" si="83"/>
        <v>0</v>
      </c>
      <c r="G208" s="144">
        <v>0</v>
      </c>
      <c r="H208" s="144">
        <v>0</v>
      </c>
      <c r="I208" s="144">
        <v>0</v>
      </c>
      <c r="J208" s="337">
        <v>0</v>
      </c>
      <c r="K208" s="346">
        <f t="shared" si="80"/>
        <v>0</v>
      </c>
      <c r="L208" s="321">
        <v>0</v>
      </c>
      <c r="M208" s="144">
        <v>0</v>
      </c>
      <c r="N208" s="144">
        <v>0</v>
      </c>
      <c r="O208" s="144">
        <v>0</v>
      </c>
      <c r="P208" s="250">
        <f t="shared" si="74"/>
        <v>0</v>
      </c>
      <c r="Q208" s="144">
        <v>0</v>
      </c>
      <c r="R208" s="144">
        <v>0</v>
      </c>
      <c r="S208" s="144">
        <v>0</v>
      </c>
      <c r="T208" s="337">
        <v>0</v>
      </c>
      <c r="U208" s="346">
        <f t="shared" si="75"/>
        <v>0</v>
      </c>
      <c r="V208" s="144">
        <v>0</v>
      </c>
      <c r="W208" s="144">
        <v>0</v>
      </c>
      <c r="X208" s="144">
        <v>0</v>
      </c>
      <c r="Y208" s="337">
        <v>0</v>
      </c>
      <c r="Z208" s="346">
        <f t="shared" si="76"/>
        <v>0</v>
      </c>
      <c r="AA208" s="144">
        <v>0</v>
      </c>
      <c r="AB208" s="144">
        <v>0</v>
      </c>
      <c r="AC208" s="144">
        <v>0</v>
      </c>
      <c r="AD208" s="144">
        <v>0</v>
      </c>
      <c r="AE208" s="346">
        <f t="shared" si="77"/>
        <v>0</v>
      </c>
      <c r="AF208" s="176">
        <v>0</v>
      </c>
      <c r="AG208" s="176">
        <v>0</v>
      </c>
      <c r="AH208" s="176">
        <v>0</v>
      </c>
      <c r="AI208" s="176">
        <v>0</v>
      </c>
      <c r="AJ208" s="346">
        <f t="shared" si="78"/>
        <v>0</v>
      </c>
      <c r="AK208" s="176">
        <v>0</v>
      </c>
      <c r="AL208" s="176">
        <v>0</v>
      </c>
      <c r="AM208" s="176">
        <v>0</v>
      </c>
      <c r="AN208" s="176">
        <v>0</v>
      </c>
      <c r="AO208" s="250">
        <f t="shared" si="82"/>
        <v>0</v>
      </c>
      <c r="AP208" s="763">
        <v>0</v>
      </c>
      <c r="AQ208" s="763">
        <v>0</v>
      </c>
      <c r="AR208" s="763">
        <v>0</v>
      </c>
      <c r="AS208" s="763">
        <v>0</v>
      </c>
      <c r="AT208" s="250">
        <f t="shared" si="85"/>
        <v>0</v>
      </c>
      <c r="AU208" s="176">
        <v>0</v>
      </c>
      <c r="AV208" s="176">
        <v>0</v>
      </c>
      <c r="AW208" s="176">
        <v>0</v>
      </c>
      <c r="AX208" s="176">
        <v>0</v>
      </c>
      <c r="AY208" s="250">
        <f t="shared" si="84"/>
        <v>0</v>
      </c>
    </row>
    <row r="209" spans="1:51" s="18" customFormat="1" ht="15" customHeight="1" x14ac:dyDescent="0.25">
      <c r="A209" s="141"/>
      <c r="B209" s="1087">
        <v>47</v>
      </c>
      <c r="C209" s="1122"/>
      <c r="D209" s="1088" t="s">
        <v>456</v>
      </c>
      <c r="E209" s="151" t="s">
        <v>116</v>
      </c>
      <c r="F209" s="135">
        <f t="shared" si="83"/>
        <v>0</v>
      </c>
      <c r="G209" s="146"/>
      <c r="H209" s="146"/>
      <c r="I209" s="146"/>
      <c r="J209" s="338"/>
      <c r="K209" s="346">
        <f t="shared" si="80"/>
        <v>0</v>
      </c>
      <c r="L209" s="318"/>
      <c r="M209" s="146"/>
      <c r="N209" s="146"/>
      <c r="O209" s="146"/>
      <c r="P209" s="250">
        <f t="shared" si="74"/>
        <v>0</v>
      </c>
      <c r="Q209" s="146"/>
      <c r="R209" s="146"/>
      <c r="S209" s="146"/>
      <c r="T209" s="338"/>
      <c r="U209" s="346">
        <f t="shared" si="75"/>
        <v>0</v>
      </c>
      <c r="V209" s="146"/>
      <c r="W209" s="146"/>
      <c r="X209" s="146"/>
      <c r="Y209" s="338"/>
      <c r="Z209" s="346">
        <f t="shared" si="76"/>
        <v>0</v>
      </c>
      <c r="AA209" s="146"/>
      <c r="AB209" s="146"/>
      <c r="AC209" s="146"/>
      <c r="AD209" s="146"/>
      <c r="AE209" s="346">
        <f t="shared" si="77"/>
        <v>0</v>
      </c>
      <c r="AF209" s="134"/>
      <c r="AG209" s="134"/>
      <c r="AH209" s="134"/>
      <c r="AI209" s="134"/>
      <c r="AJ209" s="346">
        <f t="shared" si="78"/>
        <v>0</v>
      </c>
      <c r="AK209" s="134"/>
      <c r="AL209" s="134"/>
      <c r="AM209" s="134"/>
      <c r="AN209" s="134"/>
      <c r="AO209" s="250">
        <f t="shared" si="82"/>
        <v>0</v>
      </c>
      <c r="AP209" s="134"/>
      <c r="AQ209" s="134"/>
      <c r="AR209" s="134"/>
      <c r="AS209" s="134"/>
      <c r="AT209" s="250">
        <f t="shared" si="85"/>
        <v>0</v>
      </c>
      <c r="AU209" s="134"/>
      <c r="AV209" s="134"/>
      <c r="AW209" s="134"/>
      <c r="AX209" s="134"/>
      <c r="AY209" s="250">
        <f t="shared" si="84"/>
        <v>0</v>
      </c>
    </row>
    <row r="210" spans="1:51" s="18" customFormat="1" ht="15" customHeight="1" x14ac:dyDescent="0.25">
      <c r="A210" s="141"/>
      <c r="B210" s="1055"/>
      <c r="C210" s="1122"/>
      <c r="D210" s="1085"/>
      <c r="E210" s="152" t="s">
        <v>117</v>
      </c>
      <c r="F210" s="135">
        <f t="shared" si="83"/>
        <v>0</v>
      </c>
      <c r="G210" s="134"/>
      <c r="H210" s="134"/>
      <c r="I210" s="134"/>
      <c r="J210" s="339"/>
      <c r="K210" s="346">
        <f t="shared" si="80"/>
        <v>0</v>
      </c>
      <c r="L210" s="319"/>
      <c r="M210" s="134"/>
      <c r="N210" s="134"/>
      <c r="O210" s="134"/>
      <c r="P210" s="250">
        <f t="shared" si="74"/>
        <v>0</v>
      </c>
      <c r="Q210" s="134"/>
      <c r="R210" s="134"/>
      <c r="S210" s="134"/>
      <c r="T210" s="339"/>
      <c r="U210" s="346">
        <f t="shared" si="75"/>
        <v>0</v>
      </c>
      <c r="V210" s="134"/>
      <c r="W210" s="134"/>
      <c r="X210" s="134"/>
      <c r="Y210" s="339"/>
      <c r="Z210" s="346">
        <f t="shared" si="76"/>
        <v>0</v>
      </c>
      <c r="AA210" s="134"/>
      <c r="AB210" s="134"/>
      <c r="AC210" s="134"/>
      <c r="AD210" s="134"/>
      <c r="AE210" s="346">
        <f t="shared" si="77"/>
        <v>0</v>
      </c>
      <c r="AF210" s="134"/>
      <c r="AG210" s="134"/>
      <c r="AH210" s="134"/>
      <c r="AI210" s="134"/>
      <c r="AJ210" s="346">
        <f t="shared" si="78"/>
        <v>0</v>
      </c>
      <c r="AK210" s="134"/>
      <c r="AL210" s="134"/>
      <c r="AM210" s="134"/>
      <c r="AN210" s="134"/>
      <c r="AO210" s="250">
        <f t="shared" si="82"/>
        <v>0</v>
      </c>
      <c r="AP210" s="134"/>
      <c r="AQ210" s="134"/>
      <c r="AR210" s="134"/>
      <c r="AS210" s="134"/>
      <c r="AT210" s="250">
        <f t="shared" si="85"/>
        <v>0</v>
      </c>
      <c r="AU210" s="134"/>
      <c r="AV210" s="134"/>
      <c r="AW210" s="134"/>
      <c r="AX210" s="134"/>
      <c r="AY210" s="250">
        <f t="shared" si="84"/>
        <v>0</v>
      </c>
    </row>
    <row r="211" spans="1:51" s="18" customFormat="1" ht="15.75" customHeight="1" thickBot="1" x14ac:dyDescent="0.3">
      <c r="A211" s="141"/>
      <c r="B211" s="1055"/>
      <c r="C211" s="1122"/>
      <c r="D211" s="1085"/>
      <c r="E211" s="58" t="s">
        <v>112</v>
      </c>
      <c r="F211" s="135">
        <f t="shared" si="83"/>
        <v>1</v>
      </c>
      <c r="G211" s="42">
        <v>0</v>
      </c>
      <c r="H211" s="42">
        <v>0</v>
      </c>
      <c r="I211" s="42">
        <v>0</v>
      </c>
      <c r="J211" s="334">
        <v>0</v>
      </c>
      <c r="K211" s="346">
        <f t="shared" si="80"/>
        <v>0</v>
      </c>
      <c r="L211" s="317">
        <v>0</v>
      </c>
      <c r="M211" s="42">
        <v>0</v>
      </c>
      <c r="N211" s="42">
        <v>0</v>
      </c>
      <c r="O211" s="42">
        <v>0</v>
      </c>
      <c r="P211" s="250">
        <f t="shared" ref="P211:P274" si="86">L211+M211+N211+O211</f>
        <v>0</v>
      </c>
      <c r="Q211" s="42">
        <v>0</v>
      </c>
      <c r="R211" s="42">
        <v>0</v>
      </c>
      <c r="S211" s="42">
        <v>0</v>
      </c>
      <c r="T211" s="334">
        <v>0</v>
      </c>
      <c r="U211" s="346">
        <f t="shared" ref="U211:U274" si="87">Q211+R211+S211+T211</f>
        <v>0</v>
      </c>
      <c r="V211" s="42">
        <v>0</v>
      </c>
      <c r="W211" s="42">
        <v>0</v>
      </c>
      <c r="X211" s="42">
        <v>0</v>
      </c>
      <c r="Y211" s="334">
        <v>0</v>
      </c>
      <c r="Z211" s="346">
        <f t="shared" ref="Z211:Z274" si="88">V211+W211+X211+Y211</f>
        <v>0</v>
      </c>
      <c r="AA211" s="42">
        <v>0</v>
      </c>
      <c r="AB211" s="42">
        <v>0</v>
      </c>
      <c r="AC211" s="42">
        <v>0</v>
      </c>
      <c r="AD211" s="42">
        <v>0</v>
      </c>
      <c r="AE211" s="346">
        <f t="shared" ref="AE211:AE274" si="89">AA211+AB211+AC211+AD211</f>
        <v>0</v>
      </c>
      <c r="AF211" s="41">
        <v>0</v>
      </c>
      <c r="AG211" s="41">
        <v>0</v>
      </c>
      <c r="AH211" s="41">
        <v>0</v>
      </c>
      <c r="AI211" s="41">
        <v>0</v>
      </c>
      <c r="AJ211" s="346">
        <f t="shared" ref="AJ211:AJ274" si="90">AF211+AG211+AH211+AI211</f>
        <v>0</v>
      </c>
      <c r="AK211" s="41">
        <v>0</v>
      </c>
      <c r="AL211" s="41">
        <v>0</v>
      </c>
      <c r="AM211" s="41">
        <v>0</v>
      </c>
      <c r="AN211" s="41">
        <v>1</v>
      </c>
      <c r="AO211" s="250">
        <f t="shared" si="82"/>
        <v>1</v>
      </c>
      <c r="AP211" s="41">
        <v>0</v>
      </c>
      <c r="AQ211" s="41">
        <v>0</v>
      </c>
      <c r="AR211" s="41">
        <v>0</v>
      </c>
      <c r="AS211" s="41">
        <v>0</v>
      </c>
      <c r="AT211" s="250">
        <f t="shared" si="85"/>
        <v>0</v>
      </c>
      <c r="AU211" s="41">
        <v>0</v>
      </c>
      <c r="AV211" s="41">
        <v>0</v>
      </c>
      <c r="AW211" s="41">
        <v>0</v>
      </c>
      <c r="AX211" s="41">
        <v>0</v>
      </c>
      <c r="AY211" s="250">
        <f t="shared" si="84"/>
        <v>0</v>
      </c>
    </row>
    <row r="212" spans="1:51" s="18" customFormat="1" ht="15.75" customHeight="1" thickBot="1" x14ac:dyDescent="0.3">
      <c r="A212" s="141"/>
      <c r="B212" s="1055"/>
      <c r="C212" s="1122"/>
      <c r="D212" s="1089"/>
      <c r="E212" s="185" t="s">
        <v>621</v>
      </c>
      <c r="F212" s="135">
        <f t="shared" si="83"/>
        <v>3</v>
      </c>
      <c r="G212" s="42">
        <v>0</v>
      </c>
      <c r="H212" s="42">
        <v>0</v>
      </c>
      <c r="I212" s="42">
        <v>0</v>
      </c>
      <c r="J212" s="334">
        <v>0</v>
      </c>
      <c r="K212" s="346">
        <f t="shared" ref="K212:K275" si="91">G212+H212+I212+J212</f>
        <v>0</v>
      </c>
      <c r="L212" s="317">
        <v>0</v>
      </c>
      <c r="M212" s="42">
        <v>0</v>
      </c>
      <c r="N212" s="42">
        <v>0</v>
      </c>
      <c r="O212" s="42">
        <v>0</v>
      </c>
      <c r="P212" s="250">
        <f t="shared" si="86"/>
        <v>0</v>
      </c>
      <c r="Q212" s="42">
        <v>0</v>
      </c>
      <c r="R212" s="42">
        <v>0</v>
      </c>
      <c r="S212" s="42">
        <v>0</v>
      </c>
      <c r="T212" s="334">
        <v>0</v>
      </c>
      <c r="U212" s="346">
        <f t="shared" si="87"/>
        <v>0</v>
      </c>
      <c r="V212" s="42">
        <v>0</v>
      </c>
      <c r="W212" s="42">
        <v>0</v>
      </c>
      <c r="X212" s="42">
        <v>0</v>
      </c>
      <c r="Y212" s="334">
        <v>0</v>
      </c>
      <c r="Z212" s="346">
        <f t="shared" si="88"/>
        <v>0</v>
      </c>
      <c r="AA212" s="42">
        <v>0</v>
      </c>
      <c r="AB212" s="42">
        <v>0</v>
      </c>
      <c r="AC212" s="42">
        <v>0</v>
      </c>
      <c r="AD212" s="42">
        <v>0</v>
      </c>
      <c r="AE212" s="346">
        <f t="shared" si="89"/>
        <v>0</v>
      </c>
      <c r="AF212" s="41">
        <v>0</v>
      </c>
      <c r="AG212" s="41">
        <v>0</v>
      </c>
      <c r="AH212" s="41">
        <v>0</v>
      </c>
      <c r="AI212" s="41">
        <v>1</v>
      </c>
      <c r="AJ212" s="346">
        <f t="shared" si="90"/>
        <v>1</v>
      </c>
      <c r="AK212" s="41">
        <v>0</v>
      </c>
      <c r="AL212" s="41">
        <v>0</v>
      </c>
      <c r="AM212" s="41">
        <v>0</v>
      </c>
      <c r="AN212" s="41">
        <v>0</v>
      </c>
      <c r="AO212" s="250">
        <f t="shared" si="82"/>
        <v>0</v>
      </c>
      <c r="AP212" s="41">
        <v>0</v>
      </c>
      <c r="AQ212" s="41">
        <v>0</v>
      </c>
      <c r="AR212" s="41">
        <v>0</v>
      </c>
      <c r="AS212" s="41">
        <v>1</v>
      </c>
      <c r="AT212" s="250">
        <f t="shared" si="85"/>
        <v>1</v>
      </c>
      <c r="AU212" s="41">
        <v>0</v>
      </c>
      <c r="AV212" s="41">
        <v>0</v>
      </c>
      <c r="AW212" s="41">
        <v>0</v>
      </c>
      <c r="AX212" s="41">
        <v>1</v>
      </c>
      <c r="AY212" s="250">
        <f t="shared" si="84"/>
        <v>1</v>
      </c>
    </row>
    <row r="213" spans="1:51" s="18" customFormat="1" ht="15.75" customHeight="1" thickBot="1" x14ac:dyDescent="0.3">
      <c r="A213" s="141"/>
      <c r="B213" s="1023"/>
      <c r="C213" s="1122"/>
      <c r="D213" s="1086"/>
      <c r="E213" s="185" t="s">
        <v>620</v>
      </c>
      <c r="F213" s="135">
        <f t="shared" si="83"/>
        <v>0</v>
      </c>
      <c r="G213" s="143">
        <v>0</v>
      </c>
      <c r="H213" s="143">
        <v>0</v>
      </c>
      <c r="I213" s="143">
        <v>0</v>
      </c>
      <c r="J213" s="340">
        <v>0</v>
      </c>
      <c r="K213" s="346">
        <f t="shared" si="91"/>
        <v>0</v>
      </c>
      <c r="L213" s="323">
        <v>0</v>
      </c>
      <c r="M213" s="143">
        <v>0</v>
      </c>
      <c r="N213" s="143">
        <v>0</v>
      </c>
      <c r="O213" s="143">
        <v>0</v>
      </c>
      <c r="P213" s="250">
        <f t="shared" si="86"/>
        <v>0</v>
      </c>
      <c r="Q213" s="143">
        <v>0</v>
      </c>
      <c r="R213" s="143">
        <v>0</v>
      </c>
      <c r="S213" s="143">
        <v>0</v>
      </c>
      <c r="T213" s="340">
        <v>0</v>
      </c>
      <c r="U213" s="346">
        <f t="shared" si="87"/>
        <v>0</v>
      </c>
      <c r="V213" s="143">
        <v>0</v>
      </c>
      <c r="W213" s="143">
        <v>0</v>
      </c>
      <c r="X213" s="143">
        <v>0</v>
      </c>
      <c r="Y213" s="340">
        <v>0</v>
      </c>
      <c r="Z213" s="346">
        <f t="shared" si="88"/>
        <v>0</v>
      </c>
      <c r="AA213" s="143">
        <v>0</v>
      </c>
      <c r="AB213" s="143">
        <v>0</v>
      </c>
      <c r="AC213" s="143">
        <v>0</v>
      </c>
      <c r="AD213" s="143">
        <v>0</v>
      </c>
      <c r="AE213" s="346">
        <f t="shared" si="89"/>
        <v>0</v>
      </c>
      <c r="AF213" s="176">
        <v>0</v>
      </c>
      <c r="AG213" s="176">
        <v>0</v>
      </c>
      <c r="AH213" s="176">
        <v>0</v>
      </c>
      <c r="AI213" s="176">
        <v>0</v>
      </c>
      <c r="AJ213" s="346">
        <f t="shared" si="90"/>
        <v>0</v>
      </c>
      <c r="AK213" s="176">
        <v>0</v>
      </c>
      <c r="AL213" s="176">
        <v>0</v>
      </c>
      <c r="AM213" s="176">
        <v>0</v>
      </c>
      <c r="AN213" s="176">
        <v>0</v>
      </c>
      <c r="AO213" s="250">
        <f t="shared" si="82"/>
        <v>0</v>
      </c>
      <c r="AP213" s="763">
        <v>0</v>
      </c>
      <c r="AQ213" s="763">
        <v>0</v>
      </c>
      <c r="AR213" s="763">
        <v>0</v>
      </c>
      <c r="AS213" s="763">
        <v>0</v>
      </c>
      <c r="AT213" s="250">
        <f t="shared" si="85"/>
        <v>0</v>
      </c>
      <c r="AU213" s="176">
        <v>0</v>
      </c>
      <c r="AV213" s="176">
        <v>0</v>
      </c>
      <c r="AW213" s="176">
        <v>0</v>
      </c>
      <c r="AX213" s="176">
        <v>0</v>
      </c>
      <c r="AY213" s="250">
        <f t="shared" si="84"/>
        <v>0</v>
      </c>
    </row>
    <row r="214" spans="1:51" ht="15" customHeight="1" x14ac:dyDescent="0.25">
      <c r="B214" s="1024">
        <v>48</v>
      </c>
      <c r="C214" s="1122"/>
      <c r="D214" s="1084" t="s">
        <v>445</v>
      </c>
      <c r="E214" s="57" t="s">
        <v>116</v>
      </c>
      <c r="F214" s="135">
        <f t="shared" si="83"/>
        <v>0</v>
      </c>
      <c r="G214" s="47">
        <v>0</v>
      </c>
      <c r="H214" s="47">
        <v>0</v>
      </c>
      <c r="I214" s="47">
        <v>0</v>
      </c>
      <c r="J214" s="335">
        <v>0</v>
      </c>
      <c r="K214" s="346">
        <f t="shared" si="91"/>
        <v>0</v>
      </c>
      <c r="L214" s="322">
        <v>0</v>
      </c>
      <c r="M214" s="47">
        <v>0</v>
      </c>
      <c r="N214" s="47">
        <v>0</v>
      </c>
      <c r="O214" s="47">
        <v>0</v>
      </c>
      <c r="P214" s="250">
        <f t="shared" si="86"/>
        <v>0</v>
      </c>
      <c r="Q214" s="47">
        <v>0</v>
      </c>
      <c r="R214" s="47">
        <v>0</v>
      </c>
      <c r="S214" s="47">
        <v>0</v>
      </c>
      <c r="T214" s="335">
        <v>0</v>
      </c>
      <c r="U214" s="346">
        <f t="shared" si="87"/>
        <v>0</v>
      </c>
      <c r="V214" s="47">
        <v>0</v>
      </c>
      <c r="W214" s="47">
        <v>0</v>
      </c>
      <c r="X214" s="47">
        <v>0</v>
      </c>
      <c r="Y214" s="335">
        <v>0</v>
      </c>
      <c r="Z214" s="346">
        <f t="shared" si="88"/>
        <v>0</v>
      </c>
      <c r="AA214" s="47">
        <v>0</v>
      </c>
      <c r="AB214" s="47">
        <v>0</v>
      </c>
      <c r="AC214" s="47">
        <v>0</v>
      </c>
      <c r="AD214" s="47">
        <v>0</v>
      </c>
      <c r="AE214" s="346">
        <f t="shared" si="89"/>
        <v>0</v>
      </c>
      <c r="AF214" s="176">
        <v>0</v>
      </c>
      <c r="AG214" s="176">
        <v>0</v>
      </c>
      <c r="AH214" s="176">
        <v>0</v>
      </c>
      <c r="AI214" s="176">
        <v>0</v>
      </c>
      <c r="AJ214" s="346">
        <f t="shared" si="90"/>
        <v>0</v>
      </c>
      <c r="AK214" s="176">
        <v>0</v>
      </c>
      <c r="AL214" s="176">
        <v>0</v>
      </c>
      <c r="AM214" s="176">
        <v>0</v>
      </c>
      <c r="AN214" s="176">
        <v>0</v>
      </c>
      <c r="AO214" s="250">
        <f t="shared" si="82"/>
        <v>0</v>
      </c>
      <c r="AP214" s="763">
        <v>0</v>
      </c>
      <c r="AQ214" s="763">
        <v>0</v>
      </c>
      <c r="AR214" s="763">
        <v>0</v>
      </c>
      <c r="AS214" s="763">
        <v>0</v>
      </c>
      <c r="AT214" s="250">
        <f t="shared" si="85"/>
        <v>0</v>
      </c>
      <c r="AU214" s="176">
        <v>0</v>
      </c>
      <c r="AV214" s="176">
        <v>0</v>
      </c>
      <c r="AW214" s="176">
        <v>0</v>
      </c>
      <c r="AX214" s="176">
        <v>0</v>
      </c>
      <c r="AY214" s="250">
        <f t="shared" si="84"/>
        <v>0</v>
      </c>
    </row>
    <row r="215" spans="1:51" ht="15.75" customHeight="1" x14ac:dyDescent="0.25">
      <c r="B215" s="1024"/>
      <c r="C215" s="1122"/>
      <c r="D215" s="1085"/>
      <c r="E215" s="57" t="s">
        <v>117</v>
      </c>
      <c r="F215" s="135">
        <f t="shared" si="83"/>
        <v>0</v>
      </c>
      <c r="G215" s="41">
        <v>0</v>
      </c>
      <c r="H215" s="41">
        <v>0</v>
      </c>
      <c r="I215" s="41">
        <v>0</v>
      </c>
      <c r="J215" s="333">
        <v>0</v>
      </c>
      <c r="K215" s="346">
        <f t="shared" si="91"/>
        <v>0</v>
      </c>
      <c r="L215" s="316">
        <v>0</v>
      </c>
      <c r="M215" s="41">
        <v>0</v>
      </c>
      <c r="N215" s="41">
        <v>0</v>
      </c>
      <c r="O215" s="41">
        <v>0</v>
      </c>
      <c r="P215" s="250">
        <f t="shared" si="86"/>
        <v>0</v>
      </c>
      <c r="Q215" s="41">
        <v>0</v>
      </c>
      <c r="R215" s="41">
        <v>0</v>
      </c>
      <c r="S215" s="41">
        <v>0</v>
      </c>
      <c r="T215" s="333">
        <v>0</v>
      </c>
      <c r="U215" s="346">
        <f t="shared" si="87"/>
        <v>0</v>
      </c>
      <c r="V215" s="41">
        <v>0</v>
      </c>
      <c r="W215" s="41">
        <v>0</v>
      </c>
      <c r="X215" s="41">
        <v>0</v>
      </c>
      <c r="Y215" s="333">
        <v>0</v>
      </c>
      <c r="Z215" s="346">
        <f t="shared" si="88"/>
        <v>0</v>
      </c>
      <c r="AA215" s="41">
        <v>0</v>
      </c>
      <c r="AB215" s="41">
        <v>0</v>
      </c>
      <c r="AC215" s="41">
        <v>0</v>
      </c>
      <c r="AD215" s="41">
        <v>0</v>
      </c>
      <c r="AE215" s="346">
        <f t="shared" si="89"/>
        <v>0</v>
      </c>
      <c r="AF215" s="41">
        <v>0</v>
      </c>
      <c r="AG215" s="41">
        <v>0</v>
      </c>
      <c r="AH215" s="41">
        <v>0</v>
      </c>
      <c r="AI215" s="41">
        <v>0</v>
      </c>
      <c r="AJ215" s="346">
        <f t="shared" si="90"/>
        <v>0</v>
      </c>
      <c r="AK215" s="41">
        <v>0</v>
      </c>
      <c r="AL215" s="41">
        <v>0</v>
      </c>
      <c r="AM215" s="41">
        <v>0</v>
      </c>
      <c r="AN215" s="41">
        <v>0</v>
      </c>
      <c r="AO215" s="250">
        <f t="shared" si="82"/>
        <v>0</v>
      </c>
      <c r="AP215" s="41">
        <v>0</v>
      </c>
      <c r="AQ215" s="41">
        <v>0</v>
      </c>
      <c r="AR215" s="41">
        <v>0</v>
      </c>
      <c r="AS215" s="41">
        <v>0</v>
      </c>
      <c r="AT215" s="250">
        <f t="shared" si="85"/>
        <v>0</v>
      </c>
      <c r="AU215" s="41">
        <v>0</v>
      </c>
      <c r="AV215" s="41">
        <v>0</v>
      </c>
      <c r="AW215" s="41">
        <v>0</v>
      </c>
      <c r="AX215" s="41">
        <v>0</v>
      </c>
      <c r="AY215" s="250">
        <f t="shared" si="84"/>
        <v>0</v>
      </c>
    </row>
    <row r="216" spans="1:51" ht="15.75" customHeight="1" thickBot="1" x14ac:dyDescent="0.3">
      <c r="B216" s="1024"/>
      <c r="C216" s="1122"/>
      <c r="D216" s="1086"/>
      <c r="E216" s="58" t="s">
        <v>112</v>
      </c>
      <c r="F216" s="135">
        <f t="shared" si="83"/>
        <v>0</v>
      </c>
      <c r="G216" s="42">
        <v>0</v>
      </c>
      <c r="H216" s="42">
        <v>0</v>
      </c>
      <c r="I216" s="42">
        <v>0</v>
      </c>
      <c r="J216" s="334">
        <v>0</v>
      </c>
      <c r="K216" s="346">
        <f t="shared" si="91"/>
        <v>0</v>
      </c>
      <c r="L216" s="317">
        <v>0</v>
      </c>
      <c r="M216" s="42">
        <v>0</v>
      </c>
      <c r="N216" s="42">
        <v>0</v>
      </c>
      <c r="O216" s="42">
        <v>0</v>
      </c>
      <c r="P216" s="250">
        <f t="shared" si="86"/>
        <v>0</v>
      </c>
      <c r="Q216" s="42">
        <v>0</v>
      </c>
      <c r="R216" s="42">
        <v>0</v>
      </c>
      <c r="S216" s="42">
        <v>0</v>
      </c>
      <c r="T216" s="334">
        <v>0</v>
      </c>
      <c r="U216" s="346">
        <f t="shared" si="87"/>
        <v>0</v>
      </c>
      <c r="V216" s="42">
        <v>0</v>
      </c>
      <c r="W216" s="42">
        <v>0</v>
      </c>
      <c r="X216" s="42">
        <v>0</v>
      </c>
      <c r="Y216" s="334">
        <v>0</v>
      </c>
      <c r="Z216" s="346">
        <f t="shared" si="88"/>
        <v>0</v>
      </c>
      <c r="AA216" s="42">
        <v>0</v>
      </c>
      <c r="AB216" s="42">
        <v>0</v>
      </c>
      <c r="AC216" s="42">
        <v>0</v>
      </c>
      <c r="AD216" s="42">
        <v>0</v>
      </c>
      <c r="AE216" s="346">
        <f t="shared" si="89"/>
        <v>0</v>
      </c>
      <c r="AF216" s="41">
        <v>0</v>
      </c>
      <c r="AG216" s="41">
        <v>0</v>
      </c>
      <c r="AH216" s="41">
        <v>0</v>
      </c>
      <c r="AI216" s="41">
        <v>0</v>
      </c>
      <c r="AJ216" s="346">
        <f t="shared" si="90"/>
        <v>0</v>
      </c>
      <c r="AK216" s="41">
        <v>0</v>
      </c>
      <c r="AL216" s="41">
        <v>0</v>
      </c>
      <c r="AM216" s="41">
        <v>0</v>
      </c>
      <c r="AN216" s="41">
        <v>0</v>
      </c>
      <c r="AO216" s="250">
        <f t="shared" si="82"/>
        <v>0</v>
      </c>
      <c r="AP216" s="41">
        <v>0</v>
      </c>
      <c r="AQ216" s="41">
        <v>0</v>
      </c>
      <c r="AR216" s="41">
        <v>0</v>
      </c>
      <c r="AS216" s="41">
        <v>0</v>
      </c>
      <c r="AT216" s="250">
        <f t="shared" si="85"/>
        <v>0</v>
      </c>
      <c r="AU216" s="41">
        <v>0</v>
      </c>
      <c r="AV216" s="41">
        <v>0</v>
      </c>
      <c r="AW216" s="41">
        <v>0</v>
      </c>
      <c r="AX216" s="41">
        <v>0</v>
      </c>
      <c r="AY216" s="250">
        <f t="shared" si="84"/>
        <v>0</v>
      </c>
    </row>
    <row r="217" spans="1:51" ht="15" customHeight="1" x14ac:dyDescent="0.25">
      <c r="B217" s="1024">
        <v>49</v>
      </c>
      <c r="C217" s="1122"/>
      <c r="D217" s="1084" t="s">
        <v>631</v>
      </c>
      <c r="E217" s="55" t="s">
        <v>116</v>
      </c>
      <c r="F217" s="135">
        <f t="shared" si="83"/>
        <v>0</v>
      </c>
      <c r="G217" s="47">
        <v>0</v>
      </c>
      <c r="H217" s="47">
        <v>0</v>
      </c>
      <c r="I217" s="47">
        <v>0</v>
      </c>
      <c r="J217" s="335">
        <v>0</v>
      </c>
      <c r="K217" s="346">
        <f t="shared" si="91"/>
        <v>0</v>
      </c>
      <c r="L217" s="322">
        <v>0</v>
      </c>
      <c r="M217" s="47">
        <v>0</v>
      </c>
      <c r="N217" s="47">
        <v>0</v>
      </c>
      <c r="O217" s="47">
        <v>0</v>
      </c>
      <c r="P217" s="250">
        <f t="shared" si="86"/>
        <v>0</v>
      </c>
      <c r="Q217" s="47">
        <v>0</v>
      </c>
      <c r="R217" s="47">
        <v>0</v>
      </c>
      <c r="S217" s="47">
        <v>0</v>
      </c>
      <c r="T217" s="335">
        <v>0</v>
      </c>
      <c r="U217" s="346">
        <f t="shared" si="87"/>
        <v>0</v>
      </c>
      <c r="V217" s="47">
        <v>0</v>
      </c>
      <c r="W217" s="47">
        <v>0</v>
      </c>
      <c r="X217" s="47">
        <v>0</v>
      </c>
      <c r="Y217" s="335">
        <v>0</v>
      </c>
      <c r="Z217" s="346">
        <f t="shared" si="88"/>
        <v>0</v>
      </c>
      <c r="AA217" s="47">
        <v>0</v>
      </c>
      <c r="AB217" s="47">
        <v>0</v>
      </c>
      <c r="AC217" s="47">
        <v>0</v>
      </c>
      <c r="AD217" s="47">
        <v>0</v>
      </c>
      <c r="AE217" s="346">
        <f t="shared" si="89"/>
        <v>0</v>
      </c>
      <c r="AF217" s="176">
        <v>0</v>
      </c>
      <c r="AG217" s="176">
        <v>0</v>
      </c>
      <c r="AH217" s="176">
        <v>0</v>
      </c>
      <c r="AI217" s="176">
        <v>0</v>
      </c>
      <c r="AJ217" s="346">
        <f t="shared" si="90"/>
        <v>0</v>
      </c>
      <c r="AK217" s="176">
        <v>0</v>
      </c>
      <c r="AL217" s="176">
        <v>0</v>
      </c>
      <c r="AM217" s="176">
        <v>0</v>
      </c>
      <c r="AN217" s="176">
        <v>0</v>
      </c>
      <c r="AO217" s="250">
        <f t="shared" si="82"/>
        <v>0</v>
      </c>
      <c r="AP217" s="763">
        <v>0</v>
      </c>
      <c r="AQ217" s="763">
        <v>0</v>
      </c>
      <c r="AR217" s="763">
        <v>0</v>
      </c>
      <c r="AS217" s="763">
        <v>0</v>
      </c>
      <c r="AT217" s="250">
        <f t="shared" si="85"/>
        <v>0</v>
      </c>
      <c r="AU217" s="176">
        <v>0</v>
      </c>
      <c r="AV217" s="176">
        <v>0</v>
      </c>
      <c r="AW217" s="176">
        <v>0</v>
      </c>
      <c r="AX217" s="176">
        <v>0</v>
      </c>
      <c r="AY217" s="250">
        <f t="shared" si="84"/>
        <v>0</v>
      </c>
    </row>
    <row r="218" spans="1:51" ht="15.75" customHeight="1" x14ac:dyDescent="0.25">
      <c r="B218" s="1024"/>
      <c r="C218" s="1122"/>
      <c r="D218" s="1085"/>
      <c r="E218" s="57" t="s">
        <v>117</v>
      </c>
      <c r="F218" s="135">
        <f t="shared" si="83"/>
        <v>0</v>
      </c>
      <c r="G218" s="41">
        <v>0</v>
      </c>
      <c r="H218" s="41">
        <v>0</v>
      </c>
      <c r="I218" s="41">
        <v>0</v>
      </c>
      <c r="J218" s="333">
        <v>0</v>
      </c>
      <c r="K218" s="346">
        <f t="shared" si="91"/>
        <v>0</v>
      </c>
      <c r="L218" s="316">
        <v>0</v>
      </c>
      <c r="M218" s="41">
        <v>0</v>
      </c>
      <c r="N218" s="41">
        <v>0</v>
      </c>
      <c r="O218" s="41">
        <v>0</v>
      </c>
      <c r="P218" s="250">
        <f t="shared" si="86"/>
        <v>0</v>
      </c>
      <c r="Q218" s="41">
        <v>0</v>
      </c>
      <c r="R218" s="41">
        <v>0</v>
      </c>
      <c r="S218" s="41">
        <v>0</v>
      </c>
      <c r="T218" s="333">
        <v>0</v>
      </c>
      <c r="U218" s="346">
        <f t="shared" si="87"/>
        <v>0</v>
      </c>
      <c r="V218" s="41">
        <v>0</v>
      </c>
      <c r="W218" s="41">
        <v>0</v>
      </c>
      <c r="X218" s="41">
        <v>0</v>
      </c>
      <c r="Y218" s="333">
        <v>0</v>
      </c>
      <c r="Z218" s="346">
        <f t="shared" si="88"/>
        <v>0</v>
      </c>
      <c r="AA218" s="41">
        <v>0</v>
      </c>
      <c r="AB218" s="41">
        <v>0</v>
      </c>
      <c r="AC218" s="41">
        <v>0</v>
      </c>
      <c r="AD218" s="41">
        <v>0</v>
      </c>
      <c r="AE218" s="346">
        <f t="shared" si="89"/>
        <v>0</v>
      </c>
      <c r="AF218" s="41">
        <v>0</v>
      </c>
      <c r="AG218" s="41">
        <v>0</v>
      </c>
      <c r="AH218" s="41">
        <v>0</v>
      </c>
      <c r="AI218" s="41">
        <v>0</v>
      </c>
      <c r="AJ218" s="346">
        <f t="shared" si="90"/>
        <v>0</v>
      </c>
      <c r="AK218" s="41">
        <v>0</v>
      </c>
      <c r="AL218" s="41">
        <v>0</v>
      </c>
      <c r="AM218" s="41">
        <v>0</v>
      </c>
      <c r="AN218" s="41">
        <v>0</v>
      </c>
      <c r="AO218" s="250">
        <f t="shared" si="82"/>
        <v>0</v>
      </c>
      <c r="AP218" s="41">
        <v>0</v>
      </c>
      <c r="AQ218" s="41">
        <v>0</v>
      </c>
      <c r="AR218" s="41">
        <v>0</v>
      </c>
      <c r="AS218" s="41">
        <v>0</v>
      </c>
      <c r="AT218" s="250">
        <f t="shared" si="85"/>
        <v>0</v>
      </c>
      <c r="AU218" s="41">
        <v>0</v>
      </c>
      <c r="AV218" s="41">
        <v>0</v>
      </c>
      <c r="AW218" s="41">
        <v>0</v>
      </c>
      <c r="AX218" s="41">
        <v>0</v>
      </c>
      <c r="AY218" s="250">
        <f t="shared" si="84"/>
        <v>0</v>
      </c>
    </row>
    <row r="219" spans="1:51" ht="15.75" customHeight="1" thickBot="1" x14ac:dyDescent="0.3">
      <c r="B219" s="1024"/>
      <c r="C219" s="1122"/>
      <c r="D219" s="1086"/>
      <c r="E219" s="58" t="s">
        <v>112</v>
      </c>
      <c r="F219" s="135">
        <f t="shared" si="83"/>
        <v>0</v>
      </c>
      <c r="G219" s="42">
        <v>0</v>
      </c>
      <c r="H219" s="42">
        <v>0</v>
      </c>
      <c r="I219" s="42">
        <v>0</v>
      </c>
      <c r="J219" s="334">
        <v>0</v>
      </c>
      <c r="K219" s="346">
        <f t="shared" si="91"/>
        <v>0</v>
      </c>
      <c r="L219" s="317">
        <v>0</v>
      </c>
      <c r="M219" s="42">
        <v>0</v>
      </c>
      <c r="N219" s="42">
        <v>0</v>
      </c>
      <c r="O219" s="42">
        <v>0</v>
      </c>
      <c r="P219" s="250">
        <f t="shared" si="86"/>
        <v>0</v>
      </c>
      <c r="Q219" s="42">
        <v>0</v>
      </c>
      <c r="R219" s="42">
        <v>0</v>
      </c>
      <c r="S219" s="42">
        <v>0</v>
      </c>
      <c r="T219" s="334">
        <v>0</v>
      </c>
      <c r="U219" s="346">
        <f t="shared" si="87"/>
        <v>0</v>
      </c>
      <c r="V219" s="42">
        <v>0</v>
      </c>
      <c r="W219" s="42">
        <v>0</v>
      </c>
      <c r="X219" s="42">
        <v>0</v>
      </c>
      <c r="Y219" s="334">
        <v>0</v>
      </c>
      <c r="Z219" s="346">
        <f t="shared" si="88"/>
        <v>0</v>
      </c>
      <c r="AA219" s="42">
        <v>0</v>
      </c>
      <c r="AB219" s="42">
        <v>0</v>
      </c>
      <c r="AC219" s="42">
        <v>0</v>
      </c>
      <c r="AD219" s="42">
        <v>0</v>
      </c>
      <c r="AE219" s="346">
        <f t="shared" si="89"/>
        <v>0</v>
      </c>
      <c r="AF219" s="41">
        <v>0</v>
      </c>
      <c r="AG219" s="41">
        <v>0</v>
      </c>
      <c r="AH219" s="41">
        <v>0</v>
      </c>
      <c r="AI219" s="41">
        <v>0</v>
      </c>
      <c r="AJ219" s="346">
        <f t="shared" si="90"/>
        <v>0</v>
      </c>
      <c r="AK219" s="41">
        <v>0</v>
      </c>
      <c r="AL219" s="41">
        <v>0</v>
      </c>
      <c r="AM219" s="41">
        <v>0</v>
      </c>
      <c r="AN219" s="41">
        <v>0</v>
      </c>
      <c r="AO219" s="250">
        <f t="shared" si="82"/>
        <v>0</v>
      </c>
      <c r="AP219" s="41">
        <v>0</v>
      </c>
      <c r="AQ219" s="41">
        <v>0</v>
      </c>
      <c r="AR219" s="41">
        <v>0</v>
      </c>
      <c r="AS219" s="41">
        <v>0</v>
      </c>
      <c r="AT219" s="250">
        <f t="shared" si="85"/>
        <v>0</v>
      </c>
      <c r="AU219" s="41">
        <v>0</v>
      </c>
      <c r="AV219" s="41">
        <v>0</v>
      </c>
      <c r="AW219" s="41">
        <v>0</v>
      </c>
      <c r="AX219" s="41">
        <v>0</v>
      </c>
      <c r="AY219" s="250">
        <f t="shared" si="84"/>
        <v>0</v>
      </c>
    </row>
    <row r="220" spans="1:51" ht="15" customHeight="1" x14ac:dyDescent="0.25">
      <c r="B220" s="1087">
        <v>50</v>
      </c>
      <c r="C220" s="1122"/>
      <c r="D220" s="1084" t="s">
        <v>632</v>
      </c>
      <c r="E220" s="57" t="s">
        <v>116</v>
      </c>
      <c r="F220" s="135">
        <f t="shared" si="83"/>
        <v>1003</v>
      </c>
      <c r="G220" s="47">
        <v>49</v>
      </c>
      <c r="H220" s="47">
        <v>2</v>
      </c>
      <c r="I220" s="47">
        <v>1</v>
      </c>
      <c r="J220" s="335">
        <v>1</v>
      </c>
      <c r="K220" s="346">
        <f t="shared" si="91"/>
        <v>53</v>
      </c>
      <c r="L220" s="322">
        <v>79</v>
      </c>
      <c r="M220" s="47">
        <v>1</v>
      </c>
      <c r="N220" s="47">
        <v>0</v>
      </c>
      <c r="O220" s="47">
        <v>0</v>
      </c>
      <c r="P220" s="250">
        <f t="shared" si="86"/>
        <v>80</v>
      </c>
      <c r="Q220" s="47">
        <v>88</v>
      </c>
      <c r="R220" s="47">
        <v>0</v>
      </c>
      <c r="S220" s="47">
        <v>0</v>
      </c>
      <c r="T220" s="335">
        <v>0</v>
      </c>
      <c r="U220" s="346">
        <f t="shared" si="87"/>
        <v>88</v>
      </c>
      <c r="V220" s="47">
        <v>2</v>
      </c>
      <c r="W220" s="47">
        <v>5</v>
      </c>
      <c r="X220" s="47">
        <v>0</v>
      </c>
      <c r="Y220" s="335">
        <v>122</v>
      </c>
      <c r="Z220" s="346">
        <f t="shared" si="88"/>
        <v>129</v>
      </c>
      <c r="AA220" s="47">
        <v>0</v>
      </c>
      <c r="AB220" s="47">
        <v>6</v>
      </c>
      <c r="AC220" s="47">
        <v>0</v>
      </c>
      <c r="AD220" s="47">
        <v>136</v>
      </c>
      <c r="AE220" s="346">
        <f t="shared" si="89"/>
        <v>142</v>
      </c>
      <c r="AF220" s="176">
        <v>0</v>
      </c>
      <c r="AG220" s="176">
        <v>5</v>
      </c>
      <c r="AH220" s="176">
        <v>1</v>
      </c>
      <c r="AI220" s="176">
        <v>136</v>
      </c>
      <c r="AJ220" s="346">
        <f t="shared" si="90"/>
        <v>142</v>
      </c>
      <c r="AK220" s="176">
        <v>1</v>
      </c>
      <c r="AL220" s="176">
        <v>7</v>
      </c>
      <c r="AM220" s="176">
        <v>1</v>
      </c>
      <c r="AN220" s="176">
        <v>133</v>
      </c>
      <c r="AO220" s="250">
        <f t="shared" si="82"/>
        <v>142</v>
      </c>
      <c r="AP220" s="763">
        <v>2</v>
      </c>
      <c r="AQ220" s="763">
        <v>3</v>
      </c>
      <c r="AR220" s="763">
        <v>0</v>
      </c>
      <c r="AS220" s="763">
        <v>120</v>
      </c>
      <c r="AT220" s="250">
        <f t="shared" si="85"/>
        <v>125</v>
      </c>
      <c r="AU220" s="176">
        <v>2</v>
      </c>
      <c r="AV220" s="176">
        <v>4</v>
      </c>
      <c r="AW220" s="176">
        <v>0</v>
      </c>
      <c r="AX220" s="176">
        <v>96</v>
      </c>
      <c r="AY220" s="250">
        <f t="shared" si="84"/>
        <v>102</v>
      </c>
    </row>
    <row r="221" spans="1:51" ht="15.75" customHeight="1" x14ac:dyDescent="0.25">
      <c r="B221" s="1055"/>
      <c r="C221" s="1122"/>
      <c r="D221" s="1085"/>
      <c r="E221" s="57" t="s">
        <v>117</v>
      </c>
      <c r="F221" s="135">
        <f t="shared" si="83"/>
        <v>2</v>
      </c>
      <c r="G221" s="41">
        <v>0</v>
      </c>
      <c r="H221" s="41">
        <v>0</v>
      </c>
      <c r="I221" s="41">
        <v>0</v>
      </c>
      <c r="J221" s="333">
        <v>0</v>
      </c>
      <c r="K221" s="346">
        <f t="shared" si="91"/>
        <v>0</v>
      </c>
      <c r="L221" s="316">
        <v>0</v>
      </c>
      <c r="M221" s="41">
        <v>0</v>
      </c>
      <c r="N221" s="41">
        <v>0</v>
      </c>
      <c r="O221" s="41">
        <v>0</v>
      </c>
      <c r="P221" s="250">
        <f t="shared" si="86"/>
        <v>0</v>
      </c>
      <c r="Q221" s="41">
        <v>0</v>
      </c>
      <c r="R221" s="41">
        <v>0</v>
      </c>
      <c r="S221" s="41">
        <v>0</v>
      </c>
      <c r="T221" s="333">
        <v>0</v>
      </c>
      <c r="U221" s="346">
        <f t="shared" si="87"/>
        <v>0</v>
      </c>
      <c r="V221" s="41">
        <v>0</v>
      </c>
      <c r="W221" s="41">
        <v>0</v>
      </c>
      <c r="X221" s="41">
        <v>0</v>
      </c>
      <c r="Y221" s="333">
        <v>0</v>
      </c>
      <c r="Z221" s="346">
        <f t="shared" si="88"/>
        <v>0</v>
      </c>
      <c r="AA221" s="41">
        <v>0</v>
      </c>
      <c r="AB221" s="41">
        <v>0</v>
      </c>
      <c r="AC221" s="41">
        <v>0</v>
      </c>
      <c r="AD221" s="41">
        <v>0</v>
      </c>
      <c r="AE221" s="346">
        <f t="shared" si="89"/>
        <v>0</v>
      </c>
      <c r="AF221" s="41">
        <v>0</v>
      </c>
      <c r="AG221" s="41">
        <v>0</v>
      </c>
      <c r="AH221" s="41">
        <v>0</v>
      </c>
      <c r="AI221" s="41">
        <v>1</v>
      </c>
      <c r="AJ221" s="346">
        <f t="shared" si="90"/>
        <v>1</v>
      </c>
      <c r="AK221" s="41">
        <v>0</v>
      </c>
      <c r="AL221" s="41">
        <v>0</v>
      </c>
      <c r="AM221" s="41">
        <v>0</v>
      </c>
      <c r="AN221" s="41">
        <v>0</v>
      </c>
      <c r="AO221" s="250">
        <f t="shared" si="82"/>
        <v>0</v>
      </c>
      <c r="AP221" s="41">
        <v>0</v>
      </c>
      <c r="AQ221" s="41">
        <v>0</v>
      </c>
      <c r="AR221" s="41">
        <v>0</v>
      </c>
      <c r="AS221" s="41">
        <v>0</v>
      </c>
      <c r="AT221" s="250">
        <f t="shared" si="85"/>
        <v>0</v>
      </c>
      <c r="AU221" s="41">
        <v>0</v>
      </c>
      <c r="AV221" s="41">
        <v>0</v>
      </c>
      <c r="AW221" s="41">
        <v>0</v>
      </c>
      <c r="AX221" s="41">
        <v>1</v>
      </c>
      <c r="AY221" s="250">
        <f t="shared" si="84"/>
        <v>1</v>
      </c>
    </row>
    <row r="222" spans="1:51" ht="15.75" customHeight="1" thickBot="1" x14ac:dyDescent="0.3">
      <c r="B222" s="1055"/>
      <c r="C222" s="1122"/>
      <c r="D222" s="1085"/>
      <c r="E222" s="58" t="s">
        <v>112</v>
      </c>
      <c r="F222" s="135">
        <f t="shared" si="83"/>
        <v>1091</v>
      </c>
      <c r="G222" s="42">
        <v>54</v>
      </c>
      <c r="H222" s="42">
        <v>1</v>
      </c>
      <c r="I222" s="42">
        <v>2</v>
      </c>
      <c r="J222" s="334">
        <v>0</v>
      </c>
      <c r="K222" s="346">
        <f t="shared" si="91"/>
        <v>57</v>
      </c>
      <c r="L222" s="317">
        <v>86</v>
      </c>
      <c r="M222" s="42">
        <v>2</v>
      </c>
      <c r="N222" s="42">
        <v>1</v>
      </c>
      <c r="O222" s="42">
        <v>0</v>
      </c>
      <c r="P222" s="250">
        <f t="shared" si="86"/>
        <v>89</v>
      </c>
      <c r="Q222" s="42">
        <v>95</v>
      </c>
      <c r="R222" s="42">
        <v>0</v>
      </c>
      <c r="S222" s="42">
        <v>0</v>
      </c>
      <c r="T222" s="334">
        <v>0</v>
      </c>
      <c r="U222" s="346">
        <f t="shared" si="87"/>
        <v>95</v>
      </c>
      <c r="V222" s="42">
        <v>2</v>
      </c>
      <c r="W222" s="42">
        <v>4</v>
      </c>
      <c r="X222" s="42">
        <v>0</v>
      </c>
      <c r="Y222" s="334">
        <v>135</v>
      </c>
      <c r="Z222" s="346">
        <f t="shared" si="88"/>
        <v>141</v>
      </c>
      <c r="AA222" s="42">
        <v>0</v>
      </c>
      <c r="AB222" s="42">
        <v>9</v>
      </c>
      <c r="AC222" s="42">
        <v>0</v>
      </c>
      <c r="AD222" s="42">
        <v>145</v>
      </c>
      <c r="AE222" s="346">
        <f t="shared" si="89"/>
        <v>154</v>
      </c>
      <c r="AF222" s="41">
        <v>0</v>
      </c>
      <c r="AG222" s="41">
        <v>6</v>
      </c>
      <c r="AH222" s="41">
        <v>0</v>
      </c>
      <c r="AI222" s="41">
        <v>142</v>
      </c>
      <c r="AJ222" s="346">
        <f t="shared" si="90"/>
        <v>148</v>
      </c>
      <c r="AK222" s="41">
        <v>1</v>
      </c>
      <c r="AL222" s="41">
        <v>8</v>
      </c>
      <c r="AM222" s="41">
        <v>1</v>
      </c>
      <c r="AN222" s="41">
        <v>152</v>
      </c>
      <c r="AO222" s="250">
        <f t="shared" si="82"/>
        <v>162</v>
      </c>
      <c r="AP222" s="41">
        <v>2</v>
      </c>
      <c r="AQ222" s="41">
        <v>3</v>
      </c>
      <c r="AR222" s="41">
        <v>0</v>
      </c>
      <c r="AS222" s="41">
        <v>125</v>
      </c>
      <c r="AT222" s="250">
        <f t="shared" si="85"/>
        <v>130</v>
      </c>
      <c r="AU222" s="41">
        <v>2</v>
      </c>
      <c r="AV222" s="41">
        <v>4</v>
      </c>
      <c r="AW222" s="41">
        <v>0</v>
      </c>
      <c r="AX222" s="41">
        <v>109</v>
      </c>
      <c r="AY222" s="250">
        <f t="shared" si="84"/>
        <v>115</v>
      </c>
    </row>
    <row r="223" spans="1:51" ht="15.75" customHeight="1" thickBot="1" x14ac:dyDescent="0.3">
      <c r="B223" s="1055"/>
      <c r="C223" s="1122"/>
      <c r="D223" s="1089"/>
      <c r="E223" s="185" t="s">
        <v>621</v>
      </c>
      <c r="F223" s="135">
        <f t="shared" si="83"/>
        <v>0</v>
      </c>
      <c r="G223" s="179">
        <v>0</v>
      </c>
      <c r="H223" s="179">
        <v>0</v>
      </c>
      <c r="I223" s="179">
        <v>0</v>
      </c>
      <c r="J223" s="336">
        <v>0</v>
      </c>
      <c r="K223" s="346">
        <f t="shared" si="91"/>
        <v>0</v>
      </c>
      <c r="L223" s="320">
        <v>0</v>
      </c>
      <c r="M223" s="179">
        <v>0</v>
      </c>
      <c r="N223" s="179">
        <v>0</v>
      </c>
      <c r="O223" s="179">
        <v>0</v>
      </c>
      <c r="P223" s="250">
        <f t="shared" si="86"/>
        <v>0</v>
      </c>
      <c r="Q223" s="179">
        <v>0</v>
      </c>
      <c r="R223" s="179">
        <v>0</v>
      </c>
      <c r="S223" s="179">
        <v>0</v>
      </c>
      <c r="T223" s="336">
        <v>0</v>
      </c>
      <c r="U223" s="346">
        <f t="shared" si="87"/>
        <v>0</v>
      </c>
      <c r="V223" s="179">
        <v>0</v>
      </c>
      <c r="W223" s="179">
        <v>0</v>
      </c>
      <c r="X223" s="179">
        <v>0</v>
      </c>
      <c r="Y223" s="336">
        <v>0</v>
      </c>
      <c r="Z223" s="346">
        <f t="shared" si="88"/>
        <v>0</v>
      </c>
      <c r="AA223" s="179">
        <v>0</v>
      </c>
      <c r="AB223" s="179">
        <v>0</v>
      </c>
      <c r="AC223" s="179">
        <v>0</v>
      </c>
      <c r="AD223" s="179">
        <v>0</v>
      </c>
      <c r="AE223" s="346">
        <f t="shared" si="89"/>
        <v>0</v>
      </c>
      <c r="AF223" s="41">
        <v>0</v>
      </c>
      <c r="AG223" s="41">
        <v>0</v>
      </c>
      <c r="AH223" s="41">
        <v>0</v>
      </c>
      <c r="AI223" s="41">
        <v>0</v>
      </c>
      <c r="AJ223" s="346">
        <f t="shared" si="90"/>
        <v>0</v>
      </c>
      <c r="AK223" s="41">
        <v>0</v>
      </c>
      <c r="AL223" s="41">
        <v>0</v>
      </c>
      <c r="AM223" s="41">
        <v>0</v>
      </c>
      <c r="AN223" s="41">
        <v>0</v>
      </c>
      <c r="AO223" s="250">
        <f t="shared" si="82"/>
        <v>0</v>
      </c>
      <c r="AP223" s="41">
        <v>0</v>
      </c>
      <c r="AQ223" s="41">
        <v>0</v>
      </c>
      <c r="AR223" s="41">
        <v>0</v>
      </c>
      <c r="AS223" s="41">
        <v>0</v>
      </c>
      <c r="AT223" s="250">
        <f t="shared" si="85"/>
        <v>0</v>
      </c>
      <c r="AU223" s="41">
        <v>0</v>
      </c>
      <c r="AV223" s="41">
        <v>0</v>
      </c>
      <c r="AW223" s="41">
        <v>0</v>
      </c>
      <c r="AX223" s="41">
        <v>0</v>
      </c>
      <c r="AY223" s="250">
        <f t="shared" si="84"/>
        <v>0</v>
      </c>
    </row>
    <row r="224" spans="1:51" ht="15.75" customHeight="1" thickBot="1" x14ac:dyDescent="0.3">
      <c r="B224" s="1023"/>
      <c r="C224" s="1122"/>
      <c r="D224" s="1086"/>
      <c r="E224" s="185" t="s">
        <v>620</v>
      </c>
      <c r="F224" s="135">
        <f t="shared" si="83"/>
        <v>1</v>
      </c>
      <c r="G224" s="144">
        <v>0</v>
      </c>
      <c r="H224" s="144">
        <v>0</v>
      </c>
      <c r="I224" s="144">
        <v>0</v>
      </c>
      <c r="J224" s="337">
        <v>0</v>
      </c>
      <c r="K224" s="346">
        <f t="shared" si="91"/>
        <v>0</v>
      </c>
      <c r="L224" s="321">
        <v>0</v>
      </c>
      <c r="M224" s="144">
        <v>0</v>
      </c>
      <c r="N224" s="144">
        <v>0</v>
      </c>
      <c r="O224" s="144">
        <v>0</v>
      </c>
      <c r="P224" s="250">
        <f t="shared" si="86"/>
        <v>0</v>
      </c>
      <c r="Q224" s="144">
        <v>0</v>
      </c>
      <c r="R224" s="144">
        <v>0</v>
      </c>
      <c r="S224" s="144">
        <v>0</v>
      </c>
      <c r="T224" s="337">
        <v>0</v>
      </c>
      <c r="U224" s="346">
        <f t="shared" si="87"/>
        <v>0</v>
      </c>
      <c r="V224" s="144">
        <v>0</v>
      </c>
      <c r="W224" s="144">
        <v>0</v>
      </c>
      <c r="X224" s="144">
        <v>0</v>
      </c>
      <c r="Y224" s="337">
        <v>0</v>
      </c>
      <c r="Z224" s="346">
        <f t="shared" si="88"/>
        <v>0</v>
      </c>
      <c r="AA224" s="144">
        <v>0</v>
      </c>
      <c r="AB224" s="144">
        <v>0</v>
      </c>
      <c r="AC224" s="144">
        <v>0</v>
      </c>
      <c r="AD224" s="144">
        <v>1</v>
      </c>
      <c r="AE224" s="346">
        <f t="shared" si="89"/>
        <v>1</v>
      </c>
      <c r="AF224" s="176">
        <v>0</v>
      </c>
      <c r="AG224" s="176">
        <v>0</v>
      </c>
      <c r="AH224" s="176">
        <v>0</v>
      </c>
      <c r="AI224" s="176">
        <v>0</v>
      </c>
      <c r="AJ224" s="346">
        <f t="shared" si="90"/>
        <v>0</v>
      </c>
      <c r="AK224" s="176">
        <v>0</v>
      </c>
      <c r="AL224" s="176">
        <v>0</v>
      </c>
      <c r="AM224" s="176">
        <v>0</v>
      </c>
      <c r="AN224" s="176">
        <v>0</v>
      </c>
      <c r="AO224" s="250">
        <f t="shared" si="82"/>
        <v>0</v>
      </c>
      <c r="AP224" s="763">
        <v>0</v>
      </c>
      <c r="AQ224" s="763">
        <v>0</v>
      </c>
      <c r="AR224" s="763">
        <v>0</v>
      </c>
      <c r="AS224" s="763">
        <v>0</v>
      </c>
      <c r="AT224" s="250">
        <f t="shared" si="85"/>
        <v>0</v>
      </c>
      <c r="AU224" s="176">
        <v>0</v>
      </c>
      <c r="AV224" s="176">
        <v>0</v>
      </c>
      <c r="AW224" s="176">
        <v>0</v>
      </c>
      <c r="AX224" s="176">
        <v>0</v>
      </c>
      <c r="AY224" s="250">
        <f t="shared" si="84"/>
        <v>0</v>
      </c>
    </row>
    <row r="225" spans="2:51" ht="15" customHeight="1" x14ac:dyDescent="0.25">
      <c r="B225" s="1087">
        <v>51</v>
      </c>
      <c r="C225" s="1122"/>
      <c r="D225" s="1084" t="s">
        <v>497</v>
      </c>
      <c r="E225" s="57" t="s">
        <v>116</v>
      </c>
      <c r="F225" s="135">
        <f t="shared" si="83"/>
        <v>0</v>
      </c>
      <c r="G225" s="47">
        <v>0</v>
      </c>
      <c r="H225" s="47">
        <v>0</v>
      </c>
      <c r="I225" s="47">
        <v>0</v>
      </c>
      <c r="J225" s="335">
        <v>0</v>
      </c>
      <c r="K225" s="346">
        <f t="shared" si="91"/>
        <v>0</v>
      </c>
      <c r="L225" s="322">
        <v>0</v>
      </c>
      <c r="M225" s="47">
        <v>0</v>
      </c>
      <c r="N225" s="47">
        <v>0</v>
      </c>
      <c r="O225" s="47">
        <v>0</v>
      </c>
      <c r="P225" s="250">
        <f t="shared" si="86"/>
        <v>0</v>
      </c>
      <c r="Q225" s="47">
        <v>0</v>
      </c>
      <c r="R225" s="47">
        <v>0</v>
      </c>
      <c r="S225" s="47">
        <v>0</v>
      </c>
      <c r="T225" s="335">
        <v>0</v>
      </c>
      <c r="U225" s="346">
        <f t="shared" si="87"/>
        <v>0</v>
      </c>
      <c r="V225" s="47">
        <v>0</v>
      </c>
      <c r="W225" s="47">
        <v>0</v>
      </c>
      <c r="X225" s="47">
        <v>0</v>
      </c>
      <c r="Y225" s="335">
        <v>0</v>
      </c>
      <c r="Z225" s="346">
        <f t="shared" si="88"/>
        <v>0</v>
      </c>
      <c r="AA225" s="47">
        <v>0</v>
      </c>
      <c r="AB225" s="47">
        <v>0</v>
      </c>
      <c r="AC225" s="47">
        <v>0</v>
      </c>
      <c r="AD225" s="47">
        <v>0</v>
      </c>
      <c r="AE225" s="346">
        <f t="shared" si="89"/>
        <v>0</v>
      </c>
      <c r="AF225" s="176">
        <v>0</v>
      </c>
      <c r="AG225" s="176">
        <v>0</v>
      </c>
      <c r="AH225" s="176">
        <v>0</v>
      </c>
      <c r="AI225" s="176">
        <v>0</v>
      </c>
      <c r="AJ225" s="346">
        <f t="shared" si="90"/>
        <v>0</v>
      </c>
      <c r="AK225" s="176">
        <v>0</v>
      </c>
      <c r="AL225" s="176">
        <v>0</v>
      </c>
      <c r="AM225" s="176">
        <v>0</v>
      </c>
      <c r="AN225" s="176">
        <v>0</v>
      </c>
      <c r="AO225" s="250">
        <f t="shared" si="82"/>
        <v>0</v>
      </c>
      <c r="AP225" s="763">
        <v>0</v>
      </c>
      <c r="AQ225" s="763">
        <v>0</v>
      </c>
      <c r="AR225" s="763">
        <v>0</v>
      </c>
      <c r="AS225" s="763">
        <v>0</v>
      </c>
      <c r="AT225" s="250">
        <f t="shared" si="85"/>
        <v>0</v>
      </c>
      <c r="AU225" s="176">
        <v>0</v>
      </c>
      <c r="AV225" s="176">
        <v>0</v>
      </c>
      <c r="AW225" s="176">
        <v>0</v>
      </c>
      <c r="AX225" s="176">
        <v>0</v>
      </c>
      <c r="AY225" s="250">
        <f t="shared" si="84"/>
        <v>0</v>
      </c>
    </row>
    <row r="226" spans="2:51" ht="15" customHeight="1" x14ac:dyDescent="0.25">
      <c r="B226" s="1055"/>
      <c r="C226" s="1122"/>
      <c r="D226" s="1085"/>
      <c r="E226" s="57" t="s">
        <v>117</v>
      </c>
      <c r="F226" s="135">
        <f t="shared" si="83"/>
        <v>0</v>
      </c>
      <c r="G226" s="41">
        <v>0</v>
      </c>
      <c r="H226" s="41">
        <v>0</v>
      </c>
      <c r="I226" s="41">
        <v>0</v>
      </c>
      <c r="J226" s="333">
        <v>0</v>
      </c>
      <c r="K226" s="346">
        <f t="shared" si="91"/>
        <v>0</v>
      </c>
      <c r="L226" s="316">
        <v>0</v>
      </c>
      <c r="M226" s="41">
        <v>0</v>
      </c>
      <c r="N226" s="41">
        <v>0</v>
      </c>
      <c r="O226" s="41">
        <v>0</v>
      </c>
      <c r="P226" s="250">
        <f t="shared" si="86"/>
        <v>0</v>
      </c>
      <c r="Q226" s="41">
        <v>0</v>
      </c>
      <c r="R226" s="41">
        <v>0</v>
      </c>
      <c r="S226" s="41">
        <v>0</v>
      </c>
      <c r="T226" s="333">
        <v>0</v>
      </c>
      <c r="U226" s="346">
        <f t="shared" si="87"/>
        <v>0</v>
      </c>
      <c r="V226" s="41">
        <v>0</v>
      </c>
      <c r="W226" s="41">
        <v>0</v>
      </c>
      <c r="X226" s="41">
        <v>0</v>
      </c>
      <c r="Y226" s="333">
        <v>0</v>
      </c>
      <c r="Z226" s="346">
        <f t="shared" si="88"/>
        <v>0</v>
      </c>
      <c r="AA226" s="41">
        <v>0</v>
      </c>
      <c r="AB226" s="41">
        <v>0</v>
      </c>
      <c r="AC226" s="41">
        <v>0</v>
      </c>
      <c r="AD226" s="41">
        <v>0</v>
      </c>
      <c r="AE226" s="346">
        <f t="shared" si="89"/>
        <v>0</v>
      </c>
      <c r="AF226" s="41">
        <v>0</v>
      </c>
      <c r="AG226" s="41">
        <v>0</v>
      </c>
      <c r="AH226" s="41">
        <v>0</v>
      </c>
      <c r="AI226" s="41">
        <v>0</v>
      </c>
      <c r="AJ226" s="346">
        <f t="shared" si="90"/>
        <v>0</v>
      </c>
      <c r="AK226" s="41">
        <v>0</v>
      </c>
      <c r="AL226" s="41">
        <v>0</v>
      </c>
      <c r="AM226" s="41">
        <v>0</v>
      </c>
      <c r="AN226" s="41">
        <v>0</v>
      </c>
      <c r="AO226" s="250">
        <f t="shared" si="82"/>
        <v>0</v>
      </c>
      <c r="AP226" s="41">
        <v>0</v>
      </c>
      <c r="AQ226" s="41">
        <v>0</v>
      </c>
      <c r="AR226" s="41">
        <v>0</v>
      </c>
      <c r="AS226" s="41">
        <v>0</v>
      </c>
      <c r="AT226" s="250">
        <f t="shared" si="85"/>
        <v>0</v>
      </c>
      <c r="AU226" s="41">
        <v>0</v>
      </c>
      <c r="AV226" s="41">
        <v>0</v>
      </c>
      <c r="AW226" s="41">
        <v>0</v>
      </c>
      <c r="AX226" s="41">
        <v>0</v>
      </c>
      <c r="AY226" s="250">
        <f t="shared" si="84"/>
        <v>0</v>
      </c>
    </row>
    <row r="227" spans="2:51" ht="15" customHeight="1" thickBot="1" x14ac:dyDescent="0.3">
      <c r="B227" s="1055"/>
      <c r="C227" s="1122"/>
      <c r="D227" s="1085"/>
      <c r="E227" s="58" t="s">
        <v>112</v>
      </c>
      <c r="F227" s="135">
        <f t="shared" si="83"/>
        <v>0</v>
      </c>
      <c r="G227" s="42">
        <v>0</v>
      </c>
      <c r="H227" s="42">
        <v>0</v>
      </c>
      <c r="I227" s="42">
        <v>0</v>
      </c>
      <c r="J227" s="334">
        <v>0</v>
      </c>
      <c r="K227" s="346">
        <f t="shared" si="91"/>
        <v>0</v>
      </c>
      <c r="L227" s="317">
        <v>0</v>
      </c>
      <c r="M227" s="42">
        <v>0</v>
      </c>
      <c r="N227" s="42">
        <v>0</v>
      </c>
      <c r="O227" s="42">
        <v>0</v>
      </c>
      <c r="P227" s="250">
        <f t="shared" si="86"/>
        <v>0</v>
      </c>
      <c r="Q227" s="42">
        <v>0</v>
      </c>
      <c r="R227" s="42">
        <v>0</v>
      </c>
      <c r="S227" s="42">
        <v>0</v>
      </c>
      <c r="T227" s="334">
        <v>0</v>
      </c>
      <c r="U227" s="346">
        <f t="shared" si="87"/>
        <v>0</v>
      </c>
      <c r="V227" s="42">
        <v>0</v>
      </c>
      <c r="W227" s="42">
        <v>0</v>
      </c>
      <c r="X227" s="42">
        <v>0</v>
      </c>
      <c r="Y227" s="334">
        <v>0</v>
      </c>
      <c r="Z227" s="346">
        <f t="shared" si="88"/>
        <v>0</v>
      </c>
      <c r="AA227" s="42">
        <v>0</v>
      </c>
      <c r="AB227" s="42">
        <v>0</v>
      </c>
      <c r="AC227" s="42">
        <v>0</v>
      </c>
      <c r="AD227" s="42">
        <v>0</v>
      </c>
      <c r="AE227" s="346">
        <f t="shared" si="89"/>
        <v>0</v>
      </c>
      <c r="AF227" s="41">
        <v>0</v>
      </c>
      <c r="AG227" s="41">
        <v>0</v>
      </c>
      <c r="AH227" s="41">
        <v>0</v>
      </c>
      <c r="AI227" s="41">
        <v>0</v>
      </c>
      <c r="AJ227" s="346">
        <f t="shared" si="90"/>
        <v>0</v>
      </c>
      <c r="AK227" s="41">
        <v>0</v>
      </c>
      <c r="AL227" s="41">
        <v>0</v>
      </c>
      <c r="AM227" s="41">
        <v>0</v>
      </c>
      <c r="AN227" s="41">
        <v>0</v>
      </c>
      <c r="AO227" s="250">
        <f t="shared" si="82"/>
        <v>0</v>
      </c>
      <c r="AP227" s="41">
        <v>0</v>
      </c>
      <c r="AQ227" s="41">
        <v>0</v>
      </c>
      <c r="AR227" s="41">
        <v>0</v>
      </c>
      <c r="AS227" s="41">
        <v>0</v>
      </c>
      <c r="AT227" s="250">
        <f t="shared" si="85"/>
        <v>0</v>
      </c>
      <c r="AU227" s="41">
        <v>0</v>
      </c>
      <c r="AV227" s="41">
        <v>0</v>
      </c>
      <c r="AW227" s="41">
        <v>0</v>
      </c>
      <c r="AX227" s="41">
        <v>0</v>
      </c>
      <c r="AY227" s="250">
        <f t="shared" si="84"/>
        <v>0</v>
      </c>
    </row>
    <row r="228" spans="2:51" ht="15" customHeight="1" thickBot="1" x14ac:dyDescent="0.3">
      <c r="B228" s="1055"/>
      <c r="C228" s="1122"/>
      <c r="D228" s="1089"/>
      <c r="E228" s="185" t="s">
        <v>621</v>
      </c>
      <c r="F228" s="135">
        <f t="shared" si="83"/>
        <v>65</v>
      </c>
      <c r="G228" s="179">
        <v>0</v>
      </c>
      <c r="H228" s="179">
        <v>0</v>
      </c>
      <c r="I228" s="179">
        <v>0</v>
      </c>
      <c r="J228" s="336">
        <v>0</v>
      </c>
      <c r="K228" s="346">
        <f t="shared" si="91"/>
        <v>0</v>
      </c>
      <c r="L228" s="320">
        <v>0</v>
      </c>
      <c r="M228" s="179">
        <v>0</v>
      </c>
      <c r="N228" s="179">
        <v>0</v>
      </c>
      <c r="O228" s="179">
        <v>0</v>
      </c>
      <c r="P228" s="250">
        <f t="shared" si="86"/>
        <v>0</v>
      </c>
      <c r="Q228" s="179">
        <v>0</v>
      </c>
      <c r="R228" s="179">
        <v>0</v>
      </c>
      <c r="S228" s="179">
        <v>0</v>
      </c>
      <c r="T228" s="336">
        <v>0</v>
      </c>
      <c r="U228" s="346">
        <f t="shared" si="87"/>
        <v>0</v>
      </c>
      <c r="V228" s="179">
        <v>0</v>
      </c>
      <c r="W228" s="179">
        <v>0</v>
      </c>
      <c r="X228" s="179">
        <v>0</v>
      </c>
      <c r="Y228" s="336">
        <v>7</v>
      </c>
      <c r="Z228" s="346">
        <f t="shared" si="88"/>
        <v>7</v>
      </c>
      <c r="AA228" s="179">
        <v>5</v>
      </c>
      <c r="AB228" s="179">
        <v>3</v>
      </c>
      <c r="AC228" s="179">
        <v>11</v>
      </c>
      <c r="AD228" s="179">
        <v>33</v>
      </c>
      <c r="AE228" s="346">
        <f t="shared" si="89"/>
        <v>52</v>
      </c>
      <c r="AF228" s="41">
        <v>0</v>
      </c>
      <c r="AG228" s="41">
        <v>0</v>
      </c>
      <c r="AH228" s="41">
        <v>0</v>
      </c>
      <c r="AI228" s="41">
        <v>5</v>
      </c>
      <c r="AJ228" s="346">
        <f t="shared" si="90"/>
        <v>5</v>
      </c>
      <c r="AK228" s="41">
        <v>0</v>
      </c>
      <c r="AL228" s="41">
        <v>0</v>
      </c>
      <c r="AM228" s="41">
        <v>0</v>
      </c>
      <c r="AN228" s="41">
        <v>1</v>
      </c>
      <c r="AO228" s="250">
        <f t="shared" si="82"/>
        <v>1</v>
      </c>
      <c r="AP228" s="41">
        <v>0</v>
      </c>
      <c r="AQ228" s="41">
        <v>0</v>
      </c>
      <c r="AR228" s="41">
        <v>0</v>
      </c>
      <c r="AS228" s="41">
        <v>0</v>
      </c>
      <c r="AT228" s="250">
        <f t="shared" si="85"/>
        <v>0</v>
      </c>
      <c r="AU228" s="41">
        <v>0</v>
      </c>
      <c r="AV228" s="41">
        <v>0</v>
      </c>
      <c r="AW228" s="41">
        <v>0</v>
      </c>
      <c r="AX228" s="41">
        <v>0</v>
      </c>
      <c r="AY228" s="250">
        <f t="shared" si="84"/>
        <v>0</v>
      </c>
    </row>
    <row r="229" spans="2:51" ht="15" customHeight="1" thickBot="1" x14ac:dyDescent="0.3">
      <c r="B229" s="1023"/>
      <c r="C229" s="1122"/>
      <c r="D229" s="1086"/>
      <c r="E229" s="185" t="s">
        <v>620</v>
      </c>
      <c r="F229" s="135">
        <f t="shared" si="83"/>
        <v>0</v>
      </c>
      <c r="G229" s="144">
        <v>0</v>
      </c>
      <c r="H229" s="144">
        <v>0</v>
      </c>
      <c r="I229" s="144">
        <v>0</v>
      </c>
      <c r="J229" s="337">
        <v>0</v>
      </c>
      <c r="K229" s="346">
        <f t="shared" si="91"/>
        <v>0</v>
      </c>
      <c r="L229" s="321">
        <v>0</v>
      </c>
      <c r="M229" s="144">
        <v>0</v>
      </c>
      <c r="N229" s="144">
        <v>0</v>
      </c>
      <c r="O229" s="144">
        <v>0</v>
      </c>
      <c r="P229" s="250">
        <f t="shared" si="86"/>
        <v>0</v>
      </c>
      <c r="Q229" s="144">
        <v>0</v>
      </c>
      <c r="R229" s="144">
        <v>0</v>
      </c>
      <c r="S229" s="144">
        <v>0</v>
      </c>
      <c r="T229" s="337">
        <v>0</v>
      </c>
      <c r="U229" s="346">
        <f t="shared" si="87"/>
        <v>0</v>
      </c>
      <c r="V229" s="144">
        <v>0</v>
      </c>
      <c r="W229" s="144">
        <v>0</v>
      </c>
      <c r="X229" s="144">
        <v>0</v>
      </c>
      <c r="Y229" s="431">
        <v>0</v>
      </c>
      <c r="Z229" s="346">
        <f t="shared" si="88"/>
        <v>0</v>
      </c>
      <c r="AA229" s="144">
        <v>0</v>
      </c>
      <c r="AB229" s="144">
        <v>0</v>
      </c>
      <c r="AC229" s="144">
        <v>0</v>
      </c>
      <c r="AD229" s="144">
        <v>0</v>
      </c>
      <c r="AE229" s="346">
        <f t="shared" si="89"/>
        <v>0</v>
      </c>
      <c r="AF229" s="176">
        <v>0</v>
      </c>
      <c r="AG229" s="176">
        <v>0</v>
      </c>
      <c r="AH229" s="176">
        <v>0</v>
      </c>
      <c r="AI229" s="176">
        <v>0</v>
      </c>
      <c r="AJ229" s="346">
        <f t="shared" si="90"/>
        <v>0</v>
      </c>
      <c r="AK229" s="176">
        <v>0</v>
      </c>
      <c r="AL229" s="176">
        <v>0</v>
      </c>
      <c r="AM229" s="176">
        <v>0</v>
      </c>
      <c r="AN229" s="176">
        <v>0</v>
      </c>
      <c r="AO229" s="250">
        <f t="shared" si="82"/>
        <v>0</v>
      </c>
      <c r="AP229" s="763">
        <v>0</v>
      </c>
      <c r="AQ229" s="763">
        <v>0</v>
      </c>
      <c r="AR229" s="763">
        <v>0</v>
      </c>
      <c r="AS229" s="763">
        <v>0</v>
      </c>
      <c r="AT229" s="250">
        <f t="shared" si="85"/>
        <v>0</v>
      </c>
      <c r="AU229" s="176">
        <v>0</v>
      </c>
      <c r="AV229" s="176">
        <v>0</v>
      </c>
      <c r="AW229" s="176">
        <v>0</v>
      </c>
      <c r="AX229" s="176">
        <v>0</v>
      </c>
      <c r="AY229" s="250">
        <f t="shared" si="84"/>
        <v>0</v>
      </c>
    </row>
    <row r="230" spans="2:51" ht="15" customHeight="1" x14ac:dyDescent="0.25">
      <c r="B230" s="1087">
        <v>52</v>
      </c>
      <c r="C230" s="1122"/>
      <c r="D230" s="1084" t="s">
        <v>633</v>
      </c>
      <c r="E230" s="158" t="s">
        <v>116</v>
      </c>
      <c r="F230" s="135">
        <f t="shared" si="83"/>
        <v>0</v>
      </c>
      <c r="G230" s="47">
        <v>0</v>
      </c>
      <c r="H230" s="47">
        <v>0</v>
      </c>
      <c r="I230" s="47">
        <v>0</v>
      </c>
      <c r="J230" s="335">
        <v>0</v>
      </c>
      <c r="K230" s="346">
        <f t="shared" si="91"/>
        <v>0</v>
      </c>
      <c r="L230" s="322">
        <v>0</v>
      </c>
      <c r="M230" s="47">
        <v>0</v>
      </c>
      <c r="N230" s="47">
        <v>0</v>
      </c>
      <c r="O230" s="47">
        <v>0</v>
      </c>
      <c r="P230" s="250">
        <f t="shared" si="86"/>
        <v>0</v>
      </c>
      <c r="Q230" s="47">
        <v>0</v>
      </c>
      <c r="R230" s="47">
        <v>0</v>
      </c>
      <c r="S230" s="47">
        <v>0</v>
      </c>
      <c r="T230" s="335">
        <v>0</v>
      </c>
      <c r="U230" s="346">
        <f t="shared" si="87"/>
        <v>0</v>
      </c>
      <c r="V230" s="47">
        <v>0</v>
      </c>
      <c r="W230" s="47">
        <v>0</v>
      </c>
      <c r="X230" s="47">
        <v>0</v>
      </c>
      <c r="Y230" s="335">
        <v>0</v>
      </c>
      <c r="Z230" s="346">
        <f t="shared" si="88"/>
        <v>0</v>
      </c>
      <c r="AA230" s="47">
        <v>0</v>
      </c>
      <c r="AB230" s="47">
        <v>0</v>
      </c>
      <c r="AC230" s="47">
        <v>0</v>
      </c>
      <c r="AD230" s="47">
        <v>0</v>
      </c>
      <c r="AE230" s="346">
        <f t="shared" si="89"/>
        <v>0</v>
      </c>
      <c r="AF230" s="176">
        <v>0</v>
      </c>
      <c r="AG230" s="176">
        <v>0</v>
      </c>
      <c r="AH230" s="176">
        <v>0</v>
      </c>
      <c r="AI230" s="176">
        <v>0</v>
      </c>
      <c r="AJ230" s="346">
        <f t="shared" si="90"/>
        <v>0</v>
      </c>
      <c r="AK230" s="176">
        <v>0</v>
      </c>
      <c r="AL230" s="176">
        <v>0</v>
      </c>
      <c r="AM230" s="176">
        <v>0</v>
      </c>
      <c r="AN230" s="176">
        <v>0</v>
      </c>
      <c r="AO230" s="250">
        <f t="shared" si="82"/>
        <v>0</v>
      </c>
      <c r="AP230" s="763">
        <v>0</v>
      </c>
      <c r="AQ230" s="763">
        <v>0</v>
      </c>
      <c r="AR230" s="763">
        <v>0</v>
      </c>
      <c r="AS230" s="763">
        <v>0</v>
      </c>
      <c r="AT230" s="250">
        <f t="shared" si="85"/>
        <v>0</v>
      </c>
      <c r="AU230" s="176">
        <v>0</v>
      </c>
      <c r="AV230" s="176">
        <v>0</v>
      </c>
      <c r="AW230" s="176">
        <v>0</v>
      </c>
      <c r="AX230" s="176">
        <v>0</v>
      </c>
      <c r="AY230" s="250">
        <f t="shared" si="84"/>
        <v>0</v>
      </c>
    </row>
    <row r="231" spans="2:51" ht="15" customHeight="1" x14ac:dyDescent="0.25">
      <c r="B231" s="1055"/>
      <c r="C231" s="1122"/>
      <c r="D231" s="1085"/>
      <c r="E231" s="159" t="s">
        <v>117</v>
      </c>
      <c r="F231" s="135">
        <f t="shared" si="83"/>
        <v>0</v>
      </c>
      <c r="G231" s="41">
        <v>0</v>
      </c>
      <c r="H231" s="41">
        <v>0</v>
      </c>
      <c r="I231" s="41">
        <v>0</v>
      </c>
      <c r="J231" s="333">
        <v>0</v>
      </c>
      <c r="K231" s="346">
        <f t="shared" si="91"/>
        <v>0</v>
      </c>
      <c r="L231" s="316">
        <v>0</v>
      </c>
      <c r="M231" s="41">
        <v>0</v>
      </c>
      <c r="N231" s="41">
        <v>0</v>
      </c>
      <c r="O231" s="41">
        <v>0</v>
      </c>
      <c r="P231" s="250">
        <f t="shared" si="86"/>
        <v>0</v>
      </c>
      <c r="Q231" s="41">
        <v>0</v>
      </c>
      <c r="R231" s="41">
        <v>0</v>
      </c>
      <c r="S231" s="41">
        <v>0</v>
      </c>
      <c r="T231" s="333">
        <v>0</v>
      </c>
      <c r="U231" s="346">
        <f t="shared" si="87"/>
        <v>0</v>
      </c>
      <c r="V231" s="41">
        <v>0</v>
      </c>
      <c r="W231" s="41">
        <v>0</v>
      </c>
      <c r="X231" s="41">
        <v>0</v>
      </c>
      <c r="Y231" s="333">
        <v>0</v>
      </c>
      <c r="Z231" s="346">
        <f t="shared" si="88"/>
        <v>0</v>
      </c>
      <c r="AA231" s="41">
        <v>0</v>
      </c>
      <c r="AB231" s="41">
        <v>0</v>
      </c>
      <c r="AC231" s="41">
        <v>0</v>
      </c>
      <c r="AD231" s="41">
        <v>0</v>
      </c>
      <c r="AE231" s="346">
        <f t="shared" si="89"/>
        <v>0</v>
      </c>
      <c r="AF231" s="41">
        <v>0</v>
      </c>
      <c r="AG231" s="41">
        <v>0</v>
      </c>
      <c r="AH231" s="41">
        <v>0</v>
      </c>
      <c r="AI231" s="41">
        <v>0</v>
      </c>
      <c r="AJ231" s="346">
        <f t="shared" si="90"/>
        <v>0</v>
      </c>
      <c r="AK231" s="41">
        <v>0</v>
      </c>
      <c r="AL231" s="41">
        <v>0</v>
      </c>
      <c r="AM231" s="41">
        <v>0</v>
      </c>
      <c r="AN231" s="41">
        <v>0</v>
      </c>
      <c r="AO231" s="250">
        <f t="shared" si="82"/>
        <v>0</v>
      </c>
      <c r="AP231" s="41">
        <v>0</v>
      </c>
      <c r="AQ231" s="41">
        <v>0</v>
      </c>
      <c r="AR231" s="41">
        <v>0</v>
      </c>
      <c r="AS231" s="41">
        <v>0</v>
      </c>
      <c r="AT231" s="250">
        <f t="shared" si="85"/>
        <v>0</v>
      </c>
      <c r="AU231" s="41">
        <v>0</v>
      </c>
      <c r="AV231" s="41">
        <v>0</v>
      </c>
      <c r="AW231" s="41">
        <v>0</v>
      </c>
      <c r="AX231" s="41">
        <v>0</v>
      </c>
      <c r="AY231" s="250">
        <f t="shared" si="84"/>
        <v>0</v>
      </c>
    </row>
    <row r="232" spans="2:51" ht="12.75" customHeight="1" thickBot="1" x14ac:dyDescent="0.3">
      <c r="B232" s="1055"/>
      <c r="C232" s="1122"/>
      <c r="D232" s="1085"/>
      <c r="E232" s="160" t="s">
        <v>112</v>
      </c>
      <c r="F232" s="135">
        <f t="shared" si="83"/>
        <v>0</v>
      </c>
      <c r="G232" s="42">
        <v>0</v>
      </c>
      <c r="H232" s="42">
        <v>0</v>
      </c>
      <c r="I232" s="42">
        <v>0</v>
      </c>
      <c r="J232" s="334">
        <v>0</v>
      </c>
      <c r="K232" s="346">
        <f t="shared" si="91"/>
        <v>0</v>
      </c>
      <c r="L232" s="317">
        <v>0</v>
      </c>
      <c r="M232" s="42">
        <v>0</v>
      </c>
      <c r="N232" s="42">
        <v>0</v>
      </c>
      <c r="O232" s="42">
        <v>0</v>
      </c>
      <c r="P232" s="250">
        <f t="shared" si="86"/>
        <v>0</v>
      </c>
      <c r="Q232" s="42">
        <v>0</v>
      </c>
      <c r="R232" s="42">
        <v>0</v>
      </c>
      <c r="S232" s="42">
        <v>0</v>
      </c>
      <c r="T232" s="334">
        <v>0</v>
      </c>
      <c r="U232" s="346">
        <f t="shared" si="87"/>
        <v>0</v>
      </c>
      <c r="V232" s="42">
        <v>0</v>
      </c>
      <c r="W232" s="42">
        <v>0</v>
      </c>
      <c r="X232" s="42">
        <v>0</v>
      </c>
      <c r="Y232" s="334">
        <v>0</v>
      </c>
      <c r="Z232" s="346">
        <f t="shared" si="88"/>
        <v>0</v>
      </c>
      <c r="AA232" s="42">
        <v>0</v>
      </c>
      <c r="AB232" s="42">
        <v>0</v>
      </c>
      <c r="AC232" s="42">
        <v>0</v>
      </c>
      <c r="AD232" s="42">
        <v>0</v>
      </c>
      <c r="AE232" s="346">
        <f t="shared" si="89"/>
        <v>0</v>
      </c>
      <c r="AF232" s="41">
        <v>0</v>
      </c>
      <c r="AG232" s="41">
        <v>0</v>
      </c>
      <c r="AH232" s="41">
        <v>0</v>
      </c>
      <c r="AI232" s="41">
        <v>0</v>
      </c>
      <c r="AJ232" s="346">
        <f t="shared" si="90"/>
        <v>0</v>
      </c>
      <c r="AK232" s="41">
        <v>0</v>
      </c>
      <c r="AL232" s="41">
        <v>0</v>
      </c>
      <c r="AM232" s="41">
        <v>0</v>
      </c>
      <c r="AN232" s="41">
        <v>0</v>
      </c>
      <c r="AO232" s="250">
        <f t="shared" si="82"/>
        <v>0</v>
      </c>
      <c r="AP232" s="41">
        <v>0</v>
      </c>
      <c r="AQ232" s="41">
        <v>0</v>
      </c>
      <c r="AR232" s="41">
        <v>0</v>
      </c>
      <c r="AS232" s="41">
        <v>0</v>
      </c>
      <c r="AT232" s="250">
        <f t="shared" si="85"/>
        <v>0</v>
      </c>
      <c r="AU232" s="41">
        <v>0</v>
      </c>
      <c r="AV232" s="41">
        <v>0</v>
      </c>
      <c r="AW232" s="41">
        <v>0</v>
      </c>
      <c r="AX232" s="41">
        <v>0</v>
      </c>
      <c r="AY232" s="250">
        <f t="shared" si="84"/>
        <v>0</v>
      </c>
    </row>
    <row r="233" spans="2:51" ht="12.75" customHeight="1" thickBot="1" x14ac:dyDescent="0.3">
      <c r="B233" s="1055"/>
      <c r="C233" s="1122"/>
      <c r="D233" s="1089"/>
      <c r="E233" s="185" t="s">
        <v>621</v>
      </c>
      <c r="F233" s="135">
        <f t="shared" si="83"/>
        <v>26</v>
      </c>
      <c r="G233" s="179">
        <v>3</v>
      </c>
      <c r="H233" s="179">
        <v>1</v>
      </c>
      <c r="I233" s="179">
        <v>0</v>
      </c>
      <c r="J233" s="336">
        <v>0</v>
      </c>
      <c r="K233" s="346">
        <f t="shared" si="91"/>
        <v>4</v>
      </c>
      <c r="L233" s="320">
        <v>0</v>
      </c>
      <c r="M233" s="179">
        <v>0</v>
      </c>
      <c r="N233" s="179">
        <v>0</v>
      </c>
      <c r="O233" s="179">
        <v>0</v>
      </c>
      <c r="P233" s="250">
        <f t="shared" si="86"/>
        <v>0</v>
      </c>
      <c r="Q233" s="179">
        <v>1</v>
      </c>
      <c r="R233" s="179">
        <v>0</v>
      </c>
      <c r="S233" s="179">
        <v>0</v>
      </c>
      <c r="T233" s="336">
        <v>0</v>
      </c>
      <c r="U233" s="346">
        <f t="shared" si="87"/>
        <v>1</v>
      </c>
      <c r="V233" s="179">
        <v>0</v>
      </c>
      <c r="W233" s="179">
        <v>0</v>
      </c>
      <c r="X233" s="179">
        <v>0</v>
      </c>
      <c r="Y233" s="336">
        <v>2</v>
      </c>
      <c r="Z233" s="346">
        <f t="shared" si="88"/>
        <v>2</v>
      </c>
      <c r="AA233" s="179">
        <v>0</v>
      </c>
      <c r="AB233" s="179">
        <v>0</v>
      </c>
      <c r="AC233" s="179">
        <v>0</v>
      </c>
      <c r="AD233" s="179">
        <v>1</v>
      </c>
      <c r="AE233" s="346">
        <f t="shared" si="89"/>
        <v>1</v>
      </c>
      <c r="AF233" s="41">
        <v>0</v>
      </c>
      <c r="AG233" s="41">
        <v>2</v>
      </c>
      <c r="AH233" s="41">
        <v>0</v>
      </c>
      <c r="AI233" s="41">
        <v>2</v>
      </c>
      <c r="AJ233" s="346">
        <f t="shared" si="90"/>
        <v>4</v>
      </c>
      <c r="AK233" s="41">
        <v>0</v>
      </c>
      <c r="AL233" s="41">
        <v>1</v>
      </c>
      <c r="AM233" s="41">
        <v>0</v>
      </c>
      <c r="AN233" s="41">
        <v>4</v>
      </c>
      <c r="AO233" s="250">
        <f t="shared" si="82"/>
        <v>5</v>
      </c>
      <c r="AP233" s="41">
        <v>0</v>
      </c>
      <c r="AQ233" s="41">
        <v>0</v>
      </c>
      <c r="AR233" s="41">
        <v>1</v>
      </c>
      <c r="AS233" s="41">
        <v>6</v>
      </c>
      <c r="AT233" s="250">
        <f t="shared" si="85"/>
        <v>7</v>
      </c>
      <c r="AU233" s="41">
        <v>0</v>
      </c>
      <c r="AV233" s="41">
        <v>0</v>
      </c>
      <c r="AW233" s="41">
        <v>0</v>
      </c>
      <c r="AX233" s="41">
        <v>2</v>
      </c>
      <c r="AY233" s="250">
        <f t="shared" si="84"/>
        <v>2</v>
      </c>
    </row>
    <row r="234" spans="2:51" ht="33.75" customHeight="1" thickBot="1" x14ac:dyDescent="0.3">
      <c r="B234" s="1023"/>
      <c r="C234" s="1122"/>
      <c r="D234" s="1086"/>
      <c r="E234" s="185" t="s">
        <v>620</v>
      </c>
      <c r="F234" s="135">
        <f t="shared" si="83"/>
        <v>0</v>
      </c>
      <c r="G234" s="144">
        <v>0</v>
      </c>
      <c r="H234" s="144">
        <v>0</v>
      </c>
      <c r="I234" s="144">
        <v>0</v>
      </c>
      <c r="J234" s="337">
        <v>0</v>
      </c>
      <c r="K234" s="346">
        <f t="shared" si="91"/>
        <v>0</v>
      </c>
      <c r="L234" s="321">
        <v>0</v>
      </c>
      <c r="M234" s="144">
        <v>0</v>
      </c>
      <c r="N234" s="144">
        <v>0</v>
      </c>
      <c r="O234" s="144">
        <v>0</v>
      </c>
      <c r="P234" s="250">
        <f t="shared" si="86"/>
        <v>0</v>
      </c>
      <c r="Q234" s="144">
        <v>0</v>
      </c>
      <c r="R234" s="144">
        <v>0</v>
      </c>
      <c r="S234" s="144">
        <v>0</v>
      </c>
      <c r="T234" s="337">
        <v>0</v>
      </c>
      <c r="U234" s="346">
        <f t="shared" si="87"/>
        <v>0</v>
      </c>
      <c r="V234" s="144">
        <v>0</v>
      </c>
      <c r="W234" s="144">
        <v>0</v>
      </c>
      <c r="X234" s="144">
        <v>0</v>
      </c>
      <c r="Y234" s="337">
        <v>0</v>
      </c>
      <c r="Z234" s="346">
        <f t="shared" si="88"/>
        <v>0</v>
      </c>
      <c r="AA234" s="144">
        <v>0</v>
      </c>
      <c r="AB234" s="144">
        <v>0</v>
      </c>
      <c r="AC234" s="144">
        <v>0</v>
      </c>
      <c r="AD234" s="144">
        <v>0</v>
      </c>
      <c r="AE234" s="346">
        <f t="shared" si="89"/>
        <v>0</v>
      </c>
      <c r="AF234" s="176">
        <v>0</v>
      </c>
      <c r="AG234" s="176">
        <v>0</v>
      </c>
      <c r="AH234" s="176">
        <v>0</v>
      </c>
      <c r="AI234" s="176">
        <v>0</v>
      </c>
      <c r="AJ234" s="346">
        <f t="shared" si="90"/>
        <v>0</v>
      </c>
      <c r="AK234" s="176">
        <v>0</v>
      </c>
      <c r="AL234" s="176">
        <v>0</v>
      </c>
      <c r="AM234" s="176">
        <v>0</v>
      </c>
      <c r="AN234" s="176">
        <v>0</v>
      </c>
      <c r="AO234" s="250">
        <f t="shared" si="82"/>
        <v>0</v>
      </c>
      <c r="AP234" s="763">
        <v>0</v>
      </c>
      <c r="AQ234" s="763">
        <v>0</v>
      </c>
      <c r="AR234" s="763">
        <v>0</v>
      </c>
      <c r="AS234" s="763">
        <v>0</v>
      </c>
      <c r="AT234" s="250">
        <f t="shared" si="85"/>
        <v>0</v>
      </c>
      <c r="AU234" s="176">
        <v>0</v>
      </c>
      <c r="AV234" s="176">
        <v>0</v>
      </c>
      <c r="AW234" s="176">
        <v>0</v>
      </c>
      <c r="AX234" s="176">
        <v>0</v>
      </c>
      <c r="AY234" s="250">
        <f t="shared" si="84"/>
        <v>0</v>
      </c>
    </row>
    <row r="235" spans="2:51" ht="15" customHeight="1" x14ac:dyDescent="0.25">
      <c r="B235" s="1087">
        <v>53</v>
      </c>
      <c r="C235" s="1122"/>
      <c r="D235" s="1084" t="s">
        <v>700</v>
      </c>
      <c r="E235" s="55" t="s">
        <v>116</v>
      </c>
      <c r="F235" s="135">
        <f t="shared" si="83"/>
        <v>0</v>
      </c>
      <c r="G235" s="157">
        <v>0</v>
      </c>
      <c r="H235" s="47">
        <v>0</v>
      </c>
      <c r="I235" s="47">
        <v>0</v>
      </c>
      <c r="J235" s="335">
        <v>0</v>
      </c>
      <c r="K235" s="346">
        <f t="shared" si="91"/>
        <v>0</v>
      </c>
      <c r="L235" s="325">
        <v>0</v>
      </c>
      <c r="M235" s="157">
        <v>0</v>
      </c>
      <c r="N235" s="157">
        <v>0</v>
      </c>
      <c r="O235" s="157">
        <v>0</v>
      </c>
      <c r="P235" s="250">
        <f t="shared" si="86"/>
        <v>0</v>
      </c>
      <c r="Q235" s="157">
        <v>0</v>
      </c>
      <c r="R235" s="157">
        <v>0</v>
      </c>
      <c r="S235" s="157">
        <v>0</v>
      </c>
      <c r="T235" s="380">
        <v>0</v>
      </c>
      <c r="U235" s="346">
        <f t="shared" si="87"/>
        <v>0</v>
      </c>
      <c r="V235" s="157">
        <v>0</v>
      </c>
      <c r="W235" s="157">
        <v>0</v>
      </c>
      <c r="X235" s="157">
        <v>0</v>
      </c>
      <c r="Y235" s="380">
        <v>0</v>
      </c>
      <c r="Z235" s="346">
        <f t="shared" si="88"/>
        <v>0</v>
      </c>
      <c r="AA235" s="157">
        <v>0</v>
      </c>
      <c r="AB235" s="157">
        <v>0</v>
      </c>
      <c r="AC235" s="157">
        <v>0</v>
      </c>
      <c r="AD235" s="157">
        <v>0</v>
      </c>
      <c r="AE235" s="346">
        <f t="shared" si="89"/>
        <v>0</v>
      </c>
      <c r="AF235" s="572">
        <v>0</v>
      </c>
      <c r="AG235" s="572">
        <v>0</v>
      </c>
      <c r="AH235" s="572">
        <v>0</v>
      </c>
      <c r="AI235" s="572">
        <v>0</v>
      </c>
      <c r="AJ235" s="346">
        <f t="shared" si="90"/>
        <v>0</v>
      </c>
      <c r="AK235" s="572">
        <v>0</v>
      </c>
      <c r="AL235" s="572">
        <v>0</v>
      </c>
      <c r="AM235" s="572">
        <v>0</v>
      </c>
      <c r="AN235" s="572">
        <v>0</v>
      </c>
      <c r="AO235" s="250">
        <f t="shared" si="82"/>
        <v>0</v>
      </c>
      <c r="AP235" s="572">
        <v>0</v>
      </c>
      <c r="AQ235" s="572">
        <v>0</v>
      </c>
      <c r="AR235" s="572">
        <v>0</v>
      </c>
      <c r="AS235" s="572">
        <v>0</v>
      </c>
      <c r="AT235" s="250">
        <f t="shared" si="85"/>
        <v>0</v>
      </c>
      <c r="AU235" s="572">
        <v>0</v>
      </c>
      <c r="AV235" s="572">
        <v>0</v>
      </c>
      <c r="AW235" s="572">
        <v>0</v>
      </c>
      <c r="AX235" s="572">
        <v>0</v>
      </c>
      <c r="AY235" s="250">
        <f t="shared" si="84"/>
        <v>0</v>
      </c>
    </row>
    <row r="236" spans="2:51" ht="15" customHeight="1" x14ac:dyDescent="0.25">
      <c r="B236" s="1055"/>
      <c r="C236" s="1122"/>
      <c r="D236" s="1085"/>
      <c r="E236" s="57" t="s">
        <v>117</v>
      </c>
      <c r="F236" s="135">
        <f t="shared" si="83"/>
        <v>0</v>
      </c>
      <c r="G236" s="41">
        <v>0</v>
      </c>
      <c r="H236" s="41">
        <v>0</v>
      </c>
      <c r="I236" s="41">
        <v>0</v>
      </c>
      <c r="J236" s="333">
        <v>0</v>
      </c>
      <c r="K236" s="346">
        <f t="shared" si="91"/>
        <v>0</v>
      </c>
      <c r="L236" s="316">
        <v>0</v>
      </c>
      <c r="M236" s="41">
        <v>0</v>
      </c>
      <c r="N236" s="41">
        <v>0</v>
      </c>
      <c r="O236" s="41">
        <v>0</v>
      </c>
      <c r="P236" s="250">
        <f t="shared" si="86"/>
        <v>0</v>
      </c>
      <c r="Q236" s="41">
        <v>0</v>
      </c>
      <c r="R236" s="41">
        <v>0</v>
      </c>
      <c r="S236" s="41">
        <v>0</v>
      </c>
      <c r="T236" s="333">
        <v>0</v>
      </c>
      <c r="U236" s="346">
        <f t="shared" si="87"/>
        <v>0</v>
      </c>
      <c r="V236" s="41">
        <v>0</v>
      </c>
      <c r="W236" s="41">
        <v>0</v>
      </c>
      <c r="X236" s="41">
        <v>0</v>
      </c>
      <c r="Y236" s="333">
        <v>0</v>
      </c>
      <c r="Z236" s="346">
        <f t="shared" si="88"/>
        <v>0</v>
      </c>
      <c r="AA236" s="41">
        <v>0</v>
      </c>
      <c r="AB236" s="41">
        <v>0</v>
      </c>
      <c r="AC236" s="41">
        <v>0</v>
      </c>
      <c r="AD236" s="41">
        <v>0</v>
      </c>
      <c r="AE236" s="346">
        <f t="shared" si="89"/>
        <v>0</v>
      </c>
      <c r="AF236" s="41">
        <v>0</v>
      </c>
      <c r="AG236" s="41">
        <v>0</v>
      </c>
      <c r="AH236" s="41">
        <v>0</v>
      </c>
      <c r="AI236" s="41">
        <v>0</v>
      </c>
      <c r="AJ236" s="346">
        <f t="shared" si="90"/>
        <v>0</v>
      </c>
      <c r="AK236" s="41">
        <v>0</v>
      </c>
      <c r="AL236" s="41">
        <v>0</v>
      </c>
      <c r="AM236" s="41">
        <v>0</v>
      </c>
      <c r="AN236" s="41">
        <v>0</v>
      </c>
      <c r="AO236" s="250">
        <f t="shared" si="82"/>
        <v>0</v>
      </c>
      <c r="AP236" s="41">
        <v>0</v>
      </c>
      <c r="AQ236" s="41">
        <v>0</v>
      </c>
      <c r="AR236" s="41">
        <v>0</v>
      </c>
      <c r="AS236" s="41">
        <v>0</v>
      </c>
      <c r="AT236" s="250">
        <f t="shared" si="85"/>
        <v>0</v>
      </c>
      <c r="AU236" s="41">
        <v>0</v>
      </c>
      <c r="AV236" s="41">
        <v>0</v>
      </c>
      <c r="AW236" s="41">
        <v>0</v>
      </c>
      <c r="AX236" s="41">
        <v>0</v>
      </c>
      <c r="AY236" s="250">
        <f t="shared" si="84"/>
        <v>0</v>
      </c>
    </row>
    <row r="237" spans="2:51" ht="15.75" customHeight="1" thickBot="1" x14ac:dyDescent="0.3">
      <c r="B237" s="1055"/>
      <c r="C237" s="1122"/>
      <c r="D237" s="1085"/>
      <c r="E237" s="58" t="s">
        <v>112</v>
      </c>
      <c r="F237" s="135">
        <f t="shared" si="83"/>
        <v>144</v>
      </c>
      <c r="G237" s="42">
        <v>6</v>
      </c>
      <c r="H237" s="42">
        <v>0</v>
      </c>
      <c r="I237" s="42">
        <v>1</v>
      </c>
      <c r="J237" s="334">
        <v>0</v>
      </c>
      <c r="K237" s="346">
        <f t="shared" si="91"/>
        <v>7</v>
      </c>
      <c r="L237" s="317">
        <v>10</v>
      </c>
      <c r="M237" s="42">
        <v>0</v>
      </c>
      <c r="N237" s="42">
        <v>1</v>
      </c>
      <c r="O237" s="42">
        <v>0</v>
      </c>
      <c r="P237" s="250">
        <f t="shared" si="86"/>
        <v>11</v>
      </c>
      <c r="Q237" s="42">
        <v>15</v>
      </c>
      <c r="R237" s="42">
        <v>0</v>
      </c>
      <c r="S237" s="42">
        <v>0</v>
      </c>
      <c r="T237" s="334">
        <v>0</v>
      </c>
      <c r="U237" s="346">
        <f t="shared" si="87"/>
        <v>15</v>
      </c>
      <c r="V237" s="42">
        <v>0</v>
      </c>
      <c r="W237" s="42">
        <v>0</v>
      </c>
      <c r="X237" s="42">
        <v>0</v>
      </c>
      <c r="Y237" s="334">
        <v>22</v>
      </c>
      <c r="Z237" s="346">
        <f t="shared" si="88"/>
        <v>22</v>
      </c>
      <c r="AA237" s="42">
        <v>0</v>
      </c>
      <c r="AB237" s="42">
        <v>1</v>
      </c>
      <c r="AC237" s="42">
        <v>0</v>
      </c>
      <c r="AD237" s="42">
        <v>11</v>
      </c>
      <c r="AE237" s="346">
        <f t="shared" si="89"/>
        <v>12</v>
      </c>
      <c r="AF237" s="41">
        <v>0</v>
      </c>
      <c r="AG237" s="41">
        <v>0</v>
      </c>
      <c r="AH237" s="41">
        <v>0</v>
      </c>
      <c r="AI237" s="41">
        <v>12</v>
      </c>
      <c r="AJ237" s="346">
        <f t="shared" si="90"/>
        <v>12</v>
      </c>
      <c r="AK237" s="41">
        <v>0</v>
      </c>
      <c r="AL237" s="41">
        <v>0</v>
      </c>
      <c r="AM237" s="41">
        <v>0</v>
      </c>
      <c r="AN237" s="41">
        <v>20</v>
      </c>
      <c r="AO237" s="250">
        <f t="shared" si="82"/>
        <v>20</v>
      </c>
      <c r="AP237" s="41">
        <v>0</v>
      </c>
      <c r="AQ237" s="41">
        <v>0</v>
      </c>
      <c r="AR237" s="41">
        <v>0</v>
      </c>
      <c r="AS237" s="41">
        <v>29</v>
      </c>
      <c r="AT237" s="250">
        <f t="shared" si="85"/>
        <v>29</v>
      </c>
      <c r="AU237" s="41">
        <v>0</v>
      </c>
      <c r="AV237" s="41">
        <v>0</v>
      </c>
      <c r="AW237" s="41">
        <v>0</v>
      </c>
      <c r="AX237" s="41">
        <v>16</v>
      </c>
      <c r="AY237" s="250">
        <f t="shared" si="84"/>
        <v>16</v>
      </c>
    </row>
    <row r="238" spans="2:51" ht="15.75" customHeight="1" thickBot="1" x14ac:dyDescent="0.3">
      <c r="B238" s="1055"/>
      <c r="C238" s="1122"/>
      <c r="D238" s="1089"/>
      <c r="E238" s="185" t="s">
        <v>621</v>
      </c>
      <c r="F238" s="135">
        <f t="shared" si="83"/>
        <v>153</v>
      </c>
      <c r="G238" s="179">
        <v>5</v>
      </c>
      <c r="H238" s="179">
        <v>0</v>
      </c>
      <c r="I238" s="179">
        <v>1</v>
      </c>
      <c r="J238" s="336">
        <v>0</v>
      </c>
      <c r="K238" s="346">
        <f t="shared" si="91"/>
        <v>6</v>
      </c>
      <c r="L238" s="320">
        <v>9</v>
      </c>
      <c r="M238" s="179">
        <v>0</v>
      </c>
      <c r="N238" s="179">
        <v>2</v>
      </c>
      <c r="O238" s="179">
        <v>0</v>
      </c>
      <c r="P238" s="250">
        <f t="shared" si="86"/>
        <v>11</v>
      </c>
      <c r="Q238" s="179">
        <v>32</v>
      </c>
      <c r="R238" s="179">
        <v>0</v>
      </c>
      <c r="S238" s="179">
        <v>1</v>
      </c>
      <c r="T238" s="336">
        <v>0</v>
      </c>
      <c r="U238" s="346">
        <f t="shared" si="87"/>
        <v>33</v>
      </c>
      <c r="V238" s="179">
        <v>0</v>
      </c>
      <c r="W238" s="179">
        <v>1</v>
      </c>
      <c r="X238" s="179">
        <v>0</v>
      </c>
      <c r="Y238" s="336">
        <v>21</v>
      </c>
      <c r="Z238" s="346">
        <f t="shared" si="88"/>
        <v>22</v>
      </c>
      <c r="AA238" s="179">
        <v>0</v>
      </c>
      <c r="AB238" s="179">
        <v>1</v>
      </c>
      <c r="AC238" s="179">
        <v>0</v>
      </c>
      <c r="AD238" s="179">
        <v>10</v>
      </c>
      <c r="AE238" s="346">
        <f t="shared" si="89"/>
        <v>11</v>
      </c>
      <c r="AF238" s="41">
        <v>0</v>
      </c>
      <c r="AG238" s="41">
        <v>1</v>
      </c>
      <c r="AH238" s="41">
        <v>0</v>
      </c>
      <c r="AI238" s="41">
        <v>12</v>
      </c>
      <c r="AJ238" s="346">
        <f t="shared" si="90"/>
        <v>13</v>
      </c>
      <c r="AK238" s="41">
        <v>3</v>
      </c>
      <c r="AL238" s="41">
        <v>0</v>
      </c>
      <c r="AM238" s="41">
        <v>0</v>
      </c>
      <c r="AN238" s="41">
        <v>19</v>
      </c>
      <c r="AO238" s="250">
        <f t="shared" si="82"/>
        <v>22</v>
      </c>
      <c r="AP238" s="41">
        <v>0</v>
      </c>
      <c r="AQ238" s="41">
        <v>0</v>
      </c>
      <c r="AR238" s="41">
        <v>0</v>
      </c>
      <c r="AS238" s="41">
        <v>21</v>
      </c>
      <c r="AT238" s="250">
        <f t="shared" si="85"/>
        <v>21</v>
      </c>
      <c r="AU238" s="41">
        <v>0</v>
      </c>
      <c r="AV238" s="41">
        <v>0</v>
      </c>
      <c r="AW238" s="41">
        <v>0</v>
      </c>
      <c r="AX238" s="41">
        <v>14</v>
      </c>
      <c r="AY238" s="250">
        <f t="shared" si="84"/>
        <v>14</v>
      </c>
    </row>
    <row r="239" spans="2:51" ht="15.75" customHeight="1" thickBot="1" x14ac:dyDescent="0.3">
      <c r="B239" s="1023"/>
      <c r="C239" s="1122"/>
      <c r="D239" s="1089"/>
      <c r="E239" s="185" t="s">
        <v>620</v>
      </c>
      <c r="F239" s="135">
        <f t="shared" si="83"/>
        <v>0</v>
      </c>
      <c r="G239" s="144">
        <v>0</v>
      </c>
      <c r="H239" s="144">
        <v>0</v>
      </c>
      <c r="I239" s="144">
        <v>0</v>
      </c>
      <c r="J239" s="337">
        <v>0</v>
      </c>
      <c r="K239" s="346">
        <f t="shared" si="91"/>
        <v>0</v>
      </c>
      <c r="L239" s="321">
        <v>0</v>
      </c>
      <c r="M239" s="144">
        <v>0</v>
      </c>
      <c r="N239" s="144">
        <v>0</v>
      </c>
      <c r="O239" s="144">
        <v>0</v>
      </c>
      <c r="P239" s="250">
        <f t="shared" si="86"/>
        <v>0</v>
      </c>
      <c r="Q239" s="144">
        <v>0</v>
      </c>
      <c r="R239" s="144">
        <v>0</v>
      </c>
      <c r="S239" s="144">
        <v>0</v>
      </c>
      <c r="T239" s="337">
        <v>0</v>
      </c>
      <c r="U239" s="346">
        <f t="shared" si="87"/>
        <v>0</v>
      </c>
      <c r="V239" s="144">
        <v>0</v>
      </c>
      <c r="W239" s="144">
        <v>0</v>
      </c>
      <c r="X239" s="144">
        <v>0</v>
      </c>
      <c r="Y239" s="337">
        <v>0</v>
      </c>
      <c r="Z239" s="346">
        <f t="shared" si="88"/>
        <v>0</v>
      </c>
      <c r="AA239" s="144">
        <v>0</v>
      </c>
      <c r="AB239" s="144">
        <v>0</v>
      </c>
      <c r="AC239" s="144">
        <v>0</v>
      </c>
      <c r="AD239" s="144">
        <v>0</v>
      </c>
      <c r="AE239" s="346">
        <f t="shared" si="89"/>
        <v>0</v>
      </c>
      <c r="AF239" s="176">
        <v>0</v>
      </c>
      <c r="AG239" s="176">
        <v>0</v>
      </c>
      <c r="AH239" s="176">
        <v>0</v>
      </c>
      <c r="AI239" s="176">
        <v>0</v>
      </c>
      <c r="AJ239" s="346">
        <f t="shared" si="90"/>
        <v>0</v>
      </c>
      <c r="AK239" s="176">
        <v>0</v>
      </c>
      <c r="AL239" s="176">
        <v>0</v>
      </c>
      <c r="AM239" s="176">
        <v>0</v>
      </c>
      <c r="AN239" s="176">
        <v>0</v>
      </c>
      <c r="AO239" s="250">
        <f t="shared" si="82"/>
        <v>0</v>
      </c>
      <c r="AP239" s="763">
        <v>0</v>
      </c>
      <c r="AQ239" s="763">
        <v>0</v>
      </c>
      <c r="AR239" s="763">
        <v>0</v>
      </c>
      <c r="AS239" s="763">
        <v>0</v>
      </c>
      <c r="AT239" s="250">
        <f t="shared" si="85"/>
        <v>0</v>
      </c>
      <c r="AU239" s="176">
        <v>0</v>
      </c>
      <c r="AV239" s="176">
        <v>0</v>
      </c>
      <c r="AW239" s="176">
        <v>0</v>
      </c>
      <c r="AX239" s="176">
        <v>0</v>
      </c>
      <c r="AY239" s="250">
        <f t="shared" si="84"/>
        <v>0</v>
      </c>
    </row>
    <row r="240" spans="2:51" ht="15.75" customHeight="1" x14ac:dyDescent="0.25">
      <c r="B240" s="1024">
        <v>54</v>
      </c>
      <c r="C240" s="1122"/>
      <c r="D240" s="1123" t="s">
        <v>613</v>
      </c>
      <c r="E240" s="173" t="s">
        <v>116</v>
      </c>
      <c r="F240" s="135">
        <f t="shared" si="83"/>
        <v>0</v>
      </c>
      <c r="G240" s="172"/>
      <c r="H240" s="172"/>
      <c r="I240" s="172"/>
      <c r="J240" s="342"/>
      <c r="K240" s="346">
        <f t="shared" si="91"/>
        <v>0</v>
      </c>
      <c r="L240" s="318"/>
      <c r="M240" s="146"/>
      <c r="N240" s="146"/>
      <c r="O240" s="146"/>
      <c r="P240" s="250">
        <f t="shared" si="86"/>
        <v>0</v>
      </c>
      <c r="Q240" s="146"/>
      <c r="R240" s="146"/>
      <c r="S240" s="146"/>
      <c r="T240" s="338"/>
      <c r="U240" s="346">
        <f t="shared" si="87"/>
        <v>0</v>
      </c>
      <c r="V240" s="146"/>
      <c r="W240" s="146"/>
      <c r="X240" s="146"/>
      <c r="Y240" s="338"/>
      <c r="Z240" s="346">
        <f t="shared" si="88"/>
        <v>0</v>
      </c>
      <c r="AA240" s="146"/>
      <c r="AB240" s="146"/>
      <c r="AC240" s="146"/>
      <c r="AD240" s="146"/>
      <c r="AE240" s="346">
        <f t="shared" si="89"/>
        <v>0</v>
      </c>
      <c r="AF240" s="134"/>
      <c r="AG240" s="134"/>
      <c r="AH240" s="134"/>
      <c r="AI240" s="134"/>
      <c r="AJ240" s="346">
        <f t="shared" si="90"/>
        <v>0</v>
      </c>
      <c r="AK240" s="134"/>
      <c r="AL240" s="134"/>
      <c r="AM240" s="134"/>
      <c r="AN240" s="134"/>
      <c r="AO240" s="250">
        <f t="shared" si="82"/>
        <v>0</v>
      </c>
      <c r="AP240" s="134"/>
      <c r="AQ240" s="134"/>
      <c r="AR240" s="134"/>
      <c r="AS240" s="134"/>
      <c r="AT240" s="250">
        <f t="shared" si="85"/>
        <v>0</v>
      </c>
      <c r="AU240" s="134"/>
      <c r="AV240" s="134"/>
      <c r="AW240" s="134"/>
      <c r="AX240" s="134"/>
      <c r="AY240" s="250">
        <f t="shared" si="84"/>
        <v>0</v>
      </c>
    </row>
    <row r="241" spans="2:51" ht="15.75" customHeight="1" x14ac:dyDescent="0.25">
      <c r="B241" s="1024"/>
      <c r="C241" s="1122"/>
      <c r="D241" s="1123"/>
      <c r="E241" s="174" t="s">
        <v>117</v>
      </c>
      <c r="F241" s="135">
        <f t="shared" si="83"/>
        <v>0</v>
      </c>
      <c r="G241" s="172"/>
      <c r="H241" s="172"/>
      <c r="I241" s="172"/>
      <c r="J241" s="342"/>
      <c r="K241" s="346">
        <f t="shared" si="91"/>
        <v>0</v>
      </c>
      <c r="L241" s="319"/>
      <c r="M241" s="134"/>
      <c r="N241" s="134"/>
      <c r="O241" s="134"/>
      <c r="P241" s="250">
        <f t="shared" si="86"/>
        <v>0</v>
      </c>
      <c r="Q241" s="134"/>
      <c r="R241" s="134"/>
      <c r="S241" s="134"/>
      <c r="T241" s="339"/>
      <c r="U241" s="346">
        <f t="shared" si="87"/>
        <v>0</v>
      </c>
      <c r="V241" s="134"/>
      <c r="W241" s="134"/>
      <c r="X241" s="134"/>
      <c r="Y241" s="339"/>
      <c r="Z241" s="346">
        <f t="shared" si="88"/>
        <v>0</v>
      </c>
      <c r="AA241" s="134"/>
      <c r="AB241" s="134"/>
      <c r="AC241" s="134"/>
      <c r="AD241" s="134"/>
      <c r="AE241" s="346">
        <f t="shared" si="89"/>
        <v>0</v>
      </c>
      <c r="AF241" s="134"/>
      <c r="AG241" s="134"/>
      <c r="AH241" s="134"/>
      <c r="AI241" s="134"/>
      <c r="AJ241" s="346">
        <f t="shared" si="90"/>
        <v>0</v>
      </c>
      <c r="AK241" s="134"/>
      <c r="AL241" s="134"/>
      <c r="AM241" s="134"/>
      <c r="AN241" s="134"/>
      <c r="AO241" s="250">
        <f t="shared" si="82"/>
        <v>0</v>
      </c>
      <c r="AP241" s="134"/>
      <c r="AQ241" s="134"/>
      <c r="AR241" s="134"/>
      <c r="AS241" s="134"/>
      <c r="AT241" s="250">
        <f t="shared" si="85"/>
        <v>0</v>
      </c>
      <c r="AU241" s="134"/>
      <c r="AV241" s="134"/>
      <c r="AW241" s="134"/>
      <c r="AX241" s="134"/>
      <c r="AY241" s="250">
        <f t="shared" si="84"/>
        <v>0</v>
      </c>
    </row>
    <row r="242" spans="2:51" ht="15.75" customHeight="1" thickBot="1" x14ac:dyDescent="0.3">
      <c r="B242" s="1024"/>
      <c r="C242" s="1122"/>
      <c r="D242" s="1123"/>
      <c r="E242" s="175" t="s">
        <v>112</v>
      </c>
      <c r="F242" s="135">
        <f t="shared" si="83"/>
        <v>0</v>
      </c>
      <c r="G242" s="176">
        <v>0</v>
      </c>
      <c r="H242" s="176">
        <v>0</v>
      </c>
      <c r="I242" s="176">
        <v>0</v>
      </c>
      <c r="J242" s="343">
        <v>0</v>
      </c>
      <c r="K242" s="346">
        <f t="shared" si="91"/>
        <v>0</v>
      </c>
      <c r="L242" s="326">
        <v>0</v>
      </c>
      <c r="M242" s="263">
        <v>0</v>
      </c>
      <c r="N242" s="263">
        <v>0</v>
      </c>
      <c r="O242" s="263">
        <v>0</v>
      </c>
      <c r="P242" s="250">
        <f t="shared" si="86"/>
        <v>0</v>
      </c>
      <c r="Q242" s="263">
        <v>0</v>
      </c>
      <c r="R242" s="263">
        <v>0</v>
      </c>
      <c r="S242" s="263">
        <v>0</v>
      </c>
      <c r="T242" s="381">
        <v>0</v>
      </c>
      <c r="U242" s="346">
        <f t="shared" si="87"/>
        <v>0</v>
      </c>
      <c r="V242" s="263">
        <v>0</v>
      </c>
      <c r="W242" s="263">
        <v>0</v>
      </c>
      <c r="X242" s="263">
        <v>0</v>
      </c>
      <c r="Y242" s="381">
        <v>0</v>
      </c>
      <c r="Z242" s="346">
        <f t="shared" si="88"/>
        <v>0</v>
      </c>
      <c r="AA242" s="263">
        <v>0</v>
      </c>
      <c r="AB242" s="263">
        <v>0</v>
      </c>
      <c r="AC242" s="263">
        <v>0</v>
      </c>
      <c r="AD242" s="263">
        <v>0</v>
      </c>
      <c r="AE242" s="346">
        <f t="shared" si="89"/>
        <v>0</v>
      </c>
      <c r="AF242" s="176">
        <v>0</v>
      </c>
      <c r="AG242" s="176">
        <v>0</v>
      </c>
      <c r="AH242" s="176">
        <v>0</v>
      </c>
      <c r="AI242" s="176">
        <v>0</v>
      </c>
      <c r="AJ242" s="346">
        <f t="shared" si="90"/>
        <v>0</v>
      </c>
      <c r="AK242" s="176">
        <v>0</v>
      </c>
      <c r="AL242" s="176">
        <v>0</v>
      </c>
      <c r="AM242" s="176">
        <v>0</v>
      </c>
      <c r="AN242" s="176">
        <v>0</v>
      </c>
      <c r="AO242" s="250">
        <f t="shared" si="82"/>
        <v>0</v>
      </c>
      <c r="AP242" s="763">
        <v>0</v>
      </c>
      <c r="AQ242" s="763">
        <v>0</v>
      </c>
      <c r="AR242" s="763">
        <v>0</v>
      </c>
      <c r="AS242" s="763">
        <v>0</v>
      </c>
      <c r="AT242" s="250">
        <f t="shared" si="85"/>
        <v>0</v>
      </c>
      <c r="AU242" s="176">
        <v>0</v>
      </c>
      <c r="AV242" s="176">
        <v>0</v>
      </c>
      <c r="AW242" s="176">
        <v>0</v>
      </c>
      <c r="AX242" s="176">
        <v>0</v>
      </c>
      <c r="AY242" s="250">
        <f t="shared" si="84"/>
        <v>0</v>
      </c>
    </row>
    <row r="243" spans="2:51" ht="15.75" customHeight="1" thickBot="1" x14ac:dyDescent="0.3">
      <c r="B243" s="1024"/>
      <c r="C243" s="1122"/>
      <c r="D243" s="1123"/>
      <c r="E243" s="185" t="s">
        <v>621</v>
      </c>
      <c r="F243" s="135">
        <f t="shared" si="83"/>
        <v>0</v>
      </c>
      <c r="G243" s="176">
        <v>0</v>
      </c>
      <c r="H243" s="176">
        <v>0</v>
      </c>
      <c r="I243" s="176">
        <v>0</v>
      </c>
      <c r="J243" s="343">
        <v>0</v>
      </c>
      <c r="K243" s="346">
        <f t="shared" si="91"/>
        <v>0</v>
      </c>
      <c r="L243" s="327">
        <v>0</v>
      </c>
      <c r="M243" s="264">
        <v>0</v>
      </c>
      <c r="N243" s="264">
        <v>0</v>
      </c>
      <c r="O243" s="264">
        <v>0</v>
      </c>
      <c r="P243" s="250">
        <f t="shared" si="86"/>
        <v>0</v>
      </c>
      <c r="Q243" s="264">
        <v>0</v>
      </c>
      <c r="R243" s="264">
        <v>0</v>
      </c>
      <c r="S243" s="264">
        <v>0</v>
      </c>
      <c r="T243" s="382">
        <v>0</v>
      </c>
      <c r="U243" s="346">
        <f t="shared" si="87"/>
        <v>0</v>
      </c>
      <c r="V243" s="264">
        <v>0</v>
      </c>
      <c r="W243" s="264">
        <v>0</v>
      </c>
      <c r="X243" s="264">
        <v>0</v>
      </c>
      <c r="Y243" s="382">
        <v>0</v>
      </c>
      <c r="Z243" s="346">
        <f t="shared" si="88"/>
        <v>0</v>
      </c>
      <c r="AA243" s="264">
        <v>0</v>
      </c>
      <c r="AB243" s="264">
        <v>0</v>
      </c>
      <c r="AC243" s="264">
        <v>0</v>
      </c>
      <c r="AD243" s="264">
        <v>0</v>
      </c>
      <c r="AE243" s="346">
        <f t="shared" si="89"/>
        <v>0</v>
      </c>
      <c r="AF243" s="176">
        <v>0</v>
      </c>
      <c r="AG243" s="176">
        <v>0</v>
      </c>
      <c r="AH243" s="176">
        <v>0</v>
      </c>
      <c r="AI243" s="176">
        <v>0</v>
      </c>
      <c r="AJ243" s="346">
        <f t="shared" si="90"/>
        <v>0</v>
      </c>
      <c r="AK243" s="176">
        <v>0</v>
      </c>
      <c r="AL243" s="176">
        <v>0</v>
      </c>
      <c r="AM243" s="176">
        <v>0</v>
      </c>
      <c r="AN243" s="176">
        <v>0</v>
      </c>
      <c r="AO243" s="250">
        <f t="shared" si="82"/>
        <v>0</v>
      </c>
      <c r="AP243" s="763">
        <v>0</v>
      </c>
      <c r="AQ243" s="763">
        <v>0</v>
      </c>
      <c r="AR243" s="763">
        <v>0</v>
      </c>
      <c r="AS243" s="763">
        <v>0</v>
      </c>
      <c r="AT243" s="250">
        <f t="shared" si="85"/>
        <v>0</v>
      </c>
      <c r="AU243" s="176">
        <v>0</v>
      </c>
      <c r="AV243" s="176">
        <v>0</v>
      </c>
      <c r="AW243" s="176">
        <v>0</v>
      </c>
      <c r="AX243" s="176">
        <v>0</v>
      </c>
      <c r="AY243" s="250">
        <f t="shared" si="84"/>
        <v>0</v>
      </c>
    </row>
    <row r="244" spans="2:51" ht="15.75" customHeight="1" thickBot="1" x14ac:dyDescent="0.3">
      <c r="B244" s="1024"/>
      <c r="C244" s="1122"/>
      <c r="D244" s="1123"/>
      <c r="E244" s="185" t="s">
        <v>620</v>
      </c>
      <c r="F244" s="135">
        <f t="shared" si="83"/>
        <v>0</v>
      </c>
      <c r="G244" s="176">
        <v>0</v>
      </c>
      <c r="H244" s="176">
        <v>0</v>
      </c>
      <c r="I244" s="176">
        <v>0</v>
      </c>
      <c r="J244" s="343">
        <v>0</v>
      </c>
      <c r="K244" s="346">
        <f t="shared" si="91"/>
        <v>0</v>
      </c>
      <c r="L244" s="327">
        <v>0</v>
      </c>
      <c r="M244" s="264">
        <v>0</v>
      </c>
      <c r="N244" s="264">
        <v>0</v>
      </c>
      <c r="O244" s="264">
        <v>0</v>
      </c>
      <c r="P244" s="250">
        <f t="shared" si="86"/>
        <v>0</v>
      </c>
      <c r="Q244" s="264">
        <v>0</v>
      </c>
      <c r="R244" s="264">
        <v>0</v>
      </c>
      <c r="S244" s="264">
        <v>0</v>
      </c>
      <c r="T244" s="382">
        <v>0</v>
      </c>
      <c r="U244" s="346">
        <f t="shared" si="87"/>
        <v>0</v>
      </c>
      <c r="V244" s="264">
        <v>0</v>
      </c>
      <c r="W244" s="264">
        <v>0</v>
      </c>
      <c r="X244" s="264">
        <v>0</v>
      </c>
      <c r="Y244" s="382">
        <v>0</v>
      </c>
      <c r="Z244" s="346">
        <f t="shared" si="88"/>
        <v>0</v>
      </c>
      <c r="AA244" s="264">
        <v>0</v>
      </c>
      <c r="AB244" s="264">
        <v>0</v>
      </c>
      <c r="AC244" s="264">
        <v>0</v>
      </c>
      <c r="AD244" s="264">
        <v>0</v>
      </c>
      <c r="AE244" s="346">
        <f t="shared" si="89"/>
        <v>0</v>
      </c>
      <c r="AF244" s="176">
        <v>0</v>
      </c>
      <c r="AG244" s="176">
        <v>0</v>
      </c>
      <c r="AH244" s="176">
        <v>0</v>
      </c>
      <c r="AI244" s="176">
        <v>0</v>
      </c>
      <c r="AJ244" s="346">
        <f t="shared" si="90"/>
        <v>0</v>
      </c>
      <c r="AK244" s="176">
        <v>0</v>
      </c>
      <c r="AL244" s="176">
        <v>0</v>
      </c>
      <c r="AM244" s="176">
        <v>0</v>
      </c>
      <c r="AN244" s="176">
        <v>0</v>
      </c>
      <c r="AO244" s="250">
        <f t="shared" si="82"/>
        <v>0</v>
      </c>
      <c r="AP244" s="763">
        <v>0</v>
      </c>
      <c r="AQ244" s="763">
        <v>0</v>
      </c>
      <c r="AR244" s="763">
        <v>0</v>
      </c>
      <c r="AS244" s="763">
        <v>0</v>
      </c>
      <c r="AT244" s="250">
        <f t="shared" si="85"/>
        <v>0</v>
      </c>
      <c r="AU244" s="176">
        <v>0</v>
      </c>
      <c r="AV244" s="176">
        <v>0</v>
      </c>
      <c r="AW244" s="176">
        <v>0</v>
      </c>
      <c r="AX244" s="176">
        <v>0</v>
      </c>
      <c r="AY244" s="250">
        <f t="shared" si="84"/>
        <v>0</v>
      </c>
    </row>
    <row r="245" spans="2:51" ht="15.75" customHeight="1" x14ac:dyDescent="0.25">
      <c r="B245" s="1024">
        <v>55</v>
      </c>
      <c r="C245" s="1122"/>
      <c r="D245" s="1123" t="s">
        <v>614</v>
      </c>
      <c r="E245" s="158" t="s">
        <v>116</v>
      </c>
      <c r="F245" s="135">
        <f t="shared" si="83"/>
        <v>0</v>
      </c>
      <c r="G245" s="176">
        <v>0</v>
      </c>
      <c r="H245" s="176">
        <v>0</v>
      </c>
      <c r="I245" s="176">
        <v>0</v>
      </c>
      <c r="J245" s="343">
        <v>0</v>
      </c>
      <c r="K245" s="346">
        <f t="shared" si="91"/>
        <v>0</v>
      </c>
      <c r="L245" s="322">
        <v>0</v>
      </c>
      <c r="M245" s="47">
        <v>0</v>
      </c>
      <c r="N245" s="47">
        <v>0</v>
      </c>
      <c r="O245" s="47">
        <v>0</v>
      </c>
      <c r="P245" s="250">
        <f t="shared" si="86"/>
        <v>0</v>
      </c>
      <c r="Q245" s="47">
        <v>0</v>
      </c>
      <c r="R245" s="47">
        <v>0</v>
      </c>
      <c r="S245" s="47">
        <v>0</v>
      </c>
      <c r="T245" s="335">
        <v>0</v>
      </c>
      <c r="U245" s="346">
        <f t="shared" si="87"/>
        <v>0</v>
      </c>
      <c r="V245" s="47">
        <v>0</v>
      </c>
      <c r="W245" s="47">
        <v>0</v>
      </c>
      <c r="X245" s="47">
        <v>0</v>
      </c>
      <c r="Y245" s="335">
        <v>0</v>
      </c>
      <c r="Z245" s="346">
        <f t="shared" si="88"/>
        <v>0</v>
      </c>
      <c r="AA245" s="47">
        <v>0</v>
      </c>
      <c r="AB245" s="47">
        <v>0</v>
      </c>
      <c r="AC245" s="47">
        <v>0</v>
      </c>
      <c r="AD245" s="47">
        <v>0</v>
      </c>
      <c r="AE245" s="346">
        <f t="shared" si="89"/>
        <v>0</v>
      </c>
      <c r="AF245" s="176">
        <v>0</v>
      </c>
      <c r="AG245" s="176">
        <v>0</v>
      </c>
      <c r="AH245" s="176">
        <v>0</v>
      </c>
      <c r="AI245" s="176">
        <v>0</v>
      </c>
      <c r="AJ245" s="346">
        <f t="shared" si="90"/>
        <v>0</v>
      </c>
      <c r="AK245" s="176">
        <v>0</v>
      </c>
      <c r="AL245" s="176">
        <v>0</v>
      </c>
      <c r="AM245" s="176">
        <v>0</v>
      </c>
      <c r="AN245" s="176">
        <v>0</v>
      </c>
      <c r="AO245" s="250">
        <f t="shared" si="82"/>
        <v>0</v>
      </c>
      <c r="AP245" s="763">
        <v>0</v>
      </c>
      <c r="AQ245" s="763">
        <v>0</v>
      </c>
      <c r="AR245" s="763">
        <v>0</v>
      </c>
      <c r="AS245" s="763">
        <v>0</v>
      </c>
      <c r="AT245" s="250">
        <f t="shared" si="85"/>
        <v>0</v>
      </c>
      <c r="AU245" s="176">
        <v>0</v>
      </c>
      <c r="AV245" s="176">
        <v>0</v>
      </c>
      <c r="AW245" s="176">
        <v>0</v>
      </c>
      <c r="AX245" s="176">
        <v>0</v>
      </c>
      <c r="AY245" s="250">
        <f t="shared" si="84"/>
        <v>0</v>
      </c>
    </row>
    <row r="246" spans="2:51" ht="15.75" customHeight="1" x14ac:dyDescent="0.25">
      <c r="B246" s="1024"/>
      <c r="C246" s="1122"/>
      <c r="D246" s="1123"/>
      <c r="E246" s="159" t="s">
        <v>117</v>
      </c>
      <c r="F246" s="135">
        <f t="shared" si="83"/>
        <v>0</v>
      </c>
      <c r="G246" s="41">
        <v>0</v>
      </c>
      <c r="H246" s="41">
        <v>0</v>
      </c>
      <c r="I246" s="41">
        <v>0</v>
      </c>
      <c r="J246" s="333">
        <v>0</v>
      </c>
      <c r="K246" s="346">
        <f t="shared" si="91"/>
        <v>0</v>
      </c>
      <c r="L246" s="316">
        <v>0</v>
      </c>
      <c r="M246" s="41">
        <v>0</v>
      </c>
      <c r="N246" s="41">
        <v>0</v>
      </c>
      <c r="O246" s="41">
        <v>0</v>
      </c>
      <c r="P246" s="250">
        <f t="shared" si="86"/>
        <v>0</v>
      </c>
      <c r="Q246" s="41">
        <v>0</v>
      </c>
      <c r="R246" s="41">
        <v>0</v>
      </c>
      <c r="S246" s="41">
        <v>0</v>
      </c>
      <c r="T246" s="333">
        <v>0</v>
      </c>
      <c r="U246" s="346">
        <f t="shared" si="87"/>
        <v>0</v>
      </c>
      <c r="V246" s="41">
        <v>0</v>
      </c>
      <c r="W246" s="41">
        <v>0</v>
      </c>
      <c r="X246" s="41">
        <v>0</v>
      </c>
      <c r="Y246" s="333">
        <v>0</v>
      </c>
      <c r="Z246" s="346">
        <f t="shared" si="88"/>
        <v>0</v>
      </c>
      <c r="AA246" s="41">
        <v>0</v>
      </c>
      <c r="AB246" s="41">
        <v>0</v>
      </c>
      <c r="AC246" s="41">
        <v>0</v>
      </c>
      <c r="AD246" s="41">
        <v>0</v>
      </c>
      <c r="AE246" s="346">
        <f t="shared" si="89"/>
        <v>0</v>
      </c>
      <c r="AF246" s="41">
        <v>0</v>
      </c>
      <c r="AG246" s="41">
        <v>0</v>
      </c>
      <c r="AH246" s="41">
        <v>0</v>
      </c>
      <c r="AI246" s="41">
        <v>0</v>
      </c>
      <c r="AJ246" s="346">
        <f t="shared" si="90"/>
        <v>0</v>
      </c>
      <c r="AK246" s="41">
        <v>0</v>
      </c>
      <c r="AL246" s="41">
        <v>0</v>
      </c>
      <c r="AM246" s="41">
        <v>0</v>
      </c>
      <c r="AN246" s="41">
        <v>0</v>
      </c>
      <c r="AO246" s="250">
        <f t="shared" si="82"/>
        <v>0</v>
      </c>
      <c r="AP246" s="41">
        <v>0</v>
      </c>
      <c r="AQ246" s="41">
        <v>0</v>
      </c>
      <c r="AR246" s="41">
        <v>0</v>
      </c>
      <c r="AS246" s="41">
        <v>0</v>
      </c>
      <c r="AT246" s="250">
        <f t="shared" si="85"/>
        <v>0</v>
      </c>
      <c r="AU246" s="41">
        <v>0</v>
      </c>
      <c r="AV246" s="41">
        <v>0</v>
      </c>
      <c r="AW246" s="41">
        <v>0</v>
      </c>
      <c r="AX246" s="41">
        <v>0</v>
      </c>
      <c r="AY246" s="250">
        <f t="shared" si="84"/>
        <v>0</v>
      </c>
    </row>
    <row r="247" spans="2:51" ht="15.75" customHeight="1" thickBot="1" x14ac:dyDescent="0.3">
      <c r="B247" s="1087"/>
      <c r="C247" s="1122"/>
      <c r="D247" s="1123"/>
      <c r="E247" s="160" t="s">
        <v>112</v>
      </c>
      <c r="F247" s="135">
        <f t="shared" si="83"/>
        <v>0</v>
      </c>
      <c r="G247" s="41">
        <v>0</v>
      </c>
      <c r="H247" s="41">
        <v>0</v>
      </c>
      <c r="I247" s="41">
        <v>0</v>
      </c>
      <c r="J247" s="333">
        <v>0</v>
      </c>
      <c r="K247" s="346">
        <f t="shared" si="91"/>
        <v>0</v>
      </c>
      <c r="L247" s="317">
        <v>0</v>
      </c>
      <c r="M247" s="42">
        <v>0</v>
      </c>
      <c r="N247" s="42">
        <v>0</v>
      </c>
      <c r="O247" s="42">
        <v>0</v>
      </c>
      <c r="P247" s="250">
        <f t="shared" si="86"/>
        <v>0</v>
      </c>
      <c r="Q247" s="42">
        <v>0</v>
      </c>
      <c r="R247" s="42">
        <v>0</v>
      </c>
      <c r="S247" s="42">
        <v>0</v>
      </c>
      <c r="T247" s="334">
        <v>0</v>
      </c>
      <c r="U247" s="346">
        <f t="shared" si="87"/>
        <v>0</v>
      </c>
      <c r="V247" s="42">
        <v>0</v>
      </c>
      <c r="W247" s="42">
        <v>0</v>
      </c>
      <c r="X247" s="42">
        <v>0</v>
      </c>
      <c r="Y247" s="334">
        <v>0</v>
      </c>
      <c r="Z247" s="346">
        <f t="shared" si="88"/>
        <v>0</v>
      </c>
      <c r="AA247" s="42">
        <v>0</v>
      </c>
      <c r="AB247" s="42">
        <v>0</v>
      </c>
      <c r="AC247" s="42">
        <v>0</v>
      </c>
      <c r="AD247" s="42">
        <v>0</v>
      </c>
      <c r="AE247" s="346">
        <f t="shared" si="89"/>
        <v>0</v>
      </c>
      <c r="AF247" s="41">
        <v>0</v>
      </c>
      <c r="AG247" s="41">
        <v>0</v>
      </c>
      <c r="AH247" s="41">
        <v>0</v>
      </c>
      <c r="AI247" s="41">
        <v>0</v>
      </c>
      <c r="AJ247" s="346">
        <f t="shared" si="90"/>
        <v>0</v>
      </c>
      <c r="AK247" s="41">
        <v>0</v>
      </c>
      <c r="AL247" s="41">
        <v>0</v>
      </c>
      <c r="AM247" s="41">
        <v>0</v>
      </c>
      <c r="AN247" s="41">
        <v>0</v>
      </c>
      <c r="AO247" s="250">
        <f t="shared" si="82"/>
        <v>0</v>
      </c>
      <c r="AP247" s="41">
        <v>0</v>
      </c>
      <c r="AQ247" s="41">
        <v>0</v>
      </c>
      <c r="AR247" s="41">
        <v>0</v>
      </c>
      <c r="AS247" s="41">
        <v>0</v>
      </c>
      <c r="AT247" s="250">
        <f t="shared" si="85"/>
        <v>0</v>
      </c>
      <c r="AU247" s="41">
        <v>0</v>
      </c>
      <c r="AV247" s="41">
        <v>0</v>
      </c>
      <c r="AW247" s="41">
        <v>0</v>
      </c>
      <c r="AX247" s="41">
        <v>0</v>
      </c>
      <c r="AY247" s="250">
        <f t="shared" si="84"/>
        <v>0</v>
      </c>
    </row>
    <row r="248" spans="2:51" ht="15.75" customHeight="1" x14ac:dyDescent="0.25">
      <c r="B248" s="1110">
        <v>56</v>
      </c>
      <c r="C248" s="210"/>
      <c r="D248" s="1093" t="s">
        <v>697</v>
      </c>
      <c r="E248" s="55" t="s">
        <v>116</v>
      </c>
      <c r="F248" s="135">
        <f t="shared" si="83"/>
        <v>0</v>
      </c>
      <c r="G248" s="41">
        <v>0</v>
      </c>
      <c r="H248" s="41">
        <v>0</v>
      </c>
      <c r="I248" s="41">
        <v>0</v>
      </c>
      <c r="J248" s="333">
        <v>0</v>
      </c>
      <c r="K248" s="346">
        <f t="shared" si="91"/>
        <v>0</v>
      </c>
      <c r="L248" s="328">
        <v>0</v>
      </c>
      <c r="M248" s="265">
        <v>0</v>
      </c>
      <c r="N248" s="265">
        <v>0</v>
      </c>
      <c r="O248" s="265">
        <v>0</v>
      </c>
      <c r="P248" s="250">
        <f t="shared" si="86"/>
        <v>0</v>
      </c>
      <c r="Q248" s="265">
        <v>0</v>
      </c>
      <c r="R248" s="265">
        <v>0</v>
      </c>
      <c r="S248" s="265">
        <v>0</v>
      </c>
      <c r="T248" s="383">
        <v>0</v>
      </c>
      <c r="U248" s="346">
        <f t="shared" si="87"/>
        <v>0</v>
      </c>
      <c r="V248" s="265">
        <v>0</v>
      </c>
      <c r="W248" s="265">
        <v>0</v>
      </c>
      <c r="X248" s="265">
        <v>0</v>
      </c>
      <c r="Y248" s="383">
        <v>0</v>
      </c>
      <c r="Z248" s="346">
        <f t="shared" si="88"/>
        <v>0</v>
      </c>
      <c r="AA248" s="265">
        <v>0</v>
      </c>
      <c r="AB248" s="265">
        <v>0</v>
      </c>
      <c r="AC248" s="265">
        <v>0</v>
      </c>
      <c r="AD248" s="265">
        <v>0</v>
      </c>
      <c r="AE248" s="346">
        <f t="shared" si="89"/>
        <v>0</v>
      </c>
      <c r="AF248" s="41">
        <v>0</v>
      </c>
      <c r="AG248" s="41">
        <v>0</v>
      </c>
      <c r="AH248" s="41">
        <v>0</v>
      </c>
      <c r="AI248" s="41">
        <v>0</v>
      </c>
      <c r="AJ248" s="346">
        <f t="shared" si="90"/>
        <v>0</v>
      </c>
      <c r="AK248" s="41">
        <v>0</v>
      </c>
      <c r="AL248" s="41">
        <v>0</v>
      </c>
      <c r="AM248" s="41">
        <v>0</v>
      </c>
      <c r="AN248" s="41">
        <v>0</v>
      </c>
      <c r="AO248" s="250">
        <f t="shared" si="82"/>
        <v>0</v>
      </c>
      <c r="AP248" s="41">
        <v>0</v>
      </c>
      <c r="AQ248" s="41">
        <v>0</v>
      </c>
      <c r="AR248" s="41">
        <v>0</v>
      </c>
      <c r="AS248" s="41">
        <v>0</v>
      </c>
      <c r="AT248" s="250">
        <f t="shared" si="85"/>
        <v>0</v>
      </c>
      <c r="AU248" s="41">
        <v>0</v>
      </c>
      <c r="AV248" s="41">
        <v>0</v>
      </c>
      <c r="AW248" s="41">
        <v>0</v>
      </c>
      <c r="AX248" s="41">
        <v>0</v>
      </c>
      <c r="AY248" s="250">
        <f t="shared" si="84"/>
        <v>0</v>
      </c>
    </row>
    <row r="249" spans="2:51" ht="15.75" customHeight="1" x14ac:dyDescent="0.25">
      <c r="B249" s="1111"/>
      <c r="C249" s="209"/>
      <c r="D249" s="1091"/>
      <c r="E249" s="57" t="s">
        <v>117</v>
      </c>
      <c r="F249" s="135">
        <f t="shared" si="83"/>
        <v>0</v>
      </c>
      <c r="G249" s="41">
        <v>0</v>
      </c>
      <c r="H249" s="41">
        <v>0</v>
      </c>
      <c r="I249" s="41">
        <v>0</v>
      </c>
      <c r="J249" s="333">
        <v>0</v>
      </c>
      <c r="K249" s="346">
        <f t="shared" si="91"/>
        <v>0</v>
      </c>
      <c r="L249" s="328">
        <v>0</v>
      </c>
      <c r="M249" s="265">
        <v>0</v>
      </c>
      <c r="N249" s="265">
        <v>0</v>
      </c>
      <c r="O249" s="265">
        <v>0</v>
      </c>
      <c r="P249" s="250">
        <f t="shared" si="86"/>
        <v>0</v>
      </c>
      <c r="Q249" s="265">
        <v>0</v>
      </c>
      <c r="R249" s="265">
        <v>0</v>
      </c>
      <c r="S249" s="265">
        <v>0</v>
      </c>
      <c r="T249" s="383">
        <v>0</v>
      </c>
      <c r="U249" s="346">
        <f t="shared" si="87"/>
        <v>0</v>
      </c>
      <c r="V249" s="265">
        <v>0</v>
      </c>
      <c r="W249" s="265">
        <v>0</v>
      </c>
      <c r="X249" s="265">
        <v>0</v>
      </c>
      <c r="Y249" s="383">
        <v>0</v>
      </c>
      <c r="Z249" s="346">
        <f t="shared" si="88"/>
        <v>0</v>
      </c>
      <c r="AA249" s="265">
        <v>0</v>
      </c>
      <c r="AB249" s="265">
        <v>0</v>
      </c>
      <c r="AC249" s="265">
        <v>0</v>
      </c>
      <c r="AD249" s="265">
        <v>0</v>
      </c>
      <c r="AE249" s="346">
        <f t="shared" si="89"/>
        <v>0</v>
      </c>
      <c r="AF249" s="41">
        <v>0</v>
      </c>
      <c r="AG249" s="41">
        <v>0</v>
      </c>
      <c r="AH249" s="41">
        <v>0</v>
      </c>
      <c r="AI249" s="41">
        <v>0</v>
      </c>
      <c r="AJ249" s="346">
        <f t="shared" si="90"/>
        <v>0</v>
      </c>
      <c r="AK249" s="41">
        <v>0</v>
      </c>
      <c r="AL249" s="41">
        <v>0</v>
      </c>
      <c r="AM249" s="41">
        <v>0</v>
      </c>
      <c r="AN249" s="41">
        <v>0</v>
      </c>
      <c r="AO249" s="250">
        <f t="shared" si="82"/>
        <v>0</v>
      </c>
      <c r="AP249" s="41">
        <v>0</v>
      </c>
      <c r="AQ249" s="41">
        <v>0</v>
      </c>
      <c r="AR249" s="41">
        <v>0</v>
      </c>
      <c r="AS249" s="41">
        <v>0</v>
      </c>
      <c r="AT249" s="250">
        <f t="shared" si="85"/>
        <v>0</v>
      </c>
      <c r="AU249" s="41">
        <v>0</v>
      </c>
      <c r="AV249" s="41">
        <v>0</v>
      </c>
      <c r="AW249" s="41">
        <v>0</v>
      </c>
      <c r="AX249" s="41">
        <v>0</v>
      </c>
      <c r="AY249" s="250">
        <f t="shared" si="84"/>
        <v>0</v>
      </c>
    </row>
    <row r="250" spans="2:51" ht="15.75" customHeight="1" thickBot="1" x14ac:dyDescent="0.3">
      <c r="B250" s="1111"/>
      <c r="C250" s="209"/>
      <c r="D250" s="1091"/>
      <c r="E250" s="58" t="s">
        <v>112</v>
      </c>
      <c r="F250" s="135">
        <f t="shared" si="83"/>
        <v>0</v>
      </c>
      <c r="G250" s="41">
        <v>0</v>
      </c>
      <c r="H250" s="41">
        <v>0</v>
      </c>
      <c r="I250" s="41">
        <v>0</v>
      </c>
      <c r="J250" s="333">
        <v>0</v>
      </c>
      <c r="K250" s="346">
        <f t="shared" si="91"/>
        <v>0</v>
      </c>
      <c r="L250" s="328">
        <v>0</v>
      </c>
      <c r="M250" s="265">
        <v>0</v>
      </c>
      <c r="N250" s="265">
        <v>0</v>
      </c>
      <c r="O250" s="265">
        <v>0</v>
      </c>
      <c r="P250" s="250">
        <f t="shared" si="86"/>
        <v>0</v>
      </c>
      <c r="Q250" s="265">
        <v>0</v>
      </c>
      <c r="R250" s="265">
        <v>0</v>
      </c>
      <c r="S250" s="265">
        <v>0</v>
      </c>
      <c r="T250" s="383">
        <v>0</v>
      </c>
      <c r="U250" s="346">
        <f t="shared" si="87"/>
        <v>0</v>
      </c>
      <c r="V250" s="265">
        <v>0</v>
      </c>
      <c r="W250" s="265">
        <v>0</v>
      </c>
      <c r="X250" s="265">
        <v>0</v>
      </c>
      <c r="Y250" s="383">
        <v>0</v>
      </c>
      <c r="Z250" s="346">
        <f t="shared" si="88"/>
        <v>0</v>
      </c>
      <c r="AA250" s="265">
        <v>0</v>
      </c>
      <c r="AB250" s="265">
        <v>0</v>
      </c>
      <c r="AC250" s="265">
        <v>0</v>
      </c>
      <c r="AD250" s="265">
        <v>0</v>
      </c>
      <c r="AE250" s="346">
        <f t="shared" si="89"/>
        <v>0</v>
      </c>
      <c r="AF250" s="41">
        <v>0</v>
      </c>
      <c r="AG250" s="41">
        <v>0</v>
      </c>
      <c r="AH250" s="41">
        <v>0</v>
      </c>
      <c r="AI250" s="41">
        <v>0</v>
      </c>
      <c r="AJ250" s="346">
        <f t="shared" si="90"/>
        <v>0</v>
      </c>
      <c r="AK250" s="41">
        <v>0</v>
      </c>
      <c r="AL250" s="41">
        <v>0</v>
      </c>
      <c r="AM250" s="41">
        <v>0</v>
      </c>
      <c r="AN250" s="41">
        <v>0</v>
      </c>
      <c r="AO250" s="250">
        <f t="shared" si="82"/>
        <v>0</v>
      </c>
      <c r="AP250" s="41">
        <v>0</v>
      </c>
      <c r="AQ250" s="41">
        <v>0</v>
      </c>
      <c r="AR250" s="41">
        <v>0</v>
      </c>
      <c r="AS250" s="41">
        <v>0</v>
      </c>
      <c r="AT250" s="250">
        <f t="shared" si="85"/>
        <v>0</v>
      </c>
      <c r="AU250" s="41">
        <v>0</v>
      </c>
      <c r="AV250" s="41">
        <v>0</v>
      </c>
      <c r="AW250" s="41">
        <v>0</v>
      </c>
      <c r="AX250" s="41">
        <v>0</v>
      </c>
      <c r="AY250" s="250">
        <f t="shared" si="84"/>
        <v>0</v>
      </c>
    </row>
    <row r="251" spans="2:51" ht="15.75" customHeight="1" thickBot="1" x14ac:dyDescent="0.3">
      <c r="B251" s="1111"/>
      <c r="C251" s="209"/>
      <c r="D251" s="1091"/>
      <c r="E251" s="185" t="s">
        <v>621</v>
      </c>
      <c r="F251" s="135">
        <f t="shared" si="83"/>
        <v>0</v>
      </c>
      <c r="G251" s="41">
        <v>0</v>
      </c>
      <c r="H251" s="41">
        <v>0</v>
      </c>
      <c r="I251" s="41">
        <v>0</v>
      </c>
      <c r="J251" s="333">
        <v>0</v>
      </c>
      <c r="K251" s="346">
        <f t="shared" si="91"/>
        <v>0</v>
      </c>
      <c r="L251" s="329">
        <v>0</v>
      </c>
      <c r="M251" s="266">
        <v>0</v>
      </c>
      <c r="N251" s="266">
        <v>0</v>
      </c>
      <c r="O251" s="266">
        <v>0</v>
      </c>
      <c r="P251" s="250">
        <f t="shared" si="86"/>
        <v>0</v>
      </c>
      <c r="Q251" s="266">
        <v>0</v>
      </c>
      <c r="R251" s="266">
        <v>0</v>
      </c>
      <c r="S251" s="266">
        <v>0</v>
      </c>
      <c r="T251" s="384">
        <v>0</v>
      </c>
      <c r="U251" s="346">
        <f t="shared" si="87"/>
        <v>0</v>
      </c>
      <c r="V251" s="266">
        <v>0</v>
      </c>
      <c r="W251" s="266">
        <v>0</v>
      </c>
      <c r="X251" s="266">
        <v>0</v>
      </c>
      <c r="Y251" s="384">
        <v>0</v>
      </c>
      <c r="Z251" s="346">
        <f t="shared" si="88"/>
        <v>0</v>
      </c>
      <c r="AA251" s="266">
        <v>0</v>
      </c>
      <c r="AB251" s="266">
        <v>0</v>
      </c>
      <c r="AC251" s="266">
        <v>0</v>
      </c>
      <c r="AD251" s="266">
        <v>0</v>
      </c>
      <c r="AE251" s="346">
        <f t="shared" si="89"/>
        <v>0</v>
      </c>
      <c r="AF251" s="41">
        <v>0</v>
      </c>
      <c r="AG251" s="41">
        <v>0</v>
      </c>
      <c r="AH251" s="41">
        <v>0</v>
      </c>
      <c r="AI251" s="41">
        <v>0</v>
      </c>
      <c r="AJ251" s="346">
        <f t="shared" si="90"/>
        <v>0</v>
      </c>
      <c r="AK251" s="41">
        <v>0</v>
      </c>
      <c r="AL251" s="41">
        <v>0</v>
      </c>
      <c r="AM251" s="41">
        <v>0</v>
      </c>
      <c r="AN251" s="41">
        <v>0</v>
      </c>
      <c r="AO251" s="250">
        <f t="shared" si="82"/>
        <v>0</v>
      </c>
      <c r="AP251" s="41">
        <v>0</v>
      </c>
      <c r="AQ251" s="41">
        <v>0</v>
      </c>
      <c r="AR251" s="41">
        <v>0</v>
      </c>
      <c r="AS251" s="41">
        <v>0</v>
      </c>
      <c r="AT251" s="250">
        <f t="shared" si="85"/>
        <v>0</v>
      </c>
      <c r="AU251" s="41">
        <v>0</v>
      </c>
      <c r="AV251" s="41">
        <v>0</v>
      </c>
      <c r="AW251" s="41">
        <v>0</v>
      </c>
      <c r="AX251" s="41">
        <v>0</v>
      </c>
      <c r="AY251" s="250">
        <f t="shared" si="84"/>
        <v>0</v>
      </c>
    </row>
    <row r="252" spans="2:51" ht="15.75" customHeight="1" thickBot="1" x14ac:dyDescent="0.3">
      <c r="B252" s="1112"/>
      <c r="C252" s="211"/>
      <c r="D252" s="1109"/>
      <c r="E252" s="185" t="s">
        <v>620</v>
      </c>
      <c r="F252" s="135">
        <f t="shared" si="83"/>
        <v>0</v>
      </c>
      <c r="G252" s="41">
        <v>0</v>
      </c>
      <c r="H252" s="41">
        <v>0</v>
      </c>
      <c r="I252" s="41">
        <v>0</v>
      </c>
      <c r="J252" s="333">
        <v>0</v>
      </c>
      <c r="K252" s="346">
        <f t="shared" si="91"/>
        <v>0</v>
      </c>
      <c r="L252" s="329">
        <v>0</v>
      </c>
      <c r="M252" s="266">
        <v>0</v>
      </c>
      <c r="N252" s="266">
        <v>0</v>
      </c>
      <c r="O252" s="266">
        <v>0</v>
      </c>
      <c r="P252" s="250">
        <f t="shared" si="86"/>
        <v>0</v>
      </c>
      <c r="Q252" s="266">
        <v>0</v>
      </c>
      <c r="R252" s="266">
        <v>0</v>
      </c>
      <c r="S252" s="266">
        <v>0</v>
      </c>
      <c r="T252" s="384">
        <v>0</v>
      </c>
      <c r="U252" s="346">
        <f t="shared" si="87"/>
        <v>0</v>
      </c>
      <c r="V252" s="266">
        <v>0</v>
      </c>
      <c r="W252" s="266">
        <v>0</v>
      </c>
      <c r="X252" s="266">
        <v>0</v>
      </c>
      <c r="Y252" s="384">
        <v>0</v>
      </c>
      <c r="Z252" s="346">
        <f t="shared" si="88"/>
        <v>0</v>
      </c>
      <c r="AA252" s="266">
        <v>0</v>
      </c>
      <c r="AB252" s="266">
        <v>0</v>
      </c>
      <c r="AC252" s="266">
        <v>0</v>
      </c>
      <c r="AD252" s="266">
        <v>0</v>
      </c>
      <c r="AE252" s="346">
        <f t="shared" si="89"/>
        <v>0</v>
      </c>
      <c r="AF252" s="41">
        <v>0</v>
      </c>
      <c r="AG252" s="41">
        <v>0</v>
      </c>
      <c r="AH252" s="41">
        <v>0</v>
      </c>
      <c r="AI252" s="41">
        <v>0</v>
      </c>
      <c r="AJ252" s="346">
        <f t="shared" si="90"/>
        <v>0</v>
      </c>
      <c r="AK252" s="41">
        <v>0</v>
      </c>
      <c r="AL252" s="41">
        <v>0</v>
      </c>
      <c r="AM252" s="41">
        <v>0</v>
      </c>
      <c r="AN252" s="41">
        <v>0</v>
      </c>
      <c r="AO252" s="250">
        <f t="shared" si="82"/>
        <v>0</v>
      </c>
      <c r="AP252" s="41">
        <v>0</v>
      </c>
      <c r="AQ252" s="41">
        <v>0</v>
      </c>
      <c r="AR252" s="41">
        <v>0</v>
      </c>
      <c r="AS252" s="41">
        <v>0</v>
      </c>
      <c r="AT252" s="250">
        <f t="shared" si="85"/>
        <v>0</v>
      </c>
      <c r="AU252" s="41">
        <v>0</v>
      </c>
      <c r="AV252" s="41">
        <v>0</v>
      </c>
      <c r="AW252" s="41">
        <v>0</v>
      </c>
      <c r="AX252" s="41">
        <v>0</v>
      </c>
      <c r="AY252" s="250">
        <f t="shared" si="84"/>
        <v>0</v>
      </c>
    </row>
    <row r="253" spans="2:51" ht="15.75" customHeight="1" x14ac:dyDescent="0.25">
      <c r="B253" s="1110">
        <v>57</v>
      </c>
      <c r="C253" s="1113"/>
      <c r="D253" s="1089" t="s">
        <v>698</v>
      </c>
      <c r="E253" s="55" t="s">
        <v>116</v>
      </c>
      <c r="F253" s="135">
        <f t="shared" si="83"/>
        <v>0</v>
      </c>
      <c r="G253" s="41">
        <v>0</v>
      </c>
      <c r="H253" s="41">
        <v>0</v>
      </c>
      <c r="I253" s="41">
        <v>0</v>
      </c>
      <c r="J253" s="333">
        <v>0</v>
      </c>
      <c r="K253" s="346">
        <f t="shared" si="91"/>
        <v>0</v>
      </c>
      <c r="L253" s="330">
        <v>0</v>
      </c>
      <c r="M253" s="267">
        <v>0</v>
      </c>
      <c r="N253" s="267">
        <v>0</v>
      </c>
      <c r="O253" s="267">
        <v>0</v>
      </c>
      <c r="P253" s="250">
        <f t="shared" si="86"/>
        <v>0</v>
      </c>
      <c r="Q253" s="267">
        <v>0</v>
      </c>
      <c r="R253" s="267">
        <v>0</v>
      </c>
      <c r="S253" s="267">
        <v>0</v>
      </c>
      <c r="T253" s="385">
        <v>0</v>
      </c>
      <c r="U253" s="346">
        <f t="shared" si="87"/>
        <v>0</v>
      </c>
      <c r="V253" s="267">
        <v>0</v>
      </c>
      <c r="W253" s="267">
        <v>0</v>
      </c>
      <c r="X253" s="267">
        <v>0</v>
      </c>
      <c r="Y253" s="385">
        <v>0</v>
      </c>
      <c r="Z253" s="346">
        <f t="shared" si="88"/>
        <v>0</v>
      </c>
      <c r="AA253" s="267">
        <v>0</v>
      </c>
      <c r="AB253" s="267">
        <v>0</v>
      </c>
      <c r="AC253" s="267">
        <v>0</v>
      </c>
      <c r="AD253" s="267">
        <v>0</v>
      </c>
      <c r="AE253" s="346">
        <f t="shared" si="89"/>
        <v>0</v>
      </c>
      <c r="AF253" s="41">
        <v>0</v>
      </c>
      <c r="AG253" s="41">
        <v>0</v>
      </c>
      <c r="AH253" s="41">
        <v>0</v>
      </c>
      <c r="AI253" s="41">
        <v>0</v>
      </c>
      <c r="AJ253" s="346">
        <f t="shared" si="90"/>
        <v>0</v>
      </c>
      <c r="AK253" s="41">
        <v>0</v>
      </c>
      <c r="AL253" s="41">
        <v>0</v>
      </c>
      <c r="AM253" s="41">
        <v>0</v>
      </c>
      <c r="AN253" s="41">
        <v>0</v>
      </c>
      <c r="AO253" s="250">
        <f t="shared" si="82"/>
        <v>0</v>
      </c>
      <c r="AP253" s="41">
        <v>0</v>
      </c>
      <c r="AQ253" s="41">
        <v>0</v>
      </c>
      <c r="AR253" s="41">
        <v>0</v>
      </c>
      <c r="AS253" s="41">
        <v>0</v>
      </c>
      <c r="AT253" s="250">
        <f t="shared" si="85"/>
        <v>0</v>
      </c>
      <c r="AU253" s="41">
        <v>0</v>
      </c>
      <c r="AV253" s="41">
        <v>0</v>
      </c>
      <c r="AW253" s="41">
        <v>0</v>
      </c>
      <c r="AX253" s="41">
        <v>0</v>
      </c>
      <c r="AY253" s="250">
        <f t="shared" si="84"/>
        <v>0</v>
      </c>
    </row>
    <row r="254" spans="2:51" ht="15.75" customHeight="1" x14ac:dyDescent="0.25">
      <c r="B254" s="1111"/>
      <c r="C254" s="1114"/>
      <c r="D254" s="1103"/>
      <c r="E254" s="57" t="s">
        <v>117</v>
      </c>
      <c r="F254" s="135">
        <f t="shared" si="83"/>
        <v>0</v>
      </c>
      <c r="G254" s="41">
        <v>0</v>
      </c>
      <c r="H254" s="41">
        <v>0</v>
      </c>
      <c r="I254" s="41">
        <v>0</v>
      </c>
      <c r="J254" s="333">
        <v>0</v>
      </c>
      <c r="K254" s="346">
        <f t="shared" si="91"/>
        <v>0</v>
      </c>
      <c r="L254" s="328">
        <v>0</v>
      </c>
      <c r="M254" s="265">
        <v>0</v>
      </c>
      <c r="N254" s="265">
        <v>0</v>
      </c>
      <c r="O254" s="265">
        <v>0</v>
      </c>
      <c r="P254" s="250">
        <f t="shared" si="86"/>
        <v>0</v>
      </c>
      <c r="Q254" s="265">
        <v>0</v>
      </c>
      <c r="R254" s="265">
        <v>0</v>
      </c>
      <c r="S254" s="265">
        <v>0</v>
      </c>
      <c r="T254" s="383">
        <v>0</v>
      </c>
      <c r="U254" s="346">
        <f t="shared" si="87"/>
        <v>0</v>
      </c>
      <c r="V254" s="265">
        <v>0</v>
      </c>
      <c r="W254" s="265">
        <v>0</v>
      </c>
      <c r="X254" s="265">
        <v>0</v>
      </c>
      <c r="Y254" s="383">
        <v>0</v>
      </c>
      <c r="Z254" s="346">
        <f t="shared" si="88"/>
        <v>0</v>
      </c>
      <c r="AA254" s="265">
        <v>0</v>
      </c>
      <c r="AB254" s="265">
        <v>0</v>
      </c>
      <c r="AC254" s="265">
        <v>0</v>
      </c>
      <c r="AD254" s="265">
        <v>0</v>
      </c>
      <c r="AE254" s="346">
        <f t="shared" si="89"/>
        <v>0</v>
      </c>
      <c r="AF254" s="41">
        <v>0</v>
      </c>
      <c r="AG254" s="41">
        <v>0</v>
      </c>
      <c r="AH254" s="41">
        <v>0</v>
      </c>
      <c r="AI254" s="41">
        <v>0</v>
      </c>
      <c r="AJ254" s="346">
        <f t="shared" si="90"/>
        <v>0</v>
      </c>
      <c r="AK254" s="41">
        <v>0</v>
      </c>
      <c r="AL254" s="41">
        <v>0</v>
      </c>
      <c r="AM254" s="41">
        <v>0</v>
      </c>
      <c r="AN254" s="41">
        <v>0</v>
      </c>
      <c r="AO254" s="250">
        <f t="shared" si="82"/>
        <v>0</v>
      </c>
      <c r="AP254" s="41">
        <v>0</v>
      </c>
      <c r="AQ254" s="41">
        <v>0</v>
      </c>
      <c r="AR254" s="41">
        <v>0</v>
      </c>
      <c r="AS254" s="41">
        <v>0</v>
      </c>
      <c r="AT254" s="250">
        <f t="shared" si="85"/>
        <v>0</v>
      </c>
      <c r="AU254" s="41">
        <v>0</v>
      </c>
      <c r="AV254" s="41">
        <v>0</v>
      </c>
      <c r="AW254" s="41">
        <v>0</v>
      </c>
      <c r="AX254" s="41">
        <v>0</v>
      </c>
      <c r="AY254" s="250">
        <f t="shared" si="84"/>
        <v>0</v>
      </c>
    </row>
    <row r="255" spans="2:51" ht="15.75" customHeight="1" thickBot="1" x14ac:dyDescent="0.3">
      <c r="B255" s="1112"/>
      <c r="C255" s="1114"/>
      <c r="D255" s="1103"/>
      <c r="E255" s="58" t="s">
        <v>112</v>
      </c>
      <c r="F255" s="135">
        <f t="shared" si="83"/>
        <v>0</v>
      </c>
      <c r="G255" s="41">
        <v>0</v>
      </c>
      <c r="H255" s="41">
        <v>0</v>
      </c>
      <c r="I255" s="41">
        <v>0</v>
      </c>
      <c r="J255" s="333">
        <v>0</v>
      </c>
      <c r="K255" s="346">
        <f t="shared" si="91"/>
        <v>0</v>
      </c>
      <c r="L255" s="328">
        <v>0</v>
      </c>
      <c r="M255" s="265">
        <v>0</v>
      </c>
      <c r="N255" s="265">
        <v>0</v>
      </c>
      <c r="O255" s="265">
        <v>0</v>
      </c>
      <c r="P255" s="250">
        <f t="shared" si="86"/>
        <v>0</v>
      </c>
      <c r="Q255" s="265">
        <v>0</v>
      </c>
      <c r="R255" s="265">
        <v>0</v>
      </c>
      <c r="S255" s="265">
        <v>0</v>
      </c>
      <c r="T255" s="383">
        <v>0</v>
      </c>
      <c r="U255" s="346">
        <f t="shared" si="87"/>
        <v>0</v>
      </c>
      <c r="V255" s="265">
        <v>0</v>
      </c>
      <c r="W255" s="265">
        <v>0</v>
      </c>
      <c r="X255" s="265">
        <v>0</v>
      </c>
      <c r="Y255" s="383">
        <v>0</v>
      </c>
      <c r="Z255" s="346">
        <f t="shared" si="88"/>
        <v>0</v>
      </c>
      <c r="AA255" s="265">
        <v>0</v>
      </c>
      <c r="AB255" s="265">
        <v>0</v>
      </c>
      <c r="AC255" s="265">
        <v>0</v>
      </c>
      <c r="AD255" s="265">
        <v>0</v>
      </c>
      <c r="AE255" s="346">
        <f t="shared" si="89"/>
        <v>0</v>
      </c>
      <c r="AF255" s="41">
        <v>0</v>
      </c>
      <c r="AG255" s="41">
        <v>0</v>
      </c>
      <c r="AH255" s="41">
        <v>0</v>
      </c>
      <c r="AI255" s="41">
        <v>0</v>
      </c>
      <c r="AJ255" s="346">
        <f t="shared" si="90"/>
        <v>0</v>
      </c>
      <c r="AK255" s="41">
        <v>0</v>
      </c>
      <c r="AL255" s="41">
        <v>0</v>
      </c>
      <c r="AM255" s="41">
        <v>0</v>
      </c>
      <c r="AN255" s="41">
        <v>0</v>
      </c>
      <c r="AO255" s="250">
        <f t="shared" si="82"/>
        <v>0</v>
      </c>
      <c r="AP255" s="41">
        <v>0</v>
      </c>
      <c r="AQ255" s="41">
        <v>0</v>
      </c>
      <c r="AR255" s="41">
        <v>0</v>
      </c>
      <c r="AS255" s="41">
        <v>0</v>
      </c>
      <c r="AT255" s="250">
        <f t="shared" si="85"/>
        <v>0</v>
      </c>
      <c r="AU255" s="41">
        <v>0</v>
      </c>
      <c r="AV255" s="41">
        <v>0</v>
      </c>
      <c r="AW255" s="41">
        <v>0</v>
      </c>
      <c r="AX255" s="41">
        <v>0</v>
      </c>
      <c r="AY255" s="250">
        <f t="shared" si="84"/>
        <v>0</v>
      </c>
    </row>
    <row r="256" spans="2:51" ht="15.75" customHeight="1" x14ac:dyDescent="0.25">
      <c r="B256" s="1115">
        <v>58</v>
      </c>
      <c r="C256" s="212"/>
      <c r="D256" s="1118" t="s">
        <v>699</v>
      </c>
      <c r="E256" s="215" t="s">
        <v>116</v>
      </c>
      <c r="F256" s="135">
        <f t="shared" si="83"/>
        <v>0</v>
      </c>
      <c r="G256" s="41">
        <v>0</v>
      </c>
      <c r="H256" s="41">
        <v>0</v>
      </c>
      <c r="I256" s="41">
        <v>0</v>
      </c>
      <c r="J256" s="333">
        <v>0</v>
      </c>
      <c r="K256" s="346">
        <f t="shared" si="91"/>
        <v>0</v>
      </c>
      <c r="L256" s="331">
        <v>0</v>
      </c>
      <c r="M256" s="268">
        <v>0</v>
      </c>
      <c r="N256" s="268">
        <v>0</v>
      </c>
      <c r="O256" s="268">
        <v>0</v>
      </c>
      <c r="P256" s="250">
        <f t="shared" si="86"/>
        <v>0</v>
      </c>
      <c r="Q256" s="268">
        <v>0</v>
      </c>
      <c r="R256" s="268">
        <v>0</v>
      </c>
      <c r="S256" s="268">
        <v>0</v>
      </c>
      <c r="T256" s="386">
        <v>0</v>
      </c>
      <c r="U256" s="346">
        <f t="shared" si="87"/>
        <v>0</v>
      </c>
      <c r="V256" s="268">
        <v>0</v>
      </c>
      <c r="W256" s="268">
        <v>0</v>
      </c>
      <c r="X256" s="268">
        <v>0</v>
      </c>
      <c r="Y256" s="386">
        <v>0</v>
      </c>
      <c r="Z256" s="346">
        <f t="shared" si="88"/>
        <v>0</v>
      </c>
      <c r="AA256" s="268">
        <v>0</v>
      </c>
      <c r="AB256" s="268">
        <v>0</v>
      </c>
      <c r="AC256" s="268">
        <v>0</v>
      </c>
      <c r="AD256" s="268">
        <v>0</v>
      </c>
      <c r="AE256" s="346">
        <f t="shared" si="89"/>
        <v>0</v>
      </c>
      <c r="AF256" s="41">
        <v>0</v>
      </c>
      <c r="AG256" s="41">
        <v>0</v>
      </c>
      <c r="AH256" s="41">
        <v>0</v>
      </c>
      <c r="AI256" s="41">
        <v>0</v>
      </c>
      <c r="AJ256" s="346">
        <f t="shared" si="90"/>
        <v>0</v>
      </c>
      <c r="AK256" s="41">
        <v>0</v>
      </c>
      <c r="AL256" s="41">
        <v>0</v>
      </c>
      <c r="AM256" s="41">
        <v>0</v>
      </c>
      <c r="AN256" s="41">
        <v>0</v>
      </c>
      <c r="AO256" s="250">
        <f t="shared" si="82"/>
        <v>0</v>
      </c>
      <c r="AP256" s="41">
        <v>0</v>
      </c>
      <c r="AQ256" s="41">
        <v>0</v>
      </c>
      <c r="AR256" s="41">
        <v>0</v>
      </c>
      <c r="AS256" s="41">
        <v>0</v>
      </c>
      <c r="AT256" s="250">
        <f t="shared" si="85"/>
        <v>0</v>
      </c>
      <c r="AU256" s="41">
        <v>0</v>
      </c>
      <c r="AV256" s="41">
        <v>0</v>
      </c>
      <c r="AW256" s="41">
        <v>0</v>
      </c>
      <c r="AX256" s="41">
        <v>0</v>
      </c>
      <c r="AY256" s="250">
        <f t="shared" si="84"/>
        <v>0</v>
      </c>
    </row>
    <row r="257" spans="2:51" ht="15.75" customHeight="1" x14ac:dyDescent="0.25">
      <c r="B257" s="1116"/>
      <c r="C257" s="213"/>
      <c r="D257" s="1119"/>
      <c r="E257" s="216" t="s">
        <v>117</v>
      </c>
      <c r="F257" s="135">
        <f t="shared" si="83"/>
        <v>0</v>
      </c>
      <c r="G257" s="41">
        <v>0</v>
      </c>
      <c r="H257" s="41">
        <v>0</v>
      </c>
      <c r="I257" s="41">
        <v>0</v>
      </c>
      <c r="J257" s="333">
        <v>0</v>
      </c>
      <c r="K257" s="346">
        <f t="shared" si="91"/>
        <v>0</v>
      </c>
      <c r="L257" s="328">
        <v>0</v>
      </c>
      <c r="M257" s="265">
        <v>0</v>
      </c>
      <c r="N257" s="265">
        <v>0</v>
      </c>
      <c r="O257" s="265">
        <v>0</v>
      </c>
      <c r="P257" s="250">
        <f t="shared" si="86"/>
        <v>0</v>
      </c>
      <c r="Q257" s="265">
        <v>0</v>
      </c>
      <c r="R257" s="265">
        <v>0</v>
      </c>
      <c r="S257" s="265">
        <v>0</v>
      </c>
      <c r="T257" s="383">
        <v>0</v>
      </c>
      <c r="U257" s="346">
        <f t="shared" si="87"/>
        <v>0</v>
      </c>
      <c r="V257" s="265">
        <v>0</v>
      </c>
      <c r="W257" s="265">
        <v>0</v>
      </c>
      <c r="X257" s="265">
        <v>0</v>
      </c>
      <c r="Y257" s="383">
        <v>0</v>
      </c>
      <c r="Z257" s="346">
        <f t="shared" si="88"/>
        <v>0</v>
      </c>
      <c r="AA257" s="265">
        <v>0</v>
      </c>
      <c r="AB257" s="265">
        <v>0</v>
      </c>
      <c r="AC257" s="265">
        <v>0</v>
      </c>
      <c r="AD257" s="265">
        <v>0</v>
      </c>
      <c r="AE257" s="346">
        <f t="shared" si="89"/>
        <v>0</v>
      </c>
      <c r="AF257" s="41">
        <v>0</v>
      </c>
      <c r="AG257" s="41">
        <v>0</v>
      </c>
      <c r="AH257" s="41">
        <v>0</v>
      </c>
      <c r="AI257" s="41">
        <v>0</v>
      </c>
      <c r="AJ257" s="346">
        <f t="shared" si="90"/>
        <v>0</v>
      </c>
      <c r="AK257" s="41">
        <v>0</v>
      </c>
      <c r="AL257" s="41">
        <v>0</v>
      </c>
      <c r="AM257" s="41">
        <v>0</v>
      </c>
      <c r="AN257" s="41">
        <v>0</v>
      </c>
      <c r="AO257" s="250">
        <f t="shared" si="82"/>
        <v>0</v>
      </c>
      <c r="AP257" s="41">
        <v>0</v>
      </c>
      <c r="AQ257" s="41">
        <v>0</v>
      </c>
      <c r="AR257" s="41">
        <v>0</v>
      </c>
      <c r="AS257" s="41">
        <v>0</v>
      </c>
      <c r="AT257" s="250">
        <f t="shared" si="85"/>
        <v>0</v>
      </c>
      <c r="AU257" s="41">
        <v>0</v>
      </c>
      <c r="AV257" s="41">
        <v>0</v>
      </c>
      <c r="AW257" s="41">
        <v>0</v>
      </c>
      <c r="AX257" s="41">
        <v>0</v>
      </c>
      <c r="AY257" s="250">
        <f t="shared" si="84"/>
        <v>0</v>
      </c>
    </row>
    <row r="258" spans="2:51" ht="15.75" customHeight="1" thickBot="1" x14ac:dyDescent="0.3">
      <c r="B258" s="1116"/>
      <c r="C258" s="213"/>
      <c r="D258" s="1119"/>
      <c r="E258" s="175" t="s">
        <v>112</v>
      </c>
      <c r="F258" s="135">
        <f t="shared" si="83"/>
        <v>1</v>
      </c>
      <c r="G258" s="41">
        <v>0</v>
      </c>
      <c r="H258" s="41">
        <v>0</v>
      </c>
      <c r="I258" s="41">
        <v>0</v>
      </c>
      <c r="J258" s="333">
        <v>0</v>
      </c>
      <c r="K258" s="346">
        <f t="shared" si="91"/>
        <v>0</v>
      </c>
      <c r="L258" s="328">
        <v>0</v>
      </c>
      <c r="M258" s="265">
        <v>0</v>
      </c>
      <c r="N258" s="265">
        <v>0</v>
      </c>
      <c r="O258" s="265">
        <v>0</v>
      </c>
      <c r="P258" s="250">
        <f t="shared" si="86"/>
        <v>0</v>
      </c>
      <c r="Q258" s="265">
        <v>0</v>
      </c>
      <c r="R258" s="265">
        <v>0</v>
      </c>
      <c r="S258" s="265">
        <v>0</v>
      </c>
      <c r="T258" s="383">
        <v>0</v>
      </c>
      <c r="U258" s="346">
        <f t="shared" si="87"/>
        <v>0</v>
      </c>
      <c r="V258" s="265">
        <v>0</v>
      </c>
      <c r="W258" s="265">
        <v>0</v>
      </c>
      <c r="X258" s="265">
        <v>0</v>
      </c>
      <c r="Y258" s="383">
        <v>0</v>
      </c>
      <c r="Z258" s="346">
        <f t="shared" si="88"/>
        <v>0</v>
      </c>
      <c r="AA258" s="265">
        <v>0</v>
      </c>
      <c r="AB258" s="265">
        <v>0</v>
      </c>
      <c r="AC258" s="265">
        <v>0</v>
      </c>
      <c r="AD258" s="265">
        <v>0</v>
      </c>
      <c r="AE258" s="346">
        <f t="shared" si="89"/>
        <v>0</v>
      </c>
      <c r="AF258" s="41">
        <v>0</v>
      </c>
      <c r="AG258" s="41">
        <v>0</v>
      </c>
      <c r="AH258" s="41">
        <v>0</v>
      </c>
      <c r="AI258" s="41">
        <v>0</v>
      </c>
      <c r="AJ258" s="346">
        <f t="shared" si="90"/>
        <v>0</v>
      </c>
      <c r="AK258" s="41">
        <v>0</v>
      </c>
      <c r="AL258" s="41">
        <v>0</v>
      </c>
      <c r="AM258" s="41">
        <v>0</v>
      </c>
      <c r="AN258" s="41">
        <v>0</v>
      </c>
      <c r="AO258" s="250">
        <f t="shared" si="82"/>
        <v>0</v>
      </c>
      <c r="AP258" s="41">
        <v>0</v>
      </c>
      <c r="AQ258" s="41">
        <v>0</v>
      </c>
      <c r="AR258" s="41">
        <v>0</v>
      </c>
      <c r="AS258" s="41">
        <v>0</v>
      </c>
      <c r="AT258" s="250">
        <f t="shared" si="85"/>
        <v>0</v>
      </c>
      <c r="AU258" s="41">
        <v>0</v>
      </c>
      <c r="AV258" s="41">
        <v>0</v>
      </c>
      <c r="AW258" s="41">
        <v>0</v>
      </c>
      <c r="AX258" s="41">
        <v>1</v>
      </c>
      <c r="AY258" s="250">
        <f t="shared" si="84"/>
        <v>1</v>
      </c>
    </row>
    <row r="259" spans="2:51" ht="15.75" customHeight="1" thickBot="1" x14ac:dyDescent="0.3">
      <c r="B259" s="1116"/>
      <c r="C259" s="213"/>
      <c r="D259" s="1119"/>
      <c r="E259" s="217" t="s">
        <v>621</v>
      </c>
      <c r="F259" s="135">
        <f t="shared" si="83"/>
        <v>9</v>
      </c>
      <c r="G259" s="41">
        <v>0</v>
      </c>
      <c r="H259" s="41">
        <v>0</v>
      </c>
      <c r="I259" s="41">
        <v>0</v>
      </c>
      <c r="J259" s="333">
        <v>0</v>
      </c>
      <c r="K259" s="346">
        <f t="shared" si="91"/>
        <v>0</v>
      </c>
      <c r="L259" s="329">
        <v>1</v>
      </c>
      <c r="M259" s="266">
        <v>0</v>
      </c>
      <c r="N259" s="266">
        <v>0</v>
      </c>
      <c r="O259" s="266">
        <v>0</v>
      </c>
      <c r="P259" s="250">
        <f t="shared" si="86"/>
        <v>1</v>
      </c>
      <c r="Q259" s="266">
        <v>3</v>
      </c>
      <c r="R259" s="266">
        <v>0</v>
      </c>
      <c r="S259" s="266">
        <v>0</v>
      </c>
      <c r="T259" s="384">
        <v>0</v>
      </c>
      <c r="U259" s="346">
        <f t="shared" si="87"/>
        <v>3</v>
      </c>
      <c r="V259" s="266">
        <v>0</v>
      </c>
      <c r="W259" s="266">
        <v>0</v>
      </c>
      <c r="X259" s="266">
        <v>0</v>
      </c>
      <c r="Y259" s="384">
        <v>2</v>
      </c>
      <c r="Z259" s="346">
        <f t="shared" si="88"/>
        <v>2</v>
      </c>
      <c r="AA259" s="266">
        <v>0</v>
      </c>
      <c r="AB259" s="266">
        <v>0</v>
      </c>
      <c r="AC259" s="266">
        <v>0</v>
      </c>
      <c r="AD259" s="266">
        <v>0</v>
      </c>
      <c r="AE259" s="346">
        <f t="shared" si="89"/>
        <v>0</v>
      </c>
      <c r="AF259" s="41">
        <v>0</v>
      </c>
      <c r="AG259" s="41">
        <v>1</v>
      </c>
      <c r="AH259" s="41">
        <v>0</v>
      </c>
      <c r="AI259" s="41">
        <v>1</v>
      </c>
      <c r="AJ259" s="346">
        <f t="shared" si="90"/>
        <v>2</v>
      </c>
      <c r="AK259" s="41">
        <v>0</v>
      </c>
      <c r="AL259" s="41">
        <v>0</v>
      </c>
      <c r="AM259" s="41">
        <v>0</v>
      </c>
      <c r="AN259" s="41">
        <v>0</v>
      </c>
      <c r="AO259" s="250">
        <f t="shared" si="82"/>
        <v>0</v>
      </c>
      <c r="AP259" s="41">
        <v>0</v>
      </c>
      <c r="AQ259" s="41">
        <v>0</v>
      </c>
      <c r="AR259" s="41">
        <v>0</v>
      </c>
      <c r="AS259" s="41">
        <v>1</v>
      </c>
      <c r="AT259" s="250">
        <f t="shared" si="85"/>
        <v>1</v>
      </c>
      <c r="AU259" s="41">
        <v>0</v>
      </c>
      <c r="AV259" s="41">
        <v>0</v>
      </c>
      <c r="AW259" s="41">
        <v>0</v>
      </c>
      <c r="AX259" s="41">
        <v>0</v>
      </c>
      <c r="AY259" s="250">
        <f t="shared" si="84"/>
        <v>0</v>
      </c>
    </row>
    <row r="260" spans="2:51" ht="15.75" customHeight="1" thickBot="1" x14ac:dyDescent="0.3">
      <c r="B260" s="1117"/>
      <c r="C260" s="214"/>
      <c r="D260" s="1120"/>
      <c r="E260" s="217" t="s">
        <v>620</v>
      </c>
      <c r="F260" s="135">
        <f t="shared" si="83"/>
        <v>0</v>
      </c>
      <c r="G260" s="41">
        <v>0</v>
      </c>
      <c r="H260" s="41">
        <v>0</v>
      </c>
      <c r="I260" s="41">
        <v>0</v>
      </c>
      <c r="J260" s="333">
        <v>0</v>
      </c>
      <c r="K260" s="346">
        <f t="shared" si="91"/>
        <v>0</v>
      </c>
      <c r="L260" s="329">
        <v>0</v>
      </c>
      <c r="M260" s="266">
        <v>0</v>
      </c>
      <c r="N260" s="266">
        <v>0</v>
      </c>
      <c r="O260" s="266">
        <v>0</v>
      </c>
      <c r="P260" s="250">
        <f t="shared" si="86"/>
        <v>0</v>
      </c>
      <c r="Q260" s="266">
        <v>0</v>
      </c>
      <c r="R260" s="266">
        <v>0</v>
      </c>
      <c r="S260" s="266">
        <v>0</v>
      </c>
      <c r="T260" s="384">
        <v>0</v>
      </c>
      <c r="U260" s="346">
        <f t="shared" si="87"/>
        <v>0</v>
      </c>
      <c r="V260" s="266">
        <v>0</v>
      </c>
      <c r="W260" s="266">
        <v>0</v>
      </c>
      <c r="X260" s="266">
        <v>0</v>
      </c>
      <c r="Y260" s="384">
        <v>0</v>
      </c>
      <c r="Z260" s="346">
        <f t="shared" si="88"/>
        <v>0</v>
      </c>
      <c r="AA260" s="266">
        <v>0</v>
      </c>
      <c r="AB260" s="266">
        <v>0</v>
      </c>
      <c r="AC260" s="266">
        <v>0</v>
      </c>
      <c r="AD260" s="266">
        <v>0</v>
      </c>
      <c r="AE260" s="346">
        <f t="shared" si="89"/>
        <v>0</v>
      </c>
      <c r="AF260" s="41">
        <v>0</v>
      </c>
      <c r="AG260" s="41">
        <v>0</v>
      </c>
      <c r="AH260" s="41">
        <v>0</v>
      </c>
      <c r="AI260" s="41">
        <v>0</v>
      </c>
      <c r="AJ260" s="346">
        <f t="shared" si="90"/>
        <v>0</v>
      </c>
      <c r="AK260" s="41">
        <v>0</v>
      </c>
      <c r="AL260" s="41">
        <v>0</v>
      </c>
      <c r="AM260" s="41">
        <v>0</v>
      </c>
      <c r="AN260" s="41">
        <v>0</v>
      </c>
      <c r="AO260" s="250">
        <f t="shared" si="82"/>
        <v>0</v>
      </c>
      <c r="AP260" s="41">
        <v>0</v>
      </c>
      <c r="AQ260" s="41">
        <v>0</v>
      </c>
      <c r="AR260" s="41">
        <v>0</v>
      </c>
      <c r="AS260" s="41">
        <v>0</v>
      </c>
      <c r="AT260" s="250">
        <f t="shared" si="85"/>
        <v>0</v>
      </c>
      <c r="AU260" s="41">
        <v>0</v>
      </c>
      <c r="AV260" s="41">
        <v>0</v>
      </c>
      <c r="AW260" s="41">
        <v>0</v>
      </c>
      <c r="AX260" s="41">
        <v>0</v>
      </c>
      <c r="AY260" s="250">
        <f t="shared" si="84"/>
        <v>0</v>
      </c>
    </row>
    <row r="261" spans="2:51" ht="15.75" customHeight="1" x14ac:dyDescent="0.25">
      <c r="B261" s="1110">
        <v>59</v>
      </c>
      <c r="C261" s="209"/>
      <c r="D261" s="1090" t="s">
        <v>701</v>
      </c>
      <c r="E261" s="55" t="s">
        <v>116</v>
      </c>
      <c r="F261" s="135">
        <f t="shared" si="83"/>
        <v>0</v>
      </c>
      <c r="G261" s="41">
        <v>0</v>
      </c>
      <c r="H261" s="41">
        <v>0</v>
      </c>
      <c r="I261" s="41">
        <v>0</v>
      </c>
      <c r="J261" s="333">
        <v>0</v>
      </c>
      <c r="K261" s="346">
        <f t="shared" si="91"/>
        <v>0</v>
      </c>
      <c r="L261" s="330">
        <v>0</v>
      </c>
      <c r="M261" s="267">
        <v>0</v>
      </c>
      <c r="N261" s="267">
        <v>0</v>
      </c>
      <c r="O261" s="267">
        <v>0</v>
      </c>
      <c r="P261" s="250">
        <f t="shared" si="86"/>
        <v>0</v>
      </c>
      <c r="Q261" s="267">
        <v>0</v>
      </c>
      <c r="R261" s="267">
        <v>0</v>
      </c>
      <c r="S261" s="267">
        <v>0</v>
      </c>
      <c r="T261" s="385">
        <v>0</v>
      </c>
      <c r="U261" s="346">
        <f t="shared" si="87"/>
        <v>0</v>
      </c>
      <c r="V261" s="267">
        <v>0</v>
      </c>
      <c r="W261" s="267">
        <v>0</v>
      </c>
      <c r="X261" s="267">
        <v>0</v>
      </c>
      <c r="Y261" s="385">
        <v>0</v>
      </c>
      <c r="Z261" s="346">
        <f t="shared" si="88"/>
        <v>0</v>
      </c>
      <c r="AA261" s="267">
        <v>0</v>
      </c>
      <c r="AB261" s="267">
        <v>0</v>
      </c>
      <c r="AC261" s="267">
        <v>0</v>
      </c>
      <c r="AD261" s="267">
        <v>0</v>
      </c>
      <c r="AE261" s="346">
        <f t="shared" si="89"/>
        <v>0</v>
      </c>
      <c r="AF261" s="41">
        <v>0</v>
      </c>
      <c r="AG261" s="41">
        <v>0</v>
      </c>
      <c r="AH261" s="41">
        <v>0</v>
      </c>
      <c r="AI261" s="41">
        <v>0</v>
      </c>
      <c r="AJ261" s="346">
        <f t="shared" si="90"/>
        <v>0</v>
      </c>
      <c r="AK261" s="41">
        <v>0</v>
      </c>
      <c r="AL261" s="41">
        <v>0</v>
      </c>
      <c r="AM261" s="41">
        <v>0</v>
      </c>
      <c r="AN261" s="41">
        <v>0</v>
      </c>
      <c r="AO261" s="250">
        <f t="shared" si="82"/>
        <v>0</v>
      </c>
      <c r="AP261" s="41">
        <v>0</v>
      </c>
      <c r="AQ261" s="41">
        <v>0</v>
      </c>
      <c r="AR261" s="41">
        <v>0</v>
      </c>
      <c r="AS261" s="41">
        <v>0</v>
      </c>
      <c r="AT261" s="250">
        <f t="shared" si="85"/>
        <v>0</v>
      </c>
      <c r="AU261" s="41">
        <v>0</v>
      </c>
      <c r="AV261" s="41">
        <v>0</v>
      </c>
      <c r="AW261" s="41">
        <v>0</v>
      </c>
      <c r="AX261" s="41">
        <v>0</v>
      </c>
      <c r="AY261" s="250">
        <f t="shared" si="84"/>
        <v>0</v>
      </c>
    </row>
    <row r="262" spans="2:51" ht="15.75" customHeight="1" x14ac:dyDescent="0.25">
      <c r="B262" s="1111"/>
      <c r="C262" s="209"/>
      <c r="D262" s="1091"/>
      <c r="E262" s="57" t="s">
        <v>117</v>
      </c>
      <c r="F262" s="135">
        <f t="shared" si="83"/>
        <v>0</v>
      </c>
      <c r="G262" s="41">
        <v>0</v>
      </c>
      <c r="H262" s="41">
        <v>0</v>
      </c>
      <c r="I262" s="41">
        <v>0</v>
      </c>
      <c r="J262" s="333">
        <v>0</v>
      </c>
      <c r="K262" s="346">
        <f t="shared" si="91"/>
        <v>0</v>
      </c>
      <c r="L262" s="328">
        <v>0</v>
      </c>
      <c r="M262" s="265">
        <v>0</v>
      </c>
      <c r="N262" s="265">
        <v>0</v>
      </c>
      <c r="O262" s="265">
        <v>0</v>
      </c>
      <c r="P262" s="250">
        <f t="shared" si="86"/>
        <v>0</v>
      </c>
      <c r="Q262" s="265">
        <v>0</v>
      </c>
      <c r="R262" s="265">
        <v>0</v>
      </c>
      <c r="S262" s="265">
        <v>0</v>
      </c>
      <c r="T262" s="383">
        <v>0</v>
      </c>
      <c r="U262" s="346">
        <f t="shared" si="87"/>
        <v>0</v>
      </c>
      <c r="V262" s="265">
        <v>0</v>
      </c>
      <c r="W262" s="265">
        <v>0</v>
      </c>
      <c r="X262" s="265">
        <v>0</v>
      </c>
      <c r="Y262" s="383">
        <v>0</v>
      </c>
      <c r="Z262" s="346">
        <f t="shared" si="88"/>
        <v>0</v>
      </c>
      <c r="AA262" s="265">
        <v>0</v>
      </c>
      <c r="AB262" s="265">
        <v>0</v>
      </c>
      <c r="AC262" s="265">
        <v>0</v>
      </c>
      <c r="AD262" s="265">
        <v>0</v>
      </c>
      <c r="AE262" s="346">
        <f t="shared" si="89"/>
        <v>0</v>
      </c>
      <c r="AF262" s="41">
        <v>0</v>
      </c>
      <c r="AG262" s="41">
        <v>0</v>
      </c>
      <c r="AH262" s="41">
        <v>0</v>
      </c>
      <c r="AI262" s="41">
        <v>0</v>
      </c>
      <c r="AJ262" s="346">
        <f t="shared" si="90"/>
        <v>0</v>
      </c>
      <c r="AK262" s="41">
        <v>0</v>
      </c>
      <c r="AL262" s="41">
        <v>0</v>
      </c>
      <c r="AM262" s="41">
        <v>0</v>
      </c>
      <c r="AN262" s="41">
        <v>0</v>
      </c>
      <c r="AO262" s="250">
        <f t="shared" si="82"/>
        <v>0</v>
      </c>
      <c r="AP262" s="41">
        <v>0</v>
      </c>
      <c r="AQ262" s="41">
        <v>0</v>
      </c>
      <c r="AR262" s="41">
        <v>0</v>
      </c>
      <c r="AS262" s="41">
        <v>0</v>
      </c>
      <c r="AT262" s="250">
        <f t="shared" si="85"/>
        <v>0</v>
      </c>
      <c r="AU262" s="41">
        <v>0</v>
      </c>
      <c r="AV262" s="41">
        <v>0</v>
      </c>
      <c r="AW262" s="41">
        <v>0</v>
      </c>
      <c r="AX262" s="41">
        <v>0</v>
      </c>
      <c r="AY262" s="250">
        <f t="shared" si="84"/>
        <v>0</v>
      </c>
    </row>
    <row r="263" spans="2:51" ht="15.75" customHeight="1" thickBot="1" x14ac:dyDescent="0.3">
      <c r="B263" s="1112"/>
      <c r="C263" s="209"/>
      <c r="D263" s="1109"/>
      <c r="E263" s="58" t="s">
        <v>112</v>
      </c>
      <c r="F263" s="135">
        <f t="shared" si="83"/>
        <v>0</v>
      </c>
      <c r="G263" s="41">
        <v>0</v>
      </c>
      <c r="H263" s="41">
        <v>0</v>
      </c>
      <c r="I263" s="41">
        <v>0</v>
      </c>
      <c r="J263" s="333">
        <v>0</v>
      </c>
      <c r="K263" s="346">
        <f t="shared" si="91"/>
        <v>0</v>
      </c>
      <c r="L263" s="328">
        <v>0</v>
      </c>
      <c r="M263" s="265">
        <v>0</v>
      </c>
      <c r="N263" s="265">
        <v>0</v>
      </c>
      <c r="O263" s="265">
        <v>0</v>
      </c>
      <c r="P263" s="250">
        <f t="shared" si="86"/>
        <v>0</v>
      </c>
      <c r="Q263" s="265">
        <v>0</v>
      </c>
      <c r="R263" s="265">
        <v>0</v>
      </c>
      <c r="S263" s="265">
        <v>0</v>
      </c>
      <c r="T263" s="383">
        <v>0</v>
      </c>
      <c r="U263" s="346">
        <f t="shared" si="87"/>
        <v>0</v>
      </c>
      <c r="V263" s="265">
        <v>0</v>
      </c>
      <c r="W263" s="265">
        <v>0</v>
      </c>
      <c r="X263" s="265">
        <v>0</v>
      </c>
      <c r="Y263" s="383">
        <v>0</v>
      </c>
      <c r="Z263" s="346">
        <f t="shared" si="88"/>
        <v>0</v>
      </c>
      <c r="AA263" s="265">
        <v>0</v>
      </c>
      <c r="AB263" s="265">
        <v>0</v>
      </c>
      <c r="AC263" s="265">
        <v>0</v>
      </c>
      <c r="AD263" s="265">
        <v>0</v>
      </c>
      <c r="AE263" s="346">
        <f t="shared" si="89"/>
        <v>0</v>
      </c>
      <c r="AF263" s="41">
        <v>0</v>
      </c>
      <c r="AG263" s="41">
        <v>0</v>
      </c>
      <c r="AH263" s="41">
        <v>0</v>
      </c>
      <c r="AI263" s="41">
        <v>0</v>
      </c>
      <c r="AJ263" s="346">
        <f t="shared" si="90"/>
        <v>0</v>
      </c>
      <c r="AK263" s="265">
        <v>0</v>
      </c>
      <c r="AL263" s="265">
        <v>0</v>
      </c>
      <c r="AM263" s="265">
        <v>0</v>
      </c>
      <c r="AN263" s="265">
        <v>0</v>
      </c>
      <c r="AO263" s="250">
        <f t="shared" si="82"/>
        <v>0</v>
      </c>
      <c r="AP263" s="265">
        <v>0</v>
      </c>
      <c r="AQ263" s="265">
        <v>0</v>
      </c>
      <c r="AR263" s="265">
        <v>0</v>
      </c>
      <c r="AS263" s="265">
        <v>0</v>
      </c>
      <c r="AT263" s="250">
        <f t="shared" si="85"/>
        <v>0</v>
      </c>
      <c r="AU263" s="265">
        <v>0</v>
      </c>
      <c r="AV263" s="265">
        <v>0</v>
      </c>
      <c r="AW263" s="265">
        <v>0</v>
      </c>
      <c r="AX263" s="265">
        <v>0</v>
      </c>
      <c r="AY263" s="250">
        <f t="shared" si="84"/>
        <v>0</v>
      </c>
    </row>
    <row r="264" spans="2:51" ht="15.75" thickBot="1" x14ac:dyDescent="0.3">
      <c r="B264" s="1055">
        <v>1</v>
      </c>
      <c r="C264" s="1105" t="s">
        <v>130</v>
      </c>
      <c r="D264" s="1100" t="s">
        <v>446</v>
      </c>
      <c r="E264" s="55" t="s">
        <v>116</v>
      </c>
      <c r="F264" s="135">
        <f t="shared" si="83"/>
        <v>0</v>
      </c>
      <c r="G264" s="176"/>
      <c r="H264" s="176"/>
      <c r="I264" s="176"/>
      <c r="J264" s="343"/>
      <c r="K264" s="346">
        <f t="shared" si="91"/>
        <v>0</v>
      </c>
      <c r="L264" s="324"/>
      <c r="M264" s="43"/>
      <c r="N264" s="43"/>
      <c r="O264" s="43"/>
      <c r="P264" s="250">
        <f t="shared" si="86"/>
        <v>0</v>
      </c>
      <c r="Q264" s="43"/>
      <c r="R264" s="43"/>
      <c r="S264" s="43"/>
      <c r="T264" s="341"/>
      <c r="U264" s="346">
        <f t="shared" si="87"/>
        <v>0</v>
      </c>
      <c r="V264" s="43"/>
      <c r="W264" s="43"/>
      <c r="X264" s="43"/>
      <c r="Y264" s="341"/>
      <c r="Z264" s="346">
        <f t="shared" si="88"/>
        <v>0</v>
      </c>
      <c r="AA264" s="43"/>
      <c r="AB264" s="43"/>
      <c r="AC264" s="43"/>
      <c r="AD264" s="43"/>
      <c r="AE264" s="346">
        <f t="shared" si="89"/>
        <v>0</v>
      </c>
      <c r="AF264" s="47"/>
      <c r="AG264" s="47"/>
      <c r="AH264" s="47"/>
      <c r="AI264" s="47"/>
      <c r="AJ264" s="346">
        <f t="shared" si="90"/>
        <v>0</v>
      </c>
      <c r="AK264" s="264"/>
      <c r="AL264" s="264"/>
      <c r="AM264" s="264"/>
      <c r="AN264" s="264"/>
      <c r="AO264" s="250">
        <f t="shared" si="82"/>
        <v>0</v>
      </c>
      <c r="AP264" s="764"/>
      <c r="AQ264" s="764"/>
      <c r="AR264" s="764"/>
      <c r="AS264" s="764"/>
      <c r="AT264" s="250">
        <f t="shared" si="85"/>
        <v>0</v>
      </c>
      <c r="AU264" s="264"/>
      <c r="AV264" s="264"/>
      <c r="AW264" s="264"/>
      <c r="AX264" s="264"/>
      <c r="AY264" s="250">
        <f t="shared" si="84"/>
        <v>0</v>
      </c>
    </row>
    <row r="265" spans="2:51" x14ac:dyDescent="0.25">
      <c r="B265" s="1055"/>
      <c r="C265" s="1106"/>
      <c r="D265" s="1101"/>
      <c r="E265" s="57" t="s">
        <v>117</v>
      </c>
      <c r="F265" s="135">
        <f t="shared" si="83"/>
        <v>0</v>
      </c>
      <c r="G265" s="41"/>
      <c r="H265" s="41"/>
      <c r="I265" s="41"/>
      <c r="J265" s="333"/>
      <c r="K265" s="346">
        <f t="shared" si="91"/>
        <v>0</v>
      </c>
      <c r="L265" s="316"/>
      <c r="M265" s="41"/>
      <c r="N265" s="41"/>
      <c r="O265" s="41"/>
      <c r="P265" s="250">
        <f t="shared" si="86"/>
        <v>0</v>
      </c>
      <c r="Q265" s="41"/>
      <c r="R265" s="41"/>
      <c r="S265" s="41"/>
      <c r="T265" s="333"/>
      <c r="U265" s="346">
        <f t="shared" si="87"/>
        <v>0</v>
      </c>
      <c r="V265" s="41"/>
      <c r="W265" s="41"/>
      <c r="X265" s="41"/>
      <c r="Y265" s="333"/>
      <c r="Z265" s="346">
        <f t="shared" si="88"/>
        <v>0</v>
      </c>
      <c r="AA265" s="41"/>
      <c r="AB265" s="41"/>
      <c r="AC265" s="41"/>
      <c r="AD265" s="41"/>
      <c r="AE265" s="346">
        <f t="shared" si="89"/>
        <v>0</v>
      </c>
      <c r="AF265" s="41"/>
      <c r="AG265" s="41"/>
      <c r="AH265" s="41"/>
      <c r="AI265" s="41"/>
      <c r="AJ265" s="346">
        <f t="shared" si="90"/>
        <v>0</v>
      </c>
      <c r="AK265" s="268"/>
      <c r="AL265" s="268"/>
      <c r="AM265" s="268"/>
      <c r="AN265" s="268"/>
      <c r="AO265" s="250">
        <f t="shared" si="82"/>
        <v>0</v>
      </c>
      <c r="AP265" s="268"/>
      <c r="AQ265" s="268"/>
      <c r="AR265" s="268"/>
      <c r="AS265" s="268"/>
      <c r="AT265" s="250">
        <f t="shared" si="85"/>
        <v>0</v>
      </c>
      <c r="AU265" s="268"/>
      <c r="AV265" s="268"/>
      <c r="AW265" s="268"/>
      <c r="AX265" s="268"/>
      <c r="AY265" s="250">
        <f t="shared" si="84"/>
        <v>0</v>
      </c>
    </row>
    <row r="266" spans="2:51" ht="15.75" thickBot="1" x14ac:dyDescent="0.3">
      <c r="B266" s="1023"/>
      <c r="C266" s="1106"/>
      <c r="D266" s="1102"/>
      <c r="E266" s="58" t="s">
        <v>112</v>
      </c>
      <c r="F266" s="135">
        <f t="shared" si="83"/>
        <v>0</v>
      </c>
      <c r="G266" s="42"/>
      <c r="H266" s="42"/>
      <c r="I266" s="42"/>
      <c r="J266" s="334"/>
      <c r="K266" s="346">
        <f t="shared" si="91"/>
        <v>0</v>
      </c>
      <c r="L266" s="317"/>
      <c r="M266" s="42"/>
      <c r="N266" s="42"/>
      <c r="O266" s="42"/>
      <c r="P266" s="250">
        <f t="shared" si="86"/>
        <v>0</v>
      </c>
      <c r="Q266" s="42"/>
      <c r="R266" s="42"/>
      <c r="S266" s="42"/>
      <c r="T266" s="334"/>
      <c r="U266" s="346">
        <f t="shared" si="87"/>
        <v>0</v>
      </c>
      <c r="V266" s="42"/>
      <c r="W266" s="42"/>
      <c r="X266" s="42"/>
      <c r="Y266" s="334"/>
      <c r="Z266" s="346">
        <f t="shared" si="88"/>
        <v>0</v>
      </c>
      <c r="AA266" s="42"/>
      <c r="AB266" s="42"/>
      <c r="AC266" s="42"/>
      <c r="AD266" s="42"/>
      <c r="AE266" s="346">
        <f t="shared" si="89"/>
        <v>0</v>
      </c>
      <c r="AF266" s="42"/>
      <c r="AG266" s="42"/>
      <c r="AH266" s="42"/>
      <c r="AI266" s="42"/>
      <c r="AJ266" s="346">
        <f t="shared" si="90"/>
        <v>0</v>
      </c>
      <c r="AK266" s="42"/>
      <c r="AL266" s="42"/>
      <c r="AM266" s="42"/>
      <c r="AN266" s="42"/>
      <c r="AO266" s="250">
        <f t="shared" si="82"/>
        <v>0</v>
      </c>
      <c r="AP266" s="42"/>
      <c r="AQ266" s="42"/>
      <c r="AR266" s="42"/>
      <c r="AS266" s="42"/>
      <c r="AT266" s="250">
        <f t="shared" si="85"/>
        <v>0</v>
      </c>
      <c r="AU266" s="42"/>
      <c r="AV266" s="42"/>
      <c r="AW266" s="42"/>
      <c r="AX266" s="42"/>
      <c r="AY266" s="250">
        <f t="shared" si="84"/>
        <v>0</v>
      </c>
    </row>
    <row r="267" spans="2:51" x14ac:dyDescent="0.25">
      <c r="B267" s="1087">
        <v>2</v>
      </c>
      <c r="C267" s="1106"/>
      <c r="D267" s="1100" t="s">
        <v>432</v>
      </c>
      <c r="E267" s="55" t="s">
        <v>116</v>
      </c>
      <c r="F267" s="135">
        <f t="shared" si="83"/>
        <v>0</v>
      </c>
      <c r="G267" s="47"/>
      <c r="H267" s="47"/>
      <c r="I267" s="47"/>
      <c r="J267" s="335"/>
      <c r="K267" s="346">
        <f t="shared" si="91"/>
        <v>0</v>
      </c>
      <c r="L267" s="322"/>
      <c r="M267" s="47"/>
      <c r="N267" s="47"/>
      <c r="O267" s="47"/>
      <c r="P267" s="250">
        <f t="shared" si="86"/>
        <v>0</v>
      </c>
      <c r="Q267" s="47"/>
      <c r="R267" s="47"/>
      <c r="S267" s="47"/>
      <c r="T267" s="335"/>
      <c r="U267" s="346">
        <f t="shared" si="87"/>
        <v>0</v>
      </c>
      <c r="V267" s="47"/>
      <c r="W267" s="47"/>
      <c r="X267" s="47"/>
      <c r="Y267" s="335"/>
      <c r="Z267" s="346">
        <f t="shared" si="88"/>
        <v>0</v>
      </c>
      <c r="AA267" s="47"/>
      <c r="AB267" s="47"/>
      <c r="AC267" s="47"/>
      <c r="AD267" s="47"/>
      <c r="AE267" s="346">
        <f t="shared" si="89"/>
        <v>0</v>
      </c>
      <c r="AF267" s="47"/>
      <c r="AG267" s="47"/>
      <c r="AH267" s="47"/>
      <c r="AI267" s="47"/>
      <c r="AJ267" s="346">
        <f t="shared" si="90"/>
        <v>0</v>
      </c>
      <c r="AK267" s="47"/>
      <c r="AL267" s="47"/>
      <c r="AM267" s="47"/>
      <c r="AN267" s="47"/>
      <c r="AO267" s="250">
        <f t="shared" ref="AO267:AO330" si="92">AK267+AL267+AM267+AN267</f>
        <v>0</v>
      </c>
      <c r="AP267" s="765"/>
      <c r="AQ267" s="765"/>
      <c r="AR267" s="765"/>
      <c r="AS267" s="765"/>
      <c r="AT267" s="250">
        <f t="shared" si="85"/>
        <v>0</v>
      </c>
      <c r="AU267" s="47"/>
      <c r="AV267" s="47"/>
      <c r="AW267" s="47"/>
      <c r="AX267" s="47"/>
      <c r="AY267" s="250">
        <f t="shared" si="84"/>
        <v>0</v>
      </c>
    </row>
    <row r="268" spans="2:51" x14ac:dyDescent="0.25">
      <c r="B268" s="1055"/>
      <c r="C268" s="1106"/>
      <c r="D268" s="1101"/>
      <c r="E268" s="57" t="s">
        <v>117</v>
      </c>
      <c r="F268" s="135">
        <f t="shared" ref="F268:F331" si="93">K268+P268+U268+Z268+AE268+AJ268+AO268+AT268+AY268</f>
        <v>0</v>
      </c>
      <c r="G268" s="41"/>
      <c r="H268" s="41"/>
      <c r="I268" s="41"/>
      <c r="J268" s="333"/>
      <c r="K268" s="346">
        <f t="shared" si="91"/>
        <v>0</v>
      </c>
      <c r="L268" s="316"/>
      <c r="M268" s="41"/>
      <c r="N268" s="41"/>
      <c r="O268" s="41"/>
      <c r="P268" s="250">
        <f t="shared" si="86"/>
        <v>0</v>
      </c>
      <c r="Q268" s="41"/>
      <c r="R268" s="41"/>
      <c r="S268" s="41"/>
      <c r="T268" s="333"/>
      <c r="U268" s="346">
        <f t="shared" si="87"/>
        <v>0</v>
      </c>
      <c r="V268" s="41"/>
      <c r="W268" s="41"/>
      <c r="X268" s="41"/>
      <c r="Y268" s="333"/>
      <c r="Z268" s="346">
        <f t="shared" si="88"/>
        <v>0</v>
      </c>
      <c r="AA268" s="41"/>
      <c r="AB268" s="41"/>
      <c r="AC268" s="41"/>
      <c r="AD268" s="41"/>
      <c r="AE268" s="346">
        <f t="shared" si="89"/>
        <v>0</v>
      </c>
      <c r="AF268" s="41"/>
      <c r="AG268" s="41"/>
      <c r="AH268" s="41"/>
      <c r="AI268" s="41"/>
      <c r="AJ268" s="346">
        <f t="shared" si="90"/>
        <v>0</v>
      </c>
      <c r="AK268" s="41"/>
      <c r="AL268" s="41"/>
      <c r="AM268" s="41"/>
      <c r="AN268" s="41"/>
      <c r="AO268" s="250">
        <f t="shared" si="92"/>
        <v>0</v>
      </c>
      <c r="AP268" s="41"/>
      <c r="AQ268" s="41"/>
      <c r="AR268" s="41"/>
      <c r="AS268" s="41"/>
      <c r="AT268" s="250">
        <f t="shared" si="85"/>
        <v>0</v>
      </c>
      <c r="AU268" s="41"/>
      <c r="AV268" s="41"/>
      <c r="AW268" s="41"/>
      <c r="AX268" s="41"/>
      <c r="AY268" s="250">
        <f t="shared" ref="AY268:AY331" si="94">AU268+AV268+AW268+AX268</f>
        <v>0</v>
      </c>
    </row>
    <row r="269" spans="2:51" ht="15.75" thickBot="1" x14ac:dyDescent="0.3">
      <c r="B269" s="1023"/>
      <c r="C269" s="1106"/>
      <c r="D269" s="1102"/>
      <c r="E269" s="58" t="s">
        <v>112</v>
      </c>
      <c r="F269" s="135">
        <f t="shared" si="93"/>
        <v>0</v>
      </c>
      <c r="G269" s="42"/>
      <c r="H269" s="42"/>
      <c r="I269" s="42"/>
      <c r="J269" s="334"/>
      <c r="K269" s="346">
        <f t="shared" si="91"/>
        <v>0</v>
      </c>
      <c r="L269" s="317"/>
      <c r="M269" s="42"/>
      <c r="N269" s="42"/>
      <c r="O269" s="42"/>
      <c r="P269" s="250">
        <f t="shared" si="86"/>
        <v>0</v>
      </c>
      <c r="Q269" s="42"/>
      <c r="R269" s="42"/>
      <c r="S269" s="42"/>
      <c r="T269" s="334"/>
      <c r="U269" s="346">
        <f t="shared" si="87"/>
        <v>0</v>
      </c>
      <c r="V269" s="42"/>
      <c r="W269" s="42"/>
      <c r="X269" s="42"/>
      <c r="Y269" s="334"/>
      <c r="Z269" s="346">
        <f t="shared" si="88"/>
        <v>0</v>
      </c>
      <c r="AA269" s="42"/>
      <c r="AB269" s="42"/>
      <c r="AC269" s="42"/>
      <c r="AD269" s="42"/>
      <c r="AE269" s="346">
        <f t="shared" si="89"/>
        <v>0</v>
      </c>
      <c r="AF269" s="42"/>
      <c r="AG269" s="42"/>
      <c r="AH269" s="42"/>
      <c r="AI269" s="42"/>
      <c r="AJ269" s="346">
        <f t="shared" si="90"/>
        <v>0</v>
      </c>
      <c r="AK269" s="42"/>
      <c r="AL269" s="42"/>
      <c r="AM269" s="42"/>
      <c r="AN269" s="42"/>
      <c r="AO269" s="250">
        <f t="shared" si="92"/>
        <v>0</v>
      </c>
      <c r="AP269" s="42"/>
      <c r="AQ269" s="42"/>
      <c r="AR269" s="42"/>
      <c r="AS269" s="42"/>
      <c r="AT269" s="250">
        <f t="shared" ref="AT269:AT332" si="95">AP269+AQ269+AR269+AS269</f>
        <v>0</v>
      </c>
      <c r="AU269" s="42"/>
      <c r="AV269" s="42"/>
      <c r="AW269" s="42"/>
      <c r="AX269" s="42"/>
      <c r="AY269" s="250">
        <f t="shared" si="94"/>
        <v>0</v>
      </c>
    </row>
    <row r="270" spans="2:51" x14ac:dyDescent="0.25">
      <c r="B270" s="1087">
        <v>3</v>
      </c>
      <c r="C270" s="1106"/>
      <c r="D270" s="1100" t="s">
        <v>439</v>
      </c>
      <c r="E270" s="55" t="s">
        <v>116</v>
      </c>
      <c r="F270" s="135">
        <f t="shared" si="93"/>
        <v>0</v>
      </c>
      <c r="G270" s="47"/>
      <c r="H270" s="47"/>
      <c r="I270" s="47"/>
      <c r="J270" s="335"/>
      <c r="K270" s="346">
        <f t="shared" si="91"/>
        <v>0</v>
      </c>
      <c r="L270" s="322"/>
      <c r="M270" s="47"/>
      <c r="N270" s="47"/>
      <c r="O270" s="47"/>
      <c r="P270" s="250">
        <f t="shared" si="86"/>
        <v>0</v>
      </c>
      <c r="Q270" s="47"/>
      <c r="R270" s="47"/>
      <c r="S270" s="47"/>
      <c r="T270" s="335"/>
      <c r="U270" s="346">
        <f t="shared" si="87"/>
        <v>0</v>
      </c>
      <c r="V270" s="47"/>
      <c r="W270" s="47"/>
      <c r="X270" s="47"/>
      <c r="Y270" s="335"/>
      <c r="Z270" s="346">
        <f t="shared" si="88"/>
        <v>0</v>
      </c>
      <c r="AA270" s="47"/>
      <c r="AB270" s="47"/>
      <c r="AC270" s="47"/>
      <c r="AD270" s="47"/>
      <c r="AE270" s="346">
        <f t="shared" si="89"/>
        <v>0</v>
      </c>
      <c r="AF270" s="47"/>
      <c r="AG270" s="47"/>
      <c r="AH270" s="47"/>
      <c r="AI270" s="47"/>
      <c r="AJ270" s="346">
        <f t="shared" si="90"/>
        <v>0</v>
      </c>
      <c r="AK270" s="47"/>
      <c r="AL270" s="47"/>
      <c r="AM270" s="47"/>
      <c r="AN270" s="47"/>
      <c r="AO270" s="250">
        <f t="shared" si="92"/>
        <v>0</v>
      </c>
      <c r="AP270" s="765"/>
      <c r="AQ270" s="765"/>
      <c r="AR270" s="765"/>
      <c r="AS270" s="765"/>
      <c r="AT270" s="250">
        <f t="shared" si="95"/>
        <v>0</v>
      </c>
      <c r="AU270" s="47"/>
      <c r="AV270" s="47"/>
      <c r="AW270" s="47"/>
      <c r="AX270" s="47"/>
      <c r="AY270" s="250">
        <f t="shared" si="94"/>
        <v>0</v>
      </c>
    </row>
    <row r="271" spans="2:51" x14ac:dyDescent="0.25">
      <c r="B271" s="1055"/>
      <c r="C271" s="1106"/>
      <c r="D271" s="1101"/>
      <c r="E271" s="57" t="s">
        <v>117</v>
      </c>
      <c r="F271" s="135">
        <f t="shared" si="93"/>
        <v>0</v>
      </c>
      <c r="G271" s="41"/>
      <c r="H271" s="41"/>
      <c r="I271" s="41"/>
      <c r="J271" s="333"/>
      <c r="K271" s="346">
        <f t="shared" si="91"/>
        <v>0</v>
      </c>
      <c r="L271" s="316"/>
      <c r="M271" s="41"/>
      <c r="N271" s="41"/>
      <c r="O271" s="41"/>
      <c r="P271" s="250">
        <f t="shared" si="86"/>
        <v>0</v>
      </c>
      <c r="Q271" s="41"/>
      <c r="R271" s="41"/>
      <c r="S271" s="41"/>
      <c r="T271" s="333"/>
      <c r="U271" s="346">
        <f t="shared" si="87"/>
        <v>0</v>
      </c>
      <c r="V271" s="41"/>
      <c r="W271" s="41"/>
      <c r="X271" s="41"/>
      <c r="Y271" s="333"/>
      <c r="Z271" s="346">
        <f t="shared" si="88"/>
        <v>0</v>
      </c>
      <c r="AA271" s="41"/>
      <c r="AB271" s="41"/>
      <c r="AC271" s="41"/>
      <c r="AD271" s="41"/>
      <c r="AE271" s="346">
        <f t="shared" si="89"/>
        <v>0</v>
      </c>
      <c r="AF271" s="41"/>
      <c r="AG271" s="41"/>
      <c r="AH271" s="41"/>
      <c r="AI271" s="41"/>
      <c r="AJ271" s="346">
        <f t="shared" si="90"/>
        <v>0</v>
      </c>
      <c r="AK271" s="41"/>
      <c r="AL271" s="41"/>
      <c r="AM271" s="41"/>
      <c r="AN271" s="41"/>
      <c r="AO271" s="250">
        <f t="shared" si="92"/>
        <v>0</v>
      </c>
      <c r="AP271" s="41"/>
      <c r="AQ271" s="41"/>
      <c r="AR271" s="41"/>
      <c r="AS271" s="41"/>
      <c r="AT271" s="250">
        <f t="shared" si="95"/>
        <v>0</v>
      </c>
      <c r="AU271" s="41"/>
      <c r="AV271" s="41"/>
      <c r="AW271" s="41"/>
      <c r="AX271" s="41"/>
      <c r="AY271" s="250">
        <f t="shared" si="94"/>
        <v>0</v>
      </c>
    </row>
    <row r="272" spans="2:51" ht="15.75" thickBot="1" x14ac:dyDescent="0.3">
      <c r="B272" s="1023"/>
      <c r="C272" s="1106"/>
      <c r="D272" s="1102"/>
      <c r="E272" s="58" t="s">
        <v>112</v>
      </c>
      <c r="F272" s="135">
        <f t="shared" si="93"/>
        <v>0</v>
      </c>
      <c r="G272" s="42"/>
      <c r="H272" s="42"/>
      <c r="I272" s="42"/>
      <c r="J272" s="334"/>
      <c r="K272" s="346">
        <f t="shared" si="91"/>
        <v>0</v>
      </c>
      <c r="L272" s="317"/>
      <c r="M272" s="42"/>
      <c r="N272" s="42"/>
      <c r="O272" s="42"/>
      <c r="P272" s="250">
        <f t="shared" si="86"/>
        <v>0</v>
      </c>
      <c r="Q272" s="42"/>
      <c r="R272" s="42"/>
      <c r="S272" s="42"/>
      <c r="T272" s="334"/>
      <c r="U272" s="346">
        <f t="shared" si="87"/>
        <v>0</v>
      </c>
      <c r="V272" s="42"/>
      <c r="W272" s="42"/>
      <c r="X272" s="42"/>
      <c r="Y272" s="334"/>
      <c r="Z272" s="346">
        <f t="shared" si="88"/>
        <v>0</v>
      </c>
      <c r="AA272" s="42"/>
      <c r="AB272" s="42"/>
      <c r="AC272" s="42"/>
      <c r="AD272" s="42"/>
      <c r="AE272" s="346">
        <f t="shared" si="89"/>
        <v>0</v>
      </c>
      <c r="AF272" s="42"/>
      <c r="AG272" s="42"/>
      <c r="AH272" s="42"/>
      <c r="AI272" s="42"/>
      <c r="AJ272" s="346">
        <f t="shared" si="90"/>
        <v>0</v>
      </c>
      <c r="AK272" s="42"/>
      <c r="AL272" s="42"/>
      <c r="AM272" s="42"/>
      <c r="AN272" s="42"/>
      <c r="AO272" s="250">
        <f t="shared" si="92"/>
        <v>0</v>
      </c>
      <c r="AP272" s="42"/>
      <c r="AQ272" s="42"/>
      <c r="AR272" s="42"/>
      <c r="AS272" s="42"/>
      <c r="AT272" s="250">
        <f t="shared" si="95"/>
        <v>0</v>
      </c>
      <c r="AU272" s="42"/>
      <c r="AV272" s="42"/>
      <c r="AW272" s="42"/>
      <c r="AX272" s="42"/>
      <c r="AY272" s="250">
        <f t="shared" si="94"/>
        <v>0</v>
      </c>
    </row>
    <row r="273" spans="2:51" x14ac:dyDescent="0.25">
      <c r="B273" s="1055">
        <v>4</v>
      </c>
      <c r="C273" s="1106"/>
      <c r="D273" s="1100" t="s">
        <v>80</v>
      </c>
      <c r="E273" s="55" t="s">
        <v>116</v>
      </c>
      <c r="F273" s="135">
        <f t="shared" si="93"/>
        <v>0</v>
      </c>
      <c r="G273" s="47"/>
      <c r="H273" s="47"/>
      <c r="I273" s="47"/>
      <c r="J273" s="335"/>
      <c r="K273" s="346">
        <f t="shared" si="91"/>
        <v>0</v>
      </c>
      <c r="L273" s="322"/>
      <c r="M273" s="47"/>
      <c r="N273" s="47"/>
      <c r="O273" s="47"/>
      <c r="P273" s="250">
        <f t="shared" si="86"/>
        <v>0</v>
      </c>
      <c r="Q273" s="47"/>
      <c r="R273" s="47"/>
      <c r="S273" s="47"/>
      <c r="T273" s="335"/>
      <c r="U273" s="346">
        <f t="shared" si="87"/>
        <v>0</v>
      </c>
      <c r="V273" s="47"/>
      <c r="W273" s="47"/>
      <c r="X273" s="47"/>
      <c r="Y273" s="335"/>
      <c r="Z273" s="346">
        <f t="shared" si="88"/>
        <v>0</v>
      </c>
      <c r="AA273" s="47"/>
      <c r="AB273" s="47"/>
      <c r="AC273" s="47"/>
      <c r="AD273" s="47"/>
      <c r="AE273" s="346">
        <f t="shared" si="89"/>
        <v>0</v>
      </c>
      <c r="AF273" s="47"/>
      <c r="AG273" s="47"/>
      <c r="AH273" s="47"/>
      <c r="AI273" s="47"/>
      <c r="AJ273" s="346">
        <f t="shared" si="90"/>
        <v>0</v>
      </c>
      <c r="AK273" s="47"/>
      <c r="AL273" s="47"/>
      <c r="AM273" s="47"/>
      <c r="AN273" s="47"/>
      <c r="AO273" s="250">
        <f t="shared" si="92"/>
        <v>0</v>
      </c>
      <c r="AP273" s="765"/>
      <c r="AQ273" s="765"/>
      <c r="AR273" s="765"/>
      <c r="AS273" s="765"/>
      <c r="AT273" s="250">
        <f t="shared" si="95"/>
        <v>0</v>
      </c>
      <c r="AU273" s="47"/>
      <c r="AV273" s="47"/>
      <c r="AW273" s="47"/>
      <c r="AX273" s="47"/>
      <c r="AY273" s="250">
        <f t="shared" si="94"/>
        <v>0</v>
      </c>
    </row>
    <row r="274" spans="2:51" x14ac:dyDescent="0.25">
      <c r="B274" s="1055"/>
      <c r="C274" s="1106"/>
      <c r="D274" s="1101"/>
      <c r="E274" s="57" t="s">
        <v>117</v>
      </c>
      <c r="F274" s="135">
        <f t="shared" si="93"/>
        <v>0</v>
      </c>
      <c r="G274" s="41"/>
      <c r="H274" s="41"/>
      <c r="I274" s="41"/>
      <c r="J274" s="333"/>
      <c r="K274" s="346">
        <f t="shared" si="91"/>
        <v>0</v>
      </c>
      <c r="L274" s="316"/>
      <c r="M274" s="41"/>
      <c r="N274" s="41"/>
      <c r="O274" s="41"/>
      <c r="P274" s="250">
        <f t="shared" si="86"/>
        <v>0</v>
      </c>
      <c r="Q274" s="41"/>
      <c r="R274" s="41"/>
      <c r="S274" s="41"/>
      <c r="T274" s="333"/>
      <c r="U274" s="346">
        <f t="shared" si="87"/>
        <v>0</v>
      </c>
      <c r="V274" s="41"/>
      <c r="W274" s="41"/>
      <c r="X274" s="41"/>
      <c r="Y274" s="333"/>
      <c r="Z274" s="346">
        <f t="shared" si="88"/>
        <v>0</v>
      </c>
      <c r="AA274" s="41"/>
      <c r="AB274" s="41"/>
      <c r="AC274" s="41"/>
      <c r="AD274" s="41"/>
      <c r="AE274" s="346">
        <f t="shared" si="89"/>
        <v>0</v>
      </c>
      <c r="AF274" s="41"/>
      <c r="AG274" s="41"/>
      <c r="AH274" s="41"/>
      <c r="AI274" s="41"/>
      <c r="AJ274" s="346">
        <f t="shared" si="90"/>
        <v>0</v>
      </c>
      <c r="AK274" s="41"/>
      <c r="AL274" s="41"/>
      <c r="AM274" s="41"/>
      <c r="AN274" s="41"/>
      <c r="AO274" s="250">
        <f t="shared" si="92"/>
        <v>0</v>
      </c>
      <c r="AP274" s="41"/>
      <c r="AQ274" s="41"/>
      <c r="AR274" s="41"/>
      <c r="AS274" s="41"/>
      <c r="AT274" s="250">
        <f t="shared" si="95"/>
        <v>0</v>
      </c>
      <c r="AU274" s="41"/>
      <c r="AV274" s="41"/>
      <c r="AW274" s="41"/>
      <c r="AX274" s="41"/>
      <c r="AY274" s="250">
        <f t="shared" si="94"/>
        <v>0</v>
      </c>
    </row>
    <row r="275" spans="2:51" ht="15.75" thickBot="1" x14ac:dyDescent="0.3">
      <c r="B275" s="1023"/>
      <c r="C275" s="1106"/>
      <c r="D275" s="1102"/>
      <c r="E275" s="58" t="s">
        <v>112</v>
      </c>
      <c r="F275" s="135">
        <f t="shared" si="93"/>
        <v>0</v>
      </c>
      <c r="G275" s="42"/>
      <c r="H275" s="42"/>
      <c r="I275" s="42"/>
      <c r="J275" s="334"/>
      <c r="K275" s="346">
        <f t="shared" si="91"/>
        <v>0</v>
      </c>
      <c r="L275" s="317"/>
      <c r="M275" s="42"/>
      <c r="N275" s="42"/>
      <c r="O275" s="42"/>
      <c r="P275" s="250">
        <f t="shared" ref="P275:P338" si="96">L275+M275+N275+O275</f>
        <v>0</v>
      </c>
      <c r="Q275" s="42"/>
      <c r="R275" s="42"/>
      <c r="S275" s="42"/>
      <c r="T275" s="334"/>
      <c r="U275" s="346">
        <f t="shared" ref="U275:U338" si="97">Q275+R275+S275+T275</f>
        <v>0</v>
      </c>
      <c r="V275" s="42"/>
      <c r="W275" s="42"/>
      <c r="X275" s="42"/>
      <c r="Y275" s="334"/>
      <c r="Z275" s="346">
        <f t="shared" ref="Z275:Z338" si="98">V275+W275+X275+Y275</f>
        <v>0</v>
      </c>
      <c r="AA275" s="42"/>
      <c r="AB275" s="42"/>
      <c r="AC275" s="42"/>
      <c r="AD275" s="42"/>
      <c r="AE275" s="346">
        <f t="shared" ref="AE275:AE338" si="99">AA275+AB275+AC275+AD275</f>
        <v>0</v>
      </c>
      <c r="AF275" s="42"/>
      <c r="AG275" s="42"/>
      <c r="AH275" s="42"/>
      <c r="AI275" s="42"/>
      <c r="AJ275" s="346">
        <f t="shared" ref="AJ275:AJ338" si="100">AF275+AG275+AH275+AI275</f>
        <v>0</v>
      </c>
      <c r="AK275" s="42"/>
      <c r="AL275" s="42"/>
      <c r="AM275" s="42"/>
      <c r="AN275" s="42"/>
      <c r="AO275" s="250">
        <f t="shared" si="92"/>
        <v>0</v>
      </c>
      <c r="AP275" s="42"/>
      <c r="AQ275" s="42"/>
      <c r="AR275" s="42"/>
      <c r="AS275" s="42"/>
      <c r="AT275" s="250">
        <f t="shared" si="95"/>
        <v>0</v>
      </c>
      <c r="AU275" s="42"/>
      <c r="AV275" s="42"/>
      <c r="AW275" s="42"/>
      <c r="AX275" s="42"/>
      <c r="AY275" s="250">
        <f t="shared" si="94"/>
        <v>0</v>
      </c>
    </row>
    <row r="276" spans="2:51" x14ac:dyDescent="0.25">
      <c r="B276" s="1055">
        <v>5</v>
      </c>
      <c r="C276" s="1106"/>
      <c r="D276" s="1097" t="s">
        <v>440</v>
      </c>
      <c r="E276" s="55" t="s">
        <v>116</v>
      </c>
      <c r="F276" s="135">
        <f t="shared" si="93"/>
        <v>0</v>
      </c>
      <c r="G276" s="47"/>
      <c r="H276" s="47"/>
      <c r="I276" s="47"/>
      <c r="J276" s="335"/>
      <c r="K276" s="346">
        <f t="shared" ref="K276:K339" si="101">G276+H276+I276+J276</f>
        <v>0</v>
      </c>
      <c r="L276" s="322"/>
      <c r="M276" s="47"/>
      <c r="N276" s="47"/>
      <c r="O276" s="47"/>
      <c r="P276" s="250">
        <f t="shared" si="96"/>
        <v>0</v>
      </c>
      <c r="Q276" s="47"/>
      <c r="R276" s="47"/>
      <c r="S276" s="47"/>
      <c r="T276" s="335"/>
      <c r="U276" s="346">
        <f t="shared" si="97"/>
        <v>0</v>
      </c>
      <c r="V276" s="47"/>
      <c r="W276" s="47"/>
      <c r="X276" s="47"/>
      <c r="Y276" s="335"/>
      <c r="Z276" s="346">
        <f t="shared" si="98"/>
        <v>0</v>
      </c>
      <c r="AA276" s="47"/>
      <c r="AB276" s="47"/>
      <c r="AC276" s="47"/>
      <c r="AD276" s="47"/>
      <c r="AE276" s="346">
        <f t="shared" si="99"/>
        <v>0</v>
      </c>
      <c r="AF276" s="47"/>
      <c r="AG276" s="47"/>
      <c r="AH276" s="47"/>
      <c r="AI276" s="47"/>
      <c r="AJ276" s="346">
        <f t="shared" si="100"/>
        <v>0</v>
      </c>
      <c r="AK276" s="47"/>
      <c r="AL276" s="47"/>
      <c r="AM276" s="47"/>
      <c r="AN276" s="47"/>
      <c r="AO276" s="250">
        <f t="shared" si="92"/>
        <v>0</v>
      </c>
      <c r="AP276" s="765"/>
      <c r="AQ276" s="765"/>
      <c r="AR276" s="765"/>
      <c r="AS276" s="765"/>
      <c r="AT276" s="250">
        <f t="shared" si="95"/>
        <v>0</v>
      </c>
      <c r="AU276" s="47"/>
      <c r="AV276" s="47"/>
      <c r="AW276" s="47"/>
      <c r="AX276" s="47"/>
      <c r="AY276" s="250">
        <f t="shared" si="94"/>
        <v>0</v>
      </c>
    </row>
    <row r="277" spans="2:51" x14ac:dyDescent="0.25">
      <c r="B277" s="1055"/>
      <c r="C277" s="1106"/>
      <c r="D277" s="1098"/>
      <c r="E277" s="57" t="s">
        <v>117</v>
      </c>
      <c r="F277" s="135">
        <f t="shared" si="93"/>
        <v>0</v>
      </c>
      <c r="G277" s="41"/>
      <c r="H277" s="41"/>
      <c r="I277" s="41"/>
      <c r="J277" s="333"/>
      <c r="K277" s="346">
        <f t="shared" si="101"/>
        <v>0</v>
      </c>
      <c r="L277" s="316"/>
      <c r="M277" s="41"/>
      <c r="N277" s="41"/>
      <c r="O277" s="41"/>
      <c r="P277" s="250">
        <f t="shared" si="96"/>
        <v>0</v>
      </c>
      <c r="Q277" s="41"/>
      <c r="R277" s="41"/>
      <c r="S277" s="41"/>
      <c r="T277" s="333"/>
      <c r="U277" s="346">
        <f t="shared" si="97"/>
        <v>0</v>
      </c>
      <c r="V277" s="41"/>
      <c r="W277" s="41"/>
      <c r="X277" s="41"/>
      <c r="Y277" s="333"/>
      <c r="Z277" s="346">
        <f t="shared" si="98"/>
        <v>0</v>
      </c>
      <c r="AA277" s="41"/>
      <c r="AB277" s="41"/>
      <c r="AC277" s="41"/>
      <c r="AD277" s="41"/>
      <c r="AE277" s="346">
        <f t="shared" si="99"/>
        <v>0</v>
      </c>
      <c r="AF277" s="41"/>
      <c r="AG277" s="41"/>
      <c r="AH277" s="41"/>
      <c r="AI277" s="41"/>
      <c r="AJ277" s="346">
        <f t="shared" si="100"/>
        <v>0</v>
      </c>
      <c r="AK277" s="41"/>
      <c r="AL277" s="41"/>
      <c r="AM277" s="41"/>
      <c r="AN277" s="41"/>
      <c r="AO277" s="250">
        <f t="shared" si="92"/>
        <v>0</v>
      </c>
      <c r="AP277" s="41"/>
      <c r="AQ277" s="41"/>
      <c r="AR277" s="41"/>
      <c r="AS277" s="41"/>
      <c r="AT277" s="250">
        <f t="shared" si="95"/>
        <v>0</v>
      </c>
      <c r="AU277" s="41"/>
      <c r="AV277" s="41"/>
      <c r="AW277" s="41"/>
      <c r="AX277" s="41"/>
      <c r="AY277" s="250">
        <f t="shared" si="94"/>
        <v>0</v>
      </c>
    </row>
    <row r="278" spans="2:51" ht="15.75" thickBot="1" x14ac:dyDescent="0.3">
      <c r="B278" s="1023"/>
      <c r="C278" s="1106"/>
      <c r="D278" s="1099"/>
      <c r="E278" s="58" t="s">
        <v>112</v>
      </c>
      <c r="F278" s="135">
        <f t="shared" si="93"/>
        <v>0</v>
      </c>
      <c r="G278" s="42"/>
      <c r="H278" s="42"/>
      <c r="I278" s="42"/>
      <c r="J278" s="334"/>
      <c r="K278" s="346">
        <f t="shared" si="101"/>
        <v>0</v>
      </c>
      <c r="L278" s="317"/>
      <c r="M278" s="42"/>
      <c r="N278" s="42"/>
      <c r="O278" s="42"/>
      <c r="P278" s="250">
        <f t="shared" si="96"/>
        <v>0</v>
      </c>
      <c r="Q278" s="42"/>
      <c r="R278" s="42"/>
      <c r="S278" s="42"/>
      <c r="T278" s="334"/>
      <c r="U278" s="346">
        <f t="shared" si="97"/>
        <v>0</v>
      </c>
      <c r="V278" s="42"/>
      <c r="W278" s="42"/>
      <c r="X278" s="42"/>
      <c r="Y278" s="334"/>
      <c r="Z278" s="346">
        <f t="shared" si="98"/>
        <v>0</v>
      </c>
      <c r="AA278" s="42"/>
      <c r="AB278" s="42"/>
      <c r="AC278" s="42"/>
      <c r="AD278" s="42"/>
      <c r="AE278" s="346">
        <f t="shared" si="99"/>
        <v>0</v>
      </c>
      <c r="AF278" s="42"/>
      <c r="AG278" s="42"/>
      <c r="AH278" s="42"/>
      <c r="AI278" s="42"/>
      <c r="AJ278" s="346">
        <f t="shared" si="100"/>
        <v>0</v>
      </c>
      <c r="AK278" s="42"/>
      <c r="AL278" s="42"/>
      <c r="AM278" s="42"/>
      <c r="AN278" s="42"/>
      <c r="AO278" s="250">
        <f t="shared" si="92"/>
        <v>0</v>
      </c>
      <c r="AP278" s="42"/>
      <c r="AQ278" s="42"/>
      <c r="AR278" s="42"/>
      <c r="AS278" s="42"/>
      <c r="AT278" s="250">
        <f t="shared" si="95"/>
        <v>0</v>
      </c>
      <c r="AU278" s="42"/>
      <c r="AV278" s="42"/>
      <c r="AW278" s="42"/>
      <c r="AX278" s="42"/>
      <c r="AY278" s="250">
        <f t="shared" si="94"/>
        <v>0</v>
      </c>
    </row>
    <row r="279" spans="2:51" x14ac:dyDescent="0.25">
      <c r="B279" s="1055">
        <v>6</v>
      </c>
      <c r="C279" s="1106"/>
      <c r="D279" s="1097" t="s">
        <v>441</v>
      </c>
      <c r="E279" s="55" t="s">
        <v>116</v>
      </c>
      <c r="F279" s="135">
        <f t="shared" si="93"/>
        <v>0</v>
      </c>
      <c r="G279" s="47"/>
      <c r="H279" s="47"/>
      <c r="I279" s="47"/>
      <c r="J279" s="335"/>
      <c r="K279" s="346">
        <f t="shared" si="101"/>
        <v>0</v>
      </c>
      <c r="L279" s="322"/>
      <c r="M279" s="47"/>
      <c r="N279" s="47"/>
      <c r="O279" s="47"/>
      <c r="P279" s="250">
        <f t="shared" si="96"/>
        <v>0</v>
      </c>
      <c r="Q279" s="47"/>
      <c r="R279" s="47"/>
      <c r="S279" s="47"/>
      <c r="T279" s="335"/>
      <c r="U279" s="346">
        <f t="shared" si="97"/>
        <v>0</v>
      </c>
      <c r="V279" s="47"/>
      <c r="W279" s="47"/>
      <c r="X279" s="47"/>
      <c r="Y279" s="335"/>
      <c r="Z279" s="346">
        <f t="shared" si="98"/>
        <v>0</v>
      </c>
      <c r="AA279" s="47"/>
      <c r="AB279" s="47"/>
      <c r="AC279" s="47"/>
      <c r="AD279" s="47"/>
      <c r="AE279" s="346">
        <f t="shared" si="99"/>
        <v>0</v>
      </c>
      <c r="AF279" s="47"/>
      <c r="AG279" s="47"/>
      <c r="AH279" s="47"/>
      <c r="AI279" s="47"/>
      <c r="AJ279" s="346">
        <f t="shared" si="100"/>
        <v>0</v>
      </c>
      <c r="AK279" s="47"/>
      <c r="AL279" s="47"/>
      <c r="AM279" s="47"/>
      <c r="AN279" s="47"/>
      <c r="AO279" s="250">
        <f t="shared" si="92"/>
        <v>0</v>
      </c>
      <c r="AP279" s="765"/>
      <c r="AQ279" s="765"/>
      <c r="AR279" s="765"/>
      <c r="AS279" s="765"/>
      <c r="AT279" s="250">
        <f t="shared" si="95"/>
        <v>0</v>
      </c>
      <c r="AU279" s="47"/>
      <c r="AV279" s="47"/>
      <c r="AW279" s="47"/>
      <c r="AX279" s="47"/>
      <c r="AY279" s="250">
        <f t="shared" si="94"/>
        <v>0</v>
      </c>
    </row>
    <row r="280" spans="2:51" x14ac:dyDescent="0.25">
      <c r="B280" s="1055"/>
      <c r="C280" s="1106"/>
      <c r="D280" s="1098"/>
      <c r="E280" s="57" t="s">
        <v>117</v>
      </c>
      <c r="F280" s="135">
        <f t="shared" si="93"/>
        <v>0</v>
      </c>
      <c r="G280" s="41"/>
      <c r="H280" s="41"/>
      <c r="I280" s="41"/>
      <c r="J280" s="333"/>
      <c r="K280" s="346">
        <f t="shared" si="101"/>
        <v>0</v>
      </c>
      <c r="L280" s="316"/>
      <c r="M280" s="41"/>
      <c r="N280" s="41"/>
      <c r="O280" s="41"/>
      <c r="P280" s="250">
        <f t="shared" si="96"/>
        <v>0</v>
      </c>
      <c r="Q280" s="41"/>
      <c r="R280" s="41"/>
      <c r="S280" s="41"/>
      <c r="T280" s="333"/>
      <c r="U280" s="346">
        <f t="shared" si="97"/>
        <v>0</v>
      </c>
      <c r="V280" s="41"/>
      <c r="W280" s="41"/>
      <c r="X280" s="41"/>
      <c r="Y280" s="333"/>
      <c r="Z280" s="346">
        <f t="shared" si="98"/>
        <v>0</v>
      </c>
      <c r="AA280" s="41"/>
      <c r="AB280" s="41"/>
      <c r="AC280" s="41"/>
      <c r="AD280" s="41"/>
      <c r="AE280" s="346">
        <f t="shared" si="99"/>
        <v>0</v>
      </c>
      <c r="AF280" s="41"/>
      <c r="AG280" s="41"/>
      <c r="AH280" s="41"/>
      <c r="AI280" s="41"/>
      <c r="AJ280" s="346">
        <f t="shared" si="100"/>
        <v>0</v>
      </c>
      <c r="AK280" s="41"/>
      <c r="AL280" s="41"/>
      <c r="AM280" s="41"/>
      <c r="AN280" s="41"/>
      <c r="AO280" s="250">
        <f t="shared" si="92"/>
        <v>0</v>
      </c>
      <c r="AP280" s="41"/>
      <c r="AQ280" s="41"/>
      <c r="AR280" s="41"/>
      <c r="AS280" s="41"/>
      <c r="AT280" s="250">
        <f t="shared" si="95"/>
        <v>0</v>
      </c>
      <c r="AU280" s="41"/>
      <c r="AV280" s="41"/>
      <c r="AW280" s="41"/>
      <c r="AX280" s="41"/>
      <c r="AY280" s="250">
        <f t="shared" si="94"/>
        <v>0</v>
      </c>
    </row>
    <row r="281" spans="2:51" ht="15.75" thickBot="1" x14ac:dyDescent="0.3">
      <c r="B281" s="1023"/>
      <c r="C281" s="1106"/>
      <c r="D281" s="1099"/>
      <c r="E281" s="58" t="s">
        <v>112</v>
      </c>
      <c r="F281" s="135">
        <f t="shared" si="93"/>
        <v>0</v>
      </c>
      <c r="G281" s="42"/>
      <c r="H281" s="42"/>
      <c r="I281" s="42"/>
      <c r="J281" s="334"/>
      <c r="K281" s="346">
        <f t="shared" si="101"/>
        <v>0</v>
      </c>
      <c r="L281" s="317"/>
      <c r="M281" s="42"/>
      <c r="N281" s="42"/>
      <c r="O281" s="42"/>
      <c r="P281" s="250">
        <f t="shared" si="96"/>
        <v>0</v>
      </c>
      <c r="Q281" s="42"/>
      <c r="R281" s="42"/>
      <c r="S281" s="42"/>
      <c r="T281" s="334"/>
      <c r="U281" s="346">
        <f t="shared" si="97"/>
        <v>0</v>
      </c>
      <c r="V281" s="42"/>
      <c r="W281" s="42"/>
      <c r="X281" s="42"/>
      <c r="Y281" s="334"/>
      <c r="Z281" s="346">
        <f t="shared" si="98"/>
        <v>0</v>
      </c>
      <c r="AA281" s="42"/>
      <c r="AB281" s="42"/>
      <c r="AC281" s="42"/>
      <c r="AD281" s="42"/>
      <c r="AE281" s="346">
        <f t="shared" si="99"/>
        <v>0</v>
      </c>
      <c r="AF281" s="42"/>
      <c r="AG281" s="42"/>
      <c r="AH281" s="42"/>
      <c r="AI281" s="42"/>
      <c r="AJ281" s="346">
        <f t="shared" si="100"/>
        <v>0</v>
      </c>
      <c r="AK281" s="42"/>
      <c r="AL281" s="42"/>
      <c r="AM281" s="42"/>
      <c r="AN281" s="42"/>
      <c r="AO281" s="250">
        <f t="shared" si="92"/>
        <v>0</v>
      </c>
      <c r="AP281" s="42"/>
      <c r="AQ281" s="42"/>
      <c r="AR281" s="42"/>
      <c r="AS281" s="42"/>
      <c r="AT281" s="250">
        <f t="shared" si="95"/>
        <v>0</v>
      </c>
      <c r="AU281" s="42"/>
      <c r="AV281" s="42"/>
      <c r="AW281" s="42"/>
      <c r="AX281" s="42"/>
      <c r="AY281" s="250">
        <f t="shared" si="94"/>
        <v>0</v>
      </c>
    </row>
    <row r="282" spans="2:51" x14ac:dyDescent="0.25">
      <c r="B282" s="1055">
        <v>7</v>
      </c>
      <c r="C282" s="1106"/>
      <c r="D282" s="1097" t="s">
        <v>540</v>
      </c>
      <c r="E282" s="55" t="s">
        <v>116</v>
      </c>
      <c r="F282" s="135">
        <f t="shared" si="93"/>
        <v>0</v>
      </c>
      <c r="G282" s="47"/>
      <c r="H282" s="47"/>
      <c r="I282" s="47"/>
      <c r="J282" s="335"/>
      <c r="K282" s="346">
        <f t="shared" si="101"/>
        <v>0</v>
      </c>
      <c r="L282" s="322"/>
      <c r="M282" s="47"/>
      <c r="N282" s="47"/>
      <c r="O282" s="47"/>
      <c r="P282" s="250">
        <f t="shared" si="96"/>
        <v>0</v>
      </c>
      <c r="Q282" s="47"/>
      <c r="R282" s="47"/>
      <c r="S282" s="47"/>
      <c r="T282" s="335"/>
      <c r="U282" s="346">
        <f t="shared" si="97"/>
        <v>0</v>
      </c>
      <c r="V282" s="47"/>
      <c r="W282" s="47"/>
      <c r="X282" s="47"/>
      <c r="Y282" s="335"/>
      <c r="Z282" s="346">
        <f t="shared" si="98"/>
        <v>0</v>
      </c>
      <c r="AA282" s="47"/>
      <c r="AB282" s="47"/>
      <c r="AC282" s="47"/>
      <c r="AD282" s="47"/>
      <c r="AE282" s="346">
        <f t="shared" si="99"/>
        <v>0</v>
      </c>
      <c r="AF282" s="47"/>
      <c r="AG282" s="47"/>
      <c r="AH282" s="47"/>
      <c r="AI282" s="47"/>
      <c r="AJ282" s="346">
        <f t="shared" si="100"/>
        <v>0</v>
      </c>
      <c r="AK282" s="47"/>
      <c r="AL282" s="47"/>
      <c r="AM282" s="47"/>
      <c r="AN282" s="47"/>
      <c r="AO282" s="250">
        <f t="shared" si="92"/>
        <v>0</v>
      </c>
      <c r="AP282" s="765"/>
      <c r="AQ282" s="765"/>
      <c r="AR282" s="765"/>
      <c r="AS282" s="765"/>
      <c r="AT282" s="250">
        <f t="shared" si="95"/>
        <v>0</v>
      </c>
      <c r="AU282" s="47"/>
      <c r="AV282" s="47"/>
      <c r="AW282" s="47"/>
      <c r="AX282" s="47"/>
      <c r="AY282" s="250">
        <f t="shared" si="94"/>
        <v>0</v>
      </c>
    </row>
    <row r="283" spans="2:51" x14ac:dyDescent="0.25">
      <c r="B283" s="1055"/>
      <c r="C283" s="1106"/>
      <c r="D283" s="1098"/>
      <c r="E283" s="57" t="s">
        <v>117</v>
      </c>
      <c r="F283" s="135">
        <f t="shared" si="93"/>
        <v>0</v>
      </c>
      <c r="G283" s="41"/>
      <c r="H283" s="41"/>
      <c r="I283" s="41"/>
      <c r="J283" s="333"/>
      <c r="K283" s="346">
        <f t="shared" si="101"/>
        <v>0</v>
      </c>
      <c r="L283" s="316"/>
      <c r="M283" s="41"/>
      <c r="N283" s="41"/>
      <c r="O283" s="41"/>
      <c r="P283" s="250">
        <f t="shared" si="96"/>
        <v>0</v>
      </c>
      <c r="Q283" s="41"/>
      <c r="R283" s="41"/>
      <c r="S283" s="41"/>
      <c r="T283" s="333"/>
      <c r="U283" s="346">
        <f t="shared" si="97"/>
        <v>0</v>
      </c>
      <c r="V283" s="41"/>
      <c r="W283" s="41"/>
      <c r="X283" s="41"/>
      <c r="Y283" s="333"/>
      <c r="Z283" s="346">
        <f t="shared" si="98"/>
        <v>0</v>
      </c>
      <c r="AA283" s="41"/>
      <c r="AB283" s="41"/>
      <c r="AC283" s="41"/>
      <c r="AD283" s="41"/>
      <c r="AE283" s="346">
        <f t="shared" si="99"/>
        <v>0</v>
      </c>
      <c r="AF283" s="41"/>
      <c r="AG283" s="41"/>
      <c r="AH283" s="41"/>
      <c r="AI283" s="41"/>
      <c r="AJ283" s="346">
        <f t="shared" si="100"/>
        <v>0</v>
      </c>
      <c r="AK283" s="41"/>
      <c r="AL283" s="41"/>
      <c r="AM283" s="41"/>
      <c r="AN283" s="41"/>
      <c r="AO283" s="250">
        <f t="shared" si="92"/>
        <v>0</v>
      </c>
      <c r="AP283" s="41"/>
      <c r="AQ283" s="41"/>
      <c r="AR283" s="41"/>
      <c r="AS283" s="41"/>
      <c r="AT283" s="250">
        <f t="shared" si="95"/>
        <v>0</v>
      </c>
      <c r="AU283" s="41"/>
      <c r="AV283" s="41"/>
      <c r="AW283" s="41"/>
      <c r="AX283" s="41"/>
      <c r="AY283" s="250">
        <f t="shared" si="94"/>
        <v>0</v>
      </c>
    </row>
    <row r="284" spans="2:51" ht="15.75" thickBot="1" x14ac:dyDescent="0.3">
      <c r="B284" s="1023"/>
      <c r="C284" s="1106"/>
      <c r="D284" s="1099"/>
      <c r="E284" s="58" t="s">
        <v>112</v>
      </c>
      <c r="F284" s="135">
        <f t="shared" si="93"/>
        <v>0</v>
      </c>
      <c r="G284" s="42"/>
      <c r="H284" s="42"/>
      <c r="I284" s="42"/>
      <c r="J284" s="334"/>
      <c r="K284" s="346">
        <f t="shared" si="101"/>
        <v>0</v>
      </c>
      <c r="L284" s="317"/>
      <c r="M284" s="42"/>
      <c r="N284" s="42"/>
      <c r="O284" s="42"/>
      <c r="P284" s="250">
        <f t="shared" si="96"/>
        <v>0</v>
      </c>
      <c r="Q284" s="42"/>
      <c r="R284" s="42"/>
      <c r="S284" s="42"/>
      <c r="T284" s="334"/>
      <c r="U284" s="346">
        <f t="shared" si="97"/>
        <v>0</v>
      </c>
      <c r="V284" s="42"/>
      <c r="W284" s="42"/>
      <c r="X284" s="42"/>
      <c r="Y284" s="334"/>
      <c r="Z284" s="346">
        <f t="shared" si="98"/>
        <v>0</v>
      </c>
      <c r="AA284" s="42"/>
      <c r="AB284" s="42"/>
      <c r="AC284" s="42"/>
      <c r="AD284" s="42"/>
      <c r="AE284" s="346">
        <f t="shared" si="99"/>
        <v>0</v>
      </c>
      <c r="AF284" s="42"/>
      <c r="AG284" s="42"/>
      <c r="AH284" s="42"/>
      <c r="AI284" s="42"/>
      <c r="AJ284" s="346">
        <f t="shared" si="100"/>
        <v>0</v>
      </c>
      <c r="AK284" s="42"/>
      <c r="AL284" s="42"/>
      <c r="AM284" s="42"/>
      <c r="AN284" s="42"/>
      <c r="AO284" s="250">
        <f t="shared" si="92"/>
        <v>0</v>
      </c>
      <c r="AP284" s="42"/>
      <c r="AQ284" s="42"/>
      <c r="AR284" s="42"/>
      <c r="AS284" s="42"/>
      <c r="AT284" s="250">
        <f t="shared" si="95"/>
        <v>0</v>
      </c>
      <c r="AU284" s="42"/>
      <c r="AV284" s="42"/>
      <c r="AW284" s="42"/>
      <c r="AX284" s="42"/>
      <c r="AY284" s="250">
        <f t="shared" si="94"/>
        <v>0</v>
      </c>
    </row>
    <row r="285" spans="2:51" x14ac:dyDescent="0.25">
      <c r="B285" s="1055">
        <v>8</v>
      </c>
      <c r="C285" s="1106"/>
      <c r="D285" s="1097" t="s">
        <v>442</v>
      </c>
      <c r="E285" s="55" t="s">
        <v>116</v>
      </c>
      <c r="F285" s="135">
        <f t="shared" si="93"/>
        <v>0</v>
      </c>
      <c r="G285" s="47"/>
      <c r="H285" s="47"/>
      <c r="I285" s="47"/>
      <c r="J285" s="335"/>
      <c r="K285" s="346">
        <f t="shared" si="101"/>
        <v>0</v>
      </c>
      <c r="L285" s="322"/>
      <c r="M285" s="47"/>
      <c r="N285" s="47"/>
      <c r="O285" s="47"/>
      <c r="P285" s="250">
        <f t="shared" si="96"/>
        <v>0</v>
      </c>
      <c r="Q285" s="47"/>
      <c r="R285" s="47"/>
      <c r="S285" s="47"/>
      <c r="T285" s="335"/>
      <c r="U285" s="346">
        <f t="shared" si="97"/>
        <v>0</v>
      </c>
      <c r="V285" s="47"/>
      <c r="W285" s="47"/>
      <c r="X285" s="47"/>
      <c r="Y285" s="335"/>
      <c r="Z285" s="346">
        <f t="shared" si="98"/>
        <v>0</v>
      </c>
      <c r="AA285" s="47"/>
      <c r="AB285" s="47"/>
      <c r="AC285" s="47"/>
      <c r="AD285" s="47"/>
      <c r="AE285" s="346">
        <f t="shared" si="99"/>
        <v>0</v>
      </c>
      <c r="AF285" s="47"/>
      <c r="AG285" s="47"/>
      <c r="AH285" s="47"/>
      <c r="AI285" s="47"/>
      <c r="AJ285" s="346">
        <f t="shared" si="100"/>
        <v>0</v>
      </c>
      <c r="AK285" s="47"/>
      <c r="AL285" s="47"/>
      <c r="AM285" s="47"/>
      <c r="AN285" s="47"/>
      <c r="AO285" s="250">
        <f t="shared" si="92"/>
        <v>0</v>
      </c>
      <c r="AP285" s="765"/>
      <c r="AQ285" s="765"/>
      <c r="AR285" s="765"/>
      <c r="AS285" s="765"/>
      <c r="AT285" s="250">
        <f t="shared" si="95"/>
        <v>0</v>
      </c>
      <c r="AU285" s="47"/>
      <c r="AV285" s="47"/>
      <c r="AW285" s="47"/>
      <c r="AX285" s="47"/>
      <c r="AY285" s="250">
        <f t="shared" si="94"/>
        <v>0</v>
      </c>
    </row>
    <row r="286" spans="2:51" x14ac:dyDescent="0.25">
      <c r="B286" s="1055"/>
      <c r="C286" s="1106"/>
      <c r="D286" s="1098"/>
      <c r="E286" s="57" t="s">
        <v>117</v>
      </c>
      <c r="F286" s="135">
        <f t="shared" si="93"/>
        <v>0</v>
      </c>
      <c r="G286" s="41"/>
      <c r="H286" s="41"/>
      <c r="I286" s="41"/>
      <c r="J286" s="333"/>
      <c r="K286" s="346">
        <f t="shared" si="101"/>
        <v>0</v>
      </c>
      <c r="L286" s="316"/>
      <c r="M286" s="41"/>
      <c r="N286" s="41"/>
      <c r="O286" s="41"/>
      <c r="P286" s="250">
        <f t="shared" si="96"/>
        <v>0</v>
      </c>
      <c r="Q286" s="41"/>
      <c r="R286" s="41"/>
      <c r="S286" s="41"/>
      <c r="T286" s="333"/>
      <c r="U286" s="346">
        <f t="shared" si="97"/>
        <v>0</v>
      </c>
      <c r="V286" s="41"/>
      <c r="W286" s="41"/>
      <c r="X286" s="41"/>
      <c r="Y286" s="333"/>
      <c r="Z286" s="346">
        <f t="shared" si="98"/>
        <v>0</v>
      </c>
      <c r="AA286" s="41"/>
      <c r="AB286" s="41"/>
      <c r="AC286" s="41"/>
      <c r="AD286" s="41"/>
      <c r="AE286" s="346">
        <f t="shared" si="99"/>
        <v>0</v>
      </c>
      <c r="AF286" s="41"/>
      <c r="AG286" s="41"/>
      <c r="AH286" s="41"/>
      <c r="AI286" s="41"/>
      <c r="AJ286" s="346">
        <f t="shared" si="100"/>
        <v>0</v>
      </c>
      <c r="AK286" s="41"/>
      <c r="AL286" s="41"/>
      <c r="AM286" s="41"/>
      <c r="AN286" s="41"/>
      <c r="AO286" s="250">
        <f t="shared" si="92"/>
        <v>0</v>
      </c>
      <c r="AP286" s="41"/>
      <c r="AQ286" s="41"/>
      <c r="AR286" s="41"/>
      <c r="AS286" s="41"/>
      <c r="AT286" s="250">
        <f t="shared" si="95"/>
        <v>0</v>
      </c>
      <c r="AU286" s="41"/>
      <c r="AV286" s="41"/>
      <c r="AW286" s="41"/>
      <c r="AX286" s="41"/>
      <c r="AY286" s="250">
        <f t="shared" si="94"/>
        <v>0</v>
      </c>
    </row>
    <row r="287" spans="2:51" ht="15.75" thickBot="1" x14ac:dyDescent="0.3">
      <c r="B287" s="1023"/>
      <c r="C287" s="1106"/>
      <c r="D287" s="1099"/>
      <c r="E287" s="58" t="s">
        <v>112</v>
      </c>
      <c r="F287" s="135">
        <f t="shared" si="93"/>
        <v>0</v>
      </c>
      <c r="G287" s="42"/>
      <c r="H287" s="42"/>
      <c r="I287" s="42"/>
      <c r="J287" s="334"/>
      <c r="K287" s="346">
        <f t="shared" si="101"/>
        <v>0</v>
      </c>
      <c r="L287" s="317"/>
      <c r="M287" s="42"/>
      <c r="N287" s="42"/>
      <c r="O287" s="42"/>
      <c r="P287" s="250">
        <f t="shared" si="96"/>
        <v>0</v>
      </c>
      <c r="Q287" s="42"/>
      <c r="R287" s="42"/>
      <c r="S287" s="42"/>
      <c r="T287" s="334"/>
      <c r="U287" s="346">
        <f t="shared" si="97"/>
        <v>0</v>
      </c>
      <c r="V287" s="42"/>
      <c r="W287" s="42"/>
      <c r="X287" s="42"/>
      <c r="Y287" s="334"/>
      <c r="Z287" s="346">
        <f t="shared" si="98"/>
        <v>0</v>
      </c>
      <c r="AA287" s="42"/>
      <c r="AB287" s="42"/>
      <c r="AC287" s="42"/>
      <c r="AD287" s="42"/>
      <c r="AE287" s="346">
        <f t="shared" si="99"/>
        <v>0</v>
      </c>
      <c r="AF287" s="42"/>
      <c r="AG287" s="42"/>
      <c r="AH287" s="42"/>
      <c r="AI287" s="42"/>
      <c r="AJ287" s="346">
        <f t="shared" si="100"/>
        <v>0</v>
      </c>
      <c r="AK287" s="42"/>
      <c r="AL287" s="42"/>
      <c r="AM287" s="42"/>
      <c r="AN287" s="42"/>
      <c r="AO287" s="250">
        <f t="shared" si="92"/>
        <v>0</v>
      </c>
      <c r="AP287" s="42"/>
      <c r="AQ287" s="42"/>
      <c r="AR287" s="42"/>
      <c r="AS287" s="42"/>
      <c r="AT287" s="250">
        <f t="shared" si="95"/>
        <v>0</v>
      </c>
      <c r="AU287" s="42"/>
      <c r="AV287" s="42"/>
      <c r="AW287" s="42"/>
      <c r="AX287" s="42"/>
      <c r="AY287" s="250">
        <f t="shared" si="94"/>
        <v>0</v>
      </c>
    </row>
    <row r="288" spans="2:51" x14ac:dyDescent="0.25">
      <c r="B288" s="1055">
        <v>9</v>
      </c>
      <c r="C288" s="1106"/>
      <c r="D288" s="1100" t="s">
        <v>433</v>
      </c>
      <c r="E288" s="55" t="s">
        <v>116</v>
      </c>
      <c r="F288" s="135">
        <f t="shared" si="93"/>
        <v>0</v>
      </c>
      <c r="G288" s="47"/>
      <c r="H288" s="47"/>
      <c r="I288" s="47"/>
      <c r="J288" s="335"/>
      <c r="K288" s="346">
        <f t="shared" si="101"/>
        <v>0</v>
      </c>
      <c r="L288" s="322"/>
      <c r="M288" s="47"/>
      <c r="N288" s="47"/>
      <c r="O288" s="47"/>
      <c r="P288" s="250">
        <f t="shared" si="96"/>
        <v>0</v>
      </c>
      <c r="Q288" s="47"/>
      <c r="R288" s="47"/>
      <c r="S288" s="47"/>
      <c r="T288" s="335"/>
      <c r="U288" s="346">
        <f t="shared" si="97"/>
        <v>0</v>
      </c>
      <c r="V288" s="47"/>
      <c r="W288" s="47"/>
      <c r="X288" s="47"/>
      <c r="Y288" s="335"/>
      <c r="Z288" s="346">
        <f t="shared" si="98"/>
        <v>0</v>
      </c>
      <c r="AA288" s="47"/>
      <c r="AB288" s="47"/>
      <c r="AC288" s="47"/>
      <c r="AD288" s="47"/>
      <c r="AE288" s="346">
        <f t="shared" si="99"/>
        <v>0</v>
      </c>
      <c r="AF288" s="47"/>
      <c r="AG288" s="47"/>
      <c r="AH288" s="47"/>
      <c r="AI288" s="47"/>
      <c r="AJ288" s="346">
        <f t="shared" si="100"/>
        <v>0</v>
      </c>
      <c r="AK288" s="47"/>
      <c r="AL288" s="47"/>
      <c r="AM288" s="47"/>
      <c r="AN288" s="47"/>
      <c r="AO288" s="250">
        <f t="shared" si="92"/>
        <v>0</v>
      </c>
      <c r="AP288" s="765"/>
      <c r="AQ288" s="765"/>
      <c r="AR288" s="765"/>
      <c r="AS288" s="765"/>
      <c r="AT288" s="250">
        <f t="shared" si="95"/>
        <v>0</v>
      </c>
      <c r="AU288" s="47"/>
      <c r="AV288" s="47"/>
      <c r="AW288" s="47"/>
      <c r="AX288" s="47"/>
      <c r="AY288" s="250">
        <f t="shared" si="94"/>
        <v>0</v>
      </c>
    </row>
    <row r="289" spans="2:51" x14ac:dyDescent="0.25">
      <c r="B289" s="1055"/>
      <c r="C289" s="1106"/>
      <c r="D289" s="1101"/>
      <c r="E289" s="57" t="s">
        <v>117</v>
      </c>
      <c r="F289" s="135">
        <f t="shared" si="93"/>
        <v>0</v>
      </c>
      <c r="G289" s="41"/>
      <c r="H289" s="41"/>
      <c r="I289" s="41"/>
      <c r="J289" s="333"/>
      <c r="K289" s="346">
        <f t="shared" si="101"/>
        <v>0</v>
      </c>
      <c r="L289" s="316"/>
      <c r="M289" s="41"/>
      <c r="N289" s="41"/>
      <c r="O289" s="41"/>
      <c r="P289" s="250">
        <f t="shared" si="96"/>
        <v>0</v>
      </c>
      <c r="Q289" s="41"/>
      <c r="R289" s="41"/>
      <c r="S289" s="41"/>
      <c r="T289" s="333"/>
      <c r="U289" s="346">
        <f t="shared" si="97"/>
        <v>0</v>
      </c>
      <c r="V289" s="41"/>
      <c r="W289" s="41"/>
      <c r="X289" s="41"/>
      <c r="Y289" s="333"/>
      <c r="Z289" s="346">
        <f t="shared" si="98"/>
        <v>0</v>
      </c>
      <c r="AA289" s="41"/>
      <c r="AB289" s="41"/>
      <c r="AC289" s="41"/>
      <c r="AD289" s="41"/>
      <c r="AE289" s="346">
        <f t="shared" si="99"/>
        <v>0</v>
      </c>
      <c r="AF289" s="41"/>
      <c r="AG289" s="41"/>
      <c r="AH289" s="41"/>
      <c r="AI289" s="41"/>
      <c r="AJ289" s="346">
        <f t="shared" si="100"/>
        <v>0</v>
      </c>
      <c r="AK289" s="41"/>
      <c r="AL289" s="41"/>
      <c r="AM289" s="41"/>
      <c r="AN289" s="41"/>
      <c r="AO289" s="250">
        <f t="shared" si="92"/>
        <v>0</v>
      </c>
      <c r="AP289" s="41"/>
      <c r="AQ289" s="41"/>
      <c r="AR289" s="41"/>
      <c r="AS289" s="41"/>
      <c r="AT289" s="250">
        <f t="shared" si="95"/>
        <v>0</v>
      </c>
      <c r="AU289" s="41"/>
      <c r="AV289" s="41"/>
      <c r="AW289" s="41"/>
      <c r="AX289" s="41"/>
      <c r="AY289" s="250">
        <f t="shared" si="94"/>
        <v>0</v>
      </c>
    </row>
    <row r="290" spans="2:51" ht="15.75" thickBot="1" x14ac:dyDescent="0.3">
      <c r="B290" s="1023"/>
      <c r="C290" s="1106"/>
      <c r="D290" s="1102"/>
      <c r="E290" s="58" t="s">
        <v>112</v>
      </c>
      <c r="F290" s="135">
        <f t="shared" si="93"/>
        <v>0</v>
      </c>
      <c r="G290" s="42"/>
      <c r="H290" s="42"/>
      <c r="I290" s="42"/>
      <c r="J290" s="334"/>
      <c r="K290" s="346">
        <f t="shared" si="101"/>
        <v>0</v>
      </c>
      <c r="L290" s="317"/>
      <c r="M290" s="42"/>
      <c r="N290" s="42"/>
      <c r="O290" s="42"/>
      <c r="P290" s="250">
        <f t="shared" si="96"/>
        <v>0</v>
      </c>
      <c r="Q290" s="42"/>
      <c r="R290" s="42"/>
      <c r="S290" s="42"/>
      <c r="T290" s="334"/>
      <c r="U290" s="346">
        <f t="shared" si="97"/>
        <v>0</v>
      </c>
      <c r="V290" s="42"/>
      <c r="W290" s="42"/>
      <c r="X290" s="42"/>
      <c r="Y290" s="334"/>
      <c r="Z290" s="346">
        <f t="shared" si="98"/>
        <v>0</v>
      </c>
      <c r="AA290" s="42"/>
      <c r="AB290" s="42"/>
      <c r="AC290" s="42"/>
      <c r="AD290" s="42"/>
      <c r="AE290" s="346">
        <f t="shared" si="99"/>
        <v>0</v>
      </c>
      <c r="AF290" s="42"/>
      <c r="AG290" s="42"/>
      <c r="AH290" s="42"/>
      <c r="AI290" s="42"/>
      <c r="AJ290" s="346">
        <f t="shared" si="100"/>
        <v>0</v>
      </c>
      <c r="AK290" s="42"/>
      <c r="AL290" s="42"/>
      <c r="AM290" s="42"/>
      <c r="AN290" s="42"/>
      <c r="AO290" s="250">
        <f t="shared" si="92"/>
        <v>0</v>
      </c>
      <c r="AP290" s="42"/>
      <c r="AQ290" s="42"/>
      <c r="AR290" s="42"/>
      <c r="AS290" s="42"/>
      <c r="AT290" s="250">
        <f t="shared" si="95"/>
        <v>0</v>
      </c>
      <c r="AU290" s="42"/>
      <c r="AV290" s="42"/>
      <c r="AW290" s="42"/>
      <c r="AX290" s="42"/>
      <c r="AY290" s="250">
        <f t="shared" si="94"/>
        <v>0</v>
      </c>
    </row>
    <row r="291" spans="2:51" ht="19.5" customHeight="1" x14ac:dyDescent="0.25">
      <c r="B291" s="1055">
        <v>10</v>
      </c>
      <c r="C291" s="1106"/>
      <c r="D291" s="1100" t="s">
        <v>457</v>
      </c>
      <c r="E291" s="55" t="s">
        <v>116</v>
      </c>
      <c r="F291" s="135">
        <f t="shared" si="93"/>
        <v>0</v>
      </c>
      <c r="G291" s="47"/>
      <c r="H291" s="47"/>
      <c r="I291" s="47"/>
      <c r="J291" s="335"/>
      <c r="K291" s="346">
        <f t="shared" si="101"/>
        <v>0</v>
      </c>
      <c r="L291" s="322"/>
      <c r="M291" s="47"/>
      <c r="N291" s="47"/>
      <c r="O291" s="47"/>
      <c r="P291" s="250">
        <f t="shared" si="96"/>
        <v>0</v>
      </c>
      <c r="Q291" s="47"/>
      <c r="R291" s="47"/>
      <c r="S291" s="47"/>
      <c r="T291" s="335"/>
      <c r="U291" s="346">
        <f t="shared" si="97"/>
        <v>0</v>
      </c>
      <c r="V291" s="47"/>
      <c r="W291" s="47"/>
      <c r="X291" s="47"/>
      <c r="Y291" s="335"/>
      <c r="Z291" s="346">
        <f t="shared" si="98"/>
        <v>0</v>
      </c>
      <c r="AA291" s="47"/>
      <c r="AB291" s="47"/>
      <c r="AC291" s="47"/>
      <c r="AD291" s="47"/>
      <c r="AE291" s="346">
        <f t="shared" si="99"/>
        <v>0</v>
      </c>
      <c r="AF291" s="47"/>
      <c r="AG291" s="47"/>
      <c r="AH291" s="47"/>
      <c r="AI291" s="47"/>
      <c r="AJ291" s="346">
        <f t="shared" si="100"/>
        <v>0</v>
      </c>
      <c r="AK291" s="47"/>
      <c r="AL291" s="47"/>
      <c r="AM291" s="47"/>
      <c r="AN291" s="47"/>
      <c r="AO291" s="250">
        <f t="shared" si="92"/>
        <v>0</v>
      </c>
      <c r="AP291" s="765"/>
      <c r="AQ291" s="765"/>
      <c r="AR291" s="765"/>
      <c r="AS291" s="765"/>
      <c r="AT291" s="250">
        <f t="shared" si="95"/>
        <v>0</v>
      </c>
      <c r="AU291" s="47"/>
      <c r="AV291" s="47"/>
      <c r="AW291" s="47"/>
      <c r="AX291" s="47"/>
      <c r="AY291" s="250">
        <f t="shared" si="94"/>
        <v>0</v>
      </c>
    </row>
    <row r="292" spans="2:51" ht="19.5" customHeight="1" x14ac:dyDescent="0.25">
      <c r="B292" s="1055"/>
      <c r="C292" s="1106"/>
      <c r="D292" s="1101"/>
      <c r="E292" s="57" t="s">
        <v>117</v>
      </c>
      <c r="F292" s="135">
        <f t="shared" si="93"/>
        <v>0</v>
      </c>
      <c r="G292" s="41"/>
      <c r="H292" s="41"/>
      <c r="I292" s="41"/>
      <c r="J292" s="333"/>
      <c r="K292" s="346">
        <f t="shared" si="101"/>
        <v>0</v>
      </c>
      <c r="L292" s="316"/>
      <c r="M292" s="41"/>
      <c r="N292" s="41"/>
      <c r="O292" s="41"/>
      <c r="P292" s="250">
        <f t="shared" si="96"/>
        <v>0</v>
      </c>
      <c r="Q292" s="41"/>
      <c r="R292" s="41"/>
      <c r="S292" s="41"/>
      <c r="T292" s="333"/>
      <c r="U292" s="346">
        <f t="shared" si="97"/>
        <v>0</v>
      </c>
      <c r="V292" s="41"/>
      <c r="W292" s="41"/>
      <c r="X292" s="41"/>
      <c r="Y292" s="333"/>
      <c r="Z292" s="346">
        <f t="shared" si="98"/>
        <v>0</v>
      </c>
      <c r="AA292" s="41"/>
      <c r="AB292" s="41"/>
      <c r="AC292" s="41"/>
      <c r="AD292" s="41"/>
      <c r="AE292" s="346">
        <f t="shared" si="99"/>
        <v>0</v>
      </c>
      <c r="AF292" s="41"/>
      <c r="AG292" s="41"/>
      <c r="AH292" s="41"/>
      <c r="AI292" s="41"/>
      <c r="AJ292" s="346">
        <f t="shared" si="100"/>
        <v>0</v>
      </c>
      <c r="AK292" s="41"/>
      <c r="AL292" s="41"/>
      <c r="AM292" s="41"/>
      <c r="AN292" s="41"/>
      <c r="AO292" s="250">
        <f t="shared" si="92"/>
        <v>0</v>
      </c>
      <c r="AP292" s="41"/>
      <c r="AQ292" s="41"/>
      <c r="AR292" s="41"/>
      <c r="AS292" s="41"/>
      <c r="AT292" s="250">
        <f t="shared" si="95"/>
        <v>0</v>
      </c>
      <c r="AU292" s="41"/>
      <c r="AV292" s="41"/>
      <c r="AW292" s="41"/>
      <c r="AX292" s="41"/>
      <c r="AY292" s="250">
        <f t="shared" si="94"/>
        <v>0</v>
      </c>
    </row>
    <row r="293" spans="2:51" ht="19.5" customHeight="1" thickBot="1" x14ac:dyDescent="0.3">
      <c r="B293" s="1023"/>
      <c r="C293" s="1106"/>
      <c r="D293" s="1102"/>
      <c r="E293" s="58" t="s">
        <v>112</v>
      </c>
      <c r="F293" s="135">
        <f t="shared" si="93"/>
        <v>0</v>
      </c>
      <c r="G293" s="42"/>
      <c r="H293" s="42"/>
      <c r="I293" s="42"/>
      <c r="J293" s="334"/>
      <c r="K293" s="346">
        <f t="shared" si="101"/>
        <v>0</v>
      </c>
      <c r="L293" s="317"/>
      <c r="M293" s="42"/>
      <c r="N293" s="42"/>
      <c r="O293" s="42"/>
      <c r="P293" s="250">
        <f t="shared" si="96"/>
        <v>0</v>
      </c>
      <c r="Q293" s="42"/>
      <c r="R293" s="42"/>
      <c r="S293" s="42"/>
      <c r="T293" s="334"/>
      <c r="U293" s="346">
        <f t="shared" si="97"/>
        <v>0</v>
      </c>
      <c r="V293" s="42"/>
      <c r="W293" s="42"/>
      <c r="X293" s="42"/>
      <c r="Y293" s="334"/>
      <c r="Z293" s="346">
        <f t="shared" si="98"/>
        <v>0</v>
      </c>
      <c r="AA293" s="42"/>
      <c r="AB293" s="42"/>
      <c r="AC293" s="42"/>
      <c r="AD293" s="42"/>
      <c r="AE293" s="346">
        <f t="shared" si="99"/>
        <v>0</v>
      </c>
      <c r="AF293" s="42"/>
      <c r="AG293" s="42"/>
      <c r="AH293" s="42"/>
      <c r="AI293" s="42"/>
      <c r="AJ293" s="346">
        <f t="shared" si="100"/>
        <v>0</v>
      </c>
      <c r="AK293" s="42"/>
      <c r="AL293" s="42"/>
      <c r="AM293" s="42"/>
      <c r="AN293" s="42"/>
      <c r="AO293" s="250">
        <f t="shared" si="92"/>
        <v>0</v>
      </c>
      <c r="AP293" s="42"/>
      <c r="AQ293" s="42"/>
      <c r="AR293" s="42"/>
      <c r="AS293" s="42"/>
      <c r="AT293" s="250">
        <f t="shared" si="95"/>
        <v>0</v>
      </c>
      <c r="AU293" s="42"/>
      <c r="AV293" s="42"/>
      <c r="AW293" s="42"/>
      <c r="AX293" s="42"/>
      <c r="AY293" s="250">
        <f t="shared" si="94"/>
        <v>0</v>
      </c>
    </row>
    <row r="294" spans="2:51" ht="15.75" customHeight="1" x14ac:dyDescent="0.25">
      <c r="B294" s="1055">
        <v>11</v>
      </c>
      <c r="C294" s="1106"/>
      <c r="D294" s="1104" t="s">
        <v>447</v>
      </c>
      <c r="E294" s="56" t="s">
        <v>116</v>
      </c>
      <c r="F294" s="135">
        <f t="shared" si="93"/>
        <v>0</v>
      </c>
      <c r="G294" s="43"/>
      <c r="H294" s="43"/>
      <c r="I294" s="43"/>
      <c r="J294" s="341"/>
      <c r="K294" s="346">
        <f t="shared" si="101"/>
        <v>0</v>
      </c>
      <c r="L294" s="324"/>
      <c r="M294" s="43"/>
      <c r="N294" s="43"/>
      <c r="O294" s="43"/>
      <c r="P294" s="250">
        <f t="shared" si="96"/>
        <v>0</v>
      </c>
      <c r="Q294" s="43"/>
      <c r="R294" s="43"/>
      <c r="S294" s="43"/>
      <c r="T294" s="341"/>
      <c r="U294" s="346">
        <f t="shared" si="97"/>
        <v>0</v>
      </c>
      <c r="V294" s="43"/>
      <c r="W294" s="43"/>
      <c r="X294" s="43"/>
      <c r="Y294" s="341"/>
      <c r="Z294" s="346">
        <f t="shared" si="98"/>
        <v>0</v>
      </c>
      <c r="AA294" s="43"/>
      <c r="AB294" s="43"/>
      <c r="AC294" s="43"/>
      <c r="AD294" s="43"/>
      <c r="AE294" s="346">
        <f t="shared" si="99"/>
        <v>0</v>
      </c>
      <c r="AF294" s="43"/>
      <c r="AG294" s="43"/>
      <c r="AH294" s="43"/>
      <c r="AI294" s="43"/>
      <c r="AJ294" s="346">
        <f t="shared" si="100"/>
        <v>0</v>
      </c>
      <c r="AK294" s="43"/>
      <c r="AL294" s="43"/>
      <c r="AM294" s="43"/>
      <c r="AN294" s="43"/>
      <c r="AO294" s="250">
        <f t="shared" si="92"/>
        <v>0</v>
      </c>
      <c r="AP294" s="766"/>
      <c r="AQ294" s="766"/>
      <c r="AR294" s="766"/>
      <c r="AS294" s="766"/>
      <c r="AT294" s="250">
        <f t="shared" si="95"/>
        <v>0</v>
      </c>
      <c r="AU294" s="43"/>
      <c r="AV294" s="43"/>
      <c r="AW294" s="43"/>
      <c r="AX294" s="43"/>
      <c r="AY294" s="250">
        <f t="shared" si="94"/>
        <v>0</v>
      </c>
    </row>
    <row r="295" spans="2:51" ht="15.75" customHeight="1" x14ac:dyDescent="0.25">
      <c r="B295" s="1055"/>
      <c r="C295" s="1106"/>
      <c r="D295" s="1101"/>
      <c r="E295" s="57" t="s">
        <v>117</v>
      </c>
      <c r="F295" s="135">
        <f t="shared" si="93"/>
        <v>0</v>
      </c>
      <c r="G295" s="41"/>
      <c r="H295" s="41"/>
      <c r="I295" s="41"/>
      <c r="J295" s="333"/>
      <c r="K295" s="346">
        <f t="shared" si="101"/>
        <v>0</v>
      </c>
      <c r="L295" s="316"/>
      <c r="M295" s="41"/>
      <c r="N295" s="41"/>
      <c r="O295" s="41"/>
      <c r="P295" s="250">
        <f t="shared" si="96"/>
        <v>0</v>
      </c>
      <c r="Q295" s="41"/>
      <c r="R295" s="41"/>
      <c r="S295" s="41"/>
      <c r="T295" s="333"/>
      <c r="U295" s="346">
        <f t="shared" si="97"/>
        <v>0</v>
      </c>
      <c r="V295" s="41"/>
      <c r="W295" s="41"/>
      <c r="X295" s="41"/>
      <c r="Y295" s="333"/>
      <c r="Z295" s="346">
        <f t="shared" si="98"/>
        <v>0</v>
      </c>
      <c r="AA295" s="41"/>
      <c r="AB295" s="41"/>
      <c r="AC295" s="41"/>
      <c r="AD295" s="41"/>
      <c r="AE295" s="346">
        <f t="shared" si="99"/>
        <v>0</v>
      </c>
      <c r="AF295" s="41"/>
      <c r="AG295" s="41"/>
      <c r="AH295" s="41"/>
      <c r="AI295" s="41"/>
      <c r="AJ295" s="346">
        <f t="shared" si="100"/>
        <v>0</v>
      </c>
      <c r="AK295" s="41"/>
      <c r="AL295" s="41"/>
      <c r="AM295" s="41"/>
      <c r="AN295" s="41"/>
      <c r="AO295" s="250">
        <f t="shared" si="92"/>
        <v>0</v>
      </c>
      <c r="AP295" s="41"/>
      <c r="AQ295" s="41"/>
      <c r="AR295" s="41"/>
      <c r="AS295" s="41"/>
      <c r="AT295" s="250">
        <f t="shared" si="95"/>
        <v>0</v>
      </c>
      <c r="AU295" s="41"/>
      <c r="AV295" s="41"/>
      <c r="AW295" s="41"/>
      <c r="AX295" s="41"/>
      <c r="AY295" s="250">
        <f t="shared" si="94"/>
        <v>0</v>
      </c>
    </row>
    <row r="296" spans="2:51" ht="15.75" customHeight="1" thickBot="1" x14ac:dyDescent="0.3">
      <c r="B296" s="1023"/>
      <c r="C296" s="1106"/>
      <c r="D296" s="1102"/>
      <c r="E296" s="58" t="s">
        <v>112</v>
      </c>
      <c r="F296" s="135">
        <f t="shared" si="93"/>
        <v>0</v>
      </c>
      <c r="G296" s="42"/>
      <c r="H296" s="42"/>
      <c r="I296" s="42"/>
      <c r="J296" s="334"/>
      <c r="K296" s="346">
        <f t="shared" si="101"/>
        <v>0</v>
      </c>
      <c r="L296" s="317"/>
      <c r="M296" s="42"/>
      <c r="N296" s="42"/>
      <c r="O296" s="42"/>
      <c r="P296" s="250">
        <f t="shared" si="96"/>
        <v>0</v>
      </c>
      <c r="Q296" s="42"/>
      <c r="R296" s="42"/>
      <c r="S296" s="42"/>
      <c r="T296" s="334"/>
      <c r="U296" s="346">
        <f t="shared" si="97"/>
        <v>0</v>
      </c>
      <c r="V296" s="42"/>
      <c r="W296" s="42"/>
      <c r="X296" s="42"/>
      <c r="Y296" s="334"/>
      <c r="Z296" s="346">
        <f t="shared" si="98"/>
        <v>0</v>
      </c>
      <c r="AA296" s="42"/>
      <c r="AB296" s="42"/>
      <c r="AC296" s="42"/>
      <c r="AD296" s="42"/>
      <c r="AE296" s="346">
        <f t="shared" si="99"/>
        <v>0</v>
      </c>
      <c r="AF296" s="42"/>
      <c r="AG296" s="42"/>
      <c r="AH296" s="42"/>
      <c r="AI296" s="42"/>
      <c r="AJ296" s="346">
        <f t="shared" si="100"/>
        <v>0</v>
      </c>
      <c r="AK296" s="42"/>
      <c r="AL296" s="42"/>
      <c r="AM296" s="42"/>
      <c r="AN296" s="42"/>
      <c r="AO296" s="250">
        <f t="shared" si="92"/>
        <v>0</v>
      </c>
      <c r="AP296" s="42"/>
      <c r="AQ296" s="42"/>
      <c r="AR296" s="42"/>
      <c r="AS296" s="42"/>
      <c r="AT296" s="250">
        <f t="shared" si="95"/>
        <v>0</v>
      </c>
      <c r="AU296" s="42"/>
      <c r="AV296" s="42"/>
      <c r="AW296" s="42"/>
      <c r="AX296" s="42"/>
      <c r="AY296" s="250">
        <f t="shared" si="94"/>
        <v>0</v>
      </c>
    </row>
    <row r="297" spans="2:51" ht="23.25" customHeight="1" x14ac:dyDescent="0.25">
      <c r="B297" s="1055">
        <v>12</v>
      </c>
      <c r="C297" s="1106"/>
      <c r="D297" s="1104" t="s">
        <v>448</v>
      </c>
      <c r="E297" s="56" t="s">
        <v>116</v>
      </c>
      <c r="F297" s="135">
        <f t="shared" si="93"/>
        <v>0</v>
      </c>
      <c r="G297" s="43"/>
      <c r="H297" s="43"/>
      <c r="I297" s="43"/>
      <c r="J297" s="341"/>
      <c r="K297" s="346">
        <f t="shared" si="101"/>
        <v>0</v>
      </c>
      <c r="L297" s="324"/>
      <c r="M297" s="43"/>
      <c r="N297" s="43"/>
      <c r="O297" s="43"/>
      <c r="P297" s="250">
        <f t="shared" si="96"/>
        <v>0</v>
      </c>
      <c r="Q297" s="43"/>
      <c r="R297" s="43"/>
      <c r="S297" s="43"/>
      <c r="T297" s="341"/>
      <c r="U297" s="346">
        <f t="shared" si="97"/>
        <v>0</v>
      </c>
      <c r="V297" s="43"/>
      <c r="W297" s="43"/>
      <c r="X297" s="43"/>
      <c r="Y297" s="341"/>
      <c r="Z297" s="346">
        <f t="shared" si="98"/>
        <v>0</v>
      </c>
      <c r="AA297" s="43"/>
      <c r="AB297" s="43"/>
      <c r="AC297" s="43"/>
      <c r="AD297" s="43"/>
      <c r="AE297" s="346">
        <f t="shared" si="99"/>
        <v>0</v>
      </c>
      <c r="AF297" s="43"/>
      <c r="AG297" s="43"/>
      <c r="AH297" s="43"/>
      <c r="AI297" s="43"/>
      <c r="AJ297" s="346">
        <f t="shared" si="100"/>
        <v>0</v>
      </c>
      <c r="AK297" s="43"/>
      <c r="AL297" s="43"/>
      <c r="AM297" s="43"/>
      <c r="AN297" s="43"/>
      <c r="AO297" s="250">
        <f t="shared" si="92"/>
        <v>0</v>
      </c>
      <c r="AP297" s="766"/>
      <c r="AQ297" s="766"/>
      <c r="AR297" s="766"/>
      <c r="AS297" s="766"/>
      <c r="AT297" s="250">
        <f t="shared" si="95"/>
        <v>0</v>
      </c>
      <c r="AU297" s="43"/>
      <c r="AV297" s="43"/>
      <c r="AW297" s="43"/>
      <c r="AX297" s="43"/>
      <c r="AY297" s="250">
        <f t="shared" si="94"/>
        <v>0</v>
      </c>
    </row>
    <row r="298" spans="2:51" ht="23.25" customHeight="1" x14ac:dyDescent="0.25">
      <c r="B298" s="1055"/>
      <c r="C298" s="1106"/>
      <c r="D298" s="1101"/>
      <c r="E298" s="57" t="s">
        <v>117</v>
      </c>
      <c r="F298" s="135">
        <f t="shared" si="93"/>
        <v>0</v>
      </c>
      <c r="G298" s="41"/>
      <c r="H298" s="41"/>
      <c r="I298" s="41"/>
      <c r="J298" s="333"/>
      <c r="K298" s="346">
        <f t="shared" si="101"/>
        <v>0</v>
      </c>
      <c r="L298" s="316"/>
      <c r="M298" s="41"/>
      <c r="N298" s="41"/>
      <c r="O298" s="41"/>
      <c r="P298" s="250">
        <f t="shared" si="96"/>
        <v>0</v>
      </c>
      <c r="Q298" s="41"/>
      <c r="R298" s="41"/>
      <c r="S298" s="41"/>
      <c r="T298" s="333"/>
      <c r="U298" s="346">
        <f t="shared" si="97"/>
        <v>0</v>
      </c>
      <c r="V298" s="41"/>
      <c r="W298" s="41"/>
      <c r="X298" s="41"/>
      <c r="Y298" s="333"/>
      <c r="Z298" s="346">
        <f t="shared" si="98"/>
        <v>0</v>
      </c>
      <c r="AA298" s="41"/>
      <c r="AB298" s="41"/>
      <c r="AC298" s="41"/>
      <c r="AD298" s="41"/>
      <c r="AE298" s="346">
        <f t="shared" si="99"/>
        <v>0</v>
      </c>
      <c r="AF298" s="41"/>
      <c r="AG298" s="41"/>
      <c r="AH298" s="41"/>
      <c r="AI298" s="41"/>
      <c r="AJ298" s="346">
        <f t="shared" si="100"/>
        <v>0</v>
      </c>
      <c r="AK298" s="41"/>
      <c r="AL298" s="41"/>
      <c r="AM298" s="41"/>
      <c r="AN298" s="41"/>
      <c r="AO298" s="250">
        <f t="shared" si="92"/>
        <v>0</v>
      </c>
      <c r="AP298" s="41"/>
      <c r="AQ298" s="41"/>
      <c r="AR298" s="41"/>
      <c r="AS298" s="41"/>
      <c r="AT298" s="250">
        <f t="shared" si="95"/>
        <v>0</v>
      </c>
      <c r="AU298" s="41"/>
      <c r="AV298" s="41"/>
      <c r="AW298" s="41"/>
      <c r="AX298" s="41"/>
      <c r="AY298" s="250">
        <f t="shared" si="94"/>
        <v>0</v>
      </c>
    </row>
    <row r="299" spans="2:51" ht="23.25" customHeight="1" thickBot="1" x14ac:dyDescent="0.3">
      <c r="B299" s="1023"/>
      <c r="C299" s="1106"/>
      <c r="D299" s="1102"/>
      <c r="E299" s="58" t="s">
        <v>112</v>
      </c>
      <c r="F299" s="135">
        <f t="shared" si="93"/>
        <v>0</v>
      </c>
      <c r="G299" s="42"/>
      <c r="H299" s="42"/>
      <c r="I299" s="42"/>
      <c r="J299" s="334"/>
      <c r="K299" s="346">
        <f t="shared" si="101"/>
        <v>0</v>
      </c>
      <c r="L299" s="317"/>
      <c r="M299" s="42"/>
      <c r="N299" s="42"/>
      <c r="O299" s="42"/>
      <c r="P299" s="250">
        <f t="shared" si="96"/>
        <v>0</v>
      </c>
      <c r="Q299" s="42"/>
      <c r="R299" s="42"/>
      <c r="S299" s="42"/>
      <c r="T299" s="334"/>
      <c r="U299" s="346">
        <f t="shared" si="97"/>
        <v>0</v>
      </c>
      <c r="V299" s="42"/>
      <c r="W299" s="42"/>
      <c r="X299" s="42"/>
      <c r="Y299" s="334"/>
      <c r="Z299" s="346">
        <f t="shared" si="98"/>
        <v>0</v>
      </c>
      <c r="AA299" s="42"/>
      <c r="AB299" s="42"/>
      <c r="AC299" s="42"/>
      <c r="AD299" s="42"/>
      <c r="AE299" s="346">
        <f t="shared" si="99"/>
        <v>0</v>
      </c>
      <c r="AF299" s="42"/>
      <c r="AG299" s="42"/>
      <c r="AH299" s="42"/>
      <c r="AI299" s="42"/>
      <c r="AJ299" s="346">
        <f t="shared" si="100"/>
        <v>0</v>
      </c>
      <c r="AK299" s="42"/>
      <c r="AL299" s="42"/>
      <c r="AM299" s="42"/>
      <c r="AN299" s="42"/>
      <c r="AO299" s="250">
        <f t="shared" si="92"/>
        <v>0</v>
      </c>
      <c r="AP299" s="42"/>
      <c r="AQ299" s="42"/>
      <c r="AR299" s="42"/>
      <c r="AS299" s="42"/>
      <c r="AT299" s="250">
        <f t="shared" si="95"/>
        <v>0</v>
      </c>
      <c r="AU299" s="42"/>
      <c r="AV299" s="42"/>
      <c r="AW299" s="42"/>
      <c r="AX299" s="42"/>
      <c r="AY299" s="250">
        <f t="shared" si="94"/>
        <v>0</v>
      </c>
    </row>
    <row r="300" spans="2:51" ht="18.75" customHeight="1" x14ac:dyDescent="0.25">
      <c r="B300" s="1055">
        <v>13</v>
      </c>
      <c r="C300" s="1106"/>
      <c r="D300" s="1104" t="s">
        <v>541</v>
      </c>
      <c r="E300" s="56" t="s">
        <v>116</v>
      </c>
      <c r="F300" s="135">
        <f t="shared" si="93"/>
        <v>0</v>
      </c>
      <c r="G300" s="43"/>
      <c r="H300" s="43"/>
      <c r="I300" s="43"/>
      <c r="J300" s="341"/>
      <c r="K300" s="346">
        <f t="shared" si="101"/>
        <v>0</v>
      </c>
      <c r="L300" s="324"/>
      <c r="M300" s="43"/>
      <c r="N300" s="43"/>
      <c r="O300" s="43"/>
      <c r="P300" s="250">
        <f t="shared" si="96"/>
        <v>0</v>
      </c>
      <c r="Q300" s="43"/>
      <c r="R300" s="43"/>
      <c r="S300" s="43"/>
      <c r="T300" s="341"/>
      <c r="U300" s="346">
        <f t="shared" si="97"/>
        <v>0</v>
      </c>
      <c r="V300" s="43"/>
      <c r="W300" s="43"/>
      <c r="X300" s="43"/>
      <c r="Y300" s="341"/>
      <c r="Z300" s="346">
        <f t="shared" si="98"/>
        <v>0</v>
      </c>
      <c r="AA300" s="43"/>
      <c r="AB300" s="43"/>
      <c r="AC300" s="43"/>
      <c r="AD300" s="43"/>
      <c r="AE300" s="346">
        <f t="shared" si="99"/>
        <v>0</v>
      </c>
      <c r="AF300" s="43"/>
      <c r="AG300" s="43"/>
      <c r="AH300" s="43"/>
      <c r="AI300" s="43"/>
      <c r="AJ300" s="346">
        <f t="shared" si="100"/>
        <v>0</v>
      </c>
      <c r="AK300" s="43"/>
      <c r="AL300" s="43"/>
      <c r="AM300" s="43"/>
      <c r="AN300" s="43"/>
      <c r="AO300" s="250">
        <f t="shared" si="92"/>
        <v>0</v>
      </c>
      <c r="AP300" s="766"/>
      <c r="AQ300" s="766"/>
      <c r="AR300" s="766"/>
      <c r="AS300" s="766"/>
      <c r="AT300" s="250">
        <f t="shared" si="95"/>
        <v>0</v>
      </c>
      <c r="AU300" s="43"/>
      <c r="AV300" s="43"/>
      <c r="AW300" s="43"/>
      <c r="AX300" s="43"/>
      <c r="AY300" s="250">
        <f t="shared" si="94"/>
        <v>0</v>
      </c>
    </row>
    <row r="301" spans="2:51" ht="18.75" customHeight="1" x14ac:dyDescent="0.25">
      <c r="B301" s="1055"/>
      <c r="C301" s="1106"/>
      <c r="D301" s="1101"/>
      <c r="E301" s="57" t="s">
        <v>117</v>
      </c>
      <c r="F301" s="135">
        <f t="shared" si="93"/>
        <v>0</v>
      </c>
      <c r="G301" s="41"/>
      <c r="H301" s="41"/>
      <c r="I301" s="41"/>
      <c r="J301" s="333"/>
      <c r="K301" s="346">
        <f t="shared" si="101"/>
        <v>0</v>
      </c>
      <c r="L301" s="316"/>
      <c r="M301" s="41"/>
      <c r="N301" s="41"/>
      <c r="O301" s="41"/>
      <c r="P301" s="250">
        <f t="shared" si="96"/>
        <v>0</v>
      </c>
      <c r="Q301" s="41"/>
      <c r="R301" s="41"/>
      <c r="S301" s="41"/>
      <c r="T301" s="333"/>
      <c r="U301" s="346">
        <f t="shared" si="97"/>
        <v>0</v>
      </c>
      <c r="V301" s="41"/>
      <c r="W301" s="41"/>
      <c r="X301" s="41"/>
      <c r="Y301" s="333"/>
      <c r="Z301" s="346">
        <f t="shared" si="98"/>
        <v>0</v>
      </c>
      <c r="AA301" s="41"/>
      <c r="AB301" s="41"/>
      <c r="AC301" s="41"/>
      <c r="AD301" s="41"/>
      <c r="AE301" s="346">
        <f t="shared" si="99"/>
        <v>0</v>
      </c>
      <c r="AF301" s="41"/>
      <c r="AG301" s="41"/>
      <c r="AH301" s="41"/>
      <c r="AI301" s="41"/>
      <c r="AJ301" s="346">
        <f t="shared" si="100"/>
        <v>0</v>
      </c>
      <c r="AK301" s="41"/>
      <c r="AL301" s="41"/>
      <c r="AM301" s="41"/>
      <c r="AN301" s="41"/>
      <c r="AO301" s="250">
        <f t="shared" si="92"/>
        <v>0</v>
      </c>
      <c r="AP301" s="41"/>
      <c r="AQ301" s="41"/>
      <c r="AR301" s="41"/>
      <c r="AS301" s="41"/>
      <c r="AT301" s="250">
        <f t="shared" si="95"/>
        <v>0</v>
      </c>
      <c r="AU301" s="41"/>
      <c r="AV301" s="41"/>
      <c r="AW301" s="41"/>
      <c r="AX301" s="41"/>
      <c r="AY301" s="250">
        <f t="shared" si="94"/>
        <v>0</v>
      </c>
    </row>
    <row r="302" spans="2:51" ht="18.75" customHeight="1" thickBot="1" x14ac:dyDescent="0.3">
      <c r="B302" s="1023"/>
      <c r="C302" s="1106"/>
      <c r="D302" s="1102"/>
      <c r="E302" s="58" t="s">
        <v>112</v>
      </c>
      <c r="F302" s="135">
        <f t="shared" si="93"/>
        <v>0</v>
      </c>
      <c r="G302" s="42"/>
      <c r="H302" s="42"/>
      <c r="I302" s="42"/>
      <c r="J302" s="334"/>
      <c r="K302" s="346">
        <f t="shared" si="101"/>
        <v>0</v>
      </c>
      <c r="L302" s="317"/>
      <c r="M302" s="42"/>
      <c r="N302" s="42"/>
      <c r="O302" s="42"/>
      <c r="P302" s="250">
        <f t="shared" si="96"/>
        <v>0</v>
      </c>
      <c r="Q302" s="42"/>
      <c r="R302" s="42"/>
      <c r="S302" s="42"/>
      <c r="T302" s="334"/>
      <c r="U302" s="346">
        <f t="shared" si="97"/>
        <v>0</v>
      </c>
      <c r="V302" s="42"/>
      <c r="W302" s="42"/>
      <c r="X302" s="42"/>
      <c r="Y302" s="334"/>
      <c r="Z302" s="346">
        <f t="shared" si="98"/>
        <v>0</v>
      </c>
      <c r="AA302" s="42"/>
      <c r="AB302" s="42"/>
      <c r="AC302" s="42"/>
      <c r="AD302" s="42"/>
      <c r="AE302" s="346">
        <f t="shared" si="99"/>
        <v>0</v>
      </c>
      <c r="AF302" s="42"/>
      <c r="AG302" s="42"/>
      <c r="AH302" s="42"/>
      <c r="AI302" s="42"/>
      <c r="AJ302" s="346">
        <f t="shared" si="100"/>
        <v>0</v>
      </c>
      <c r="AK302" s="42"/>
      <c r="AL302" s="42"/>
      <c r="AM302" s="42"/>
      <c r="AN302" s="42"/>
      <c r="AO302" s="250">
        <f t="shared" si="92"/>
        <v>0</v>
      </c>
      <c r="AP302" s="42"/>
      <c r="AQ302" s="42"/>
      <c r="AR302" s="42"/>
      <c r="AS302" s="42"/>
      <c r="AT302" s="250">
        <f t="shared" si="95"/>
        <v>0</v>
      </c>
      <c r="AU302" s="42"/>
      <c r="AV302" s="42"/>
      <c r="AW302" s="42"/>
      <c r="AX302" s="42"/>
      <c r="AY302" s="250">
        <f t="shared" si="94"/>
        <v>0</v>
      </c>
    </row>
    <row r="303" spans="2:51" ht="22.5" customHeight="1" x14ac:dyDescent="0.25">
      <c r="B303" s="1055">
        <v>14</v>
      </c>
      <c r="C303" s="1106"/>
      <c r="D303" s="1100" t="s">
        <v>542</v>
      </c>
      <c r="E303" s="55" t="s">
        <v>116</v>
      </c>
      <c r="F303" s="135">
        <f t="shared" si="93"/>
        <v>0</v>
      </c>
      <c r="G303" s="47"/>
      <c r="H303" s="47"/>
      <c r="I303" s="47"/>
      <c r="J303" s="335"/>
      <c r="K303" s="346">
        <f t="shared" si="101"/>
        <v>0</v>
      </c>
      <c r="L303" s="322"/>
      <c r="M303" s="47"/>
      <c r="N303" s="47"/>
      <c r="O303" s="47"/>
      <c r="P303" s="250">
        <f t="shared" si="96"/>
        <v>0</v>
      </c>
      <c r="Q303" s="47"/>
      <c r="R303" s="47"/>
      <c r="S303" s="47"/>
      <c r="T303" s="335"/>
      <c r="U303" s="346">
        <f t="shared" si="97"/>
        <v>0</v>
      </c>
      <c r="V303" s="47"/>
      <c r="W303" s="47"/>
      <c r="X303" s="47"/>
      <c r="Y303" s="335"/>
      <c r="Z303" s="346">
        <f t="shared" si="98"/>
        <v>0</v>
      </c>
      <c r="AA303" s="47"/>
      <c r="AB303" s="47"/>
      <c r="AC303" s="47"/>
      <c r="AD303" s="47"/>
      <c r="AE303" s="346">
        <f t="shared" si="99"/>
        <v>0</v>
      </c>
      <c r="AF303" s="47"/>
      <c r="AG303" s="47"/>
      <c r="AH303" s="47"/>
      <c r="AI303" s="47"/>
      <c r="AJ303" s="346">
        <f t="shared" si="100"/>
        <v>0</v>
      </c>
      <c r="AK303" s="47"/>
      <c r="AL303" s="47"/>
      <c r="AM303" s="47"/>
      <c r="AN303" s="47"/>
      <c r="AO303" s="250">
        <f t="shared" si="92"/>
        <v>0</v>
      </c>
      <c r="AP303" s="765"/>
      <c r="AQ303" s="765"/>
      <c r="AR303" s="765"/>
      <c r="AS303" s="765"/>
      <c r="AT303" s="250">
        <f t="shared" si="95"/>
        <v>0</v>
      </c>
      <c r="AU303" s="47"/>
      <c r="AV303" s="47"/>
      <c r="AW303" s="47"/>
      <c r="AX303" s="47"/>
      <c r="AY303" s="250">
        <f t="shared" si="94"/>
        <v>0</v>
      </c>
    </row>
    <row r="304" spans="2:51" ht="22.5" customHeight="1" x14ac:dyDescent="0.25">
      <c r="B304" s="1055"/>
      <c r="C304" s="1106"/>
      <c r="D304" s="1101"/>
      <c r="E304" s="57" t="s">
        <v>117</v>
      </c>
      <c r="F304" s="135">
        <f t="shared" si="93"/>
        <v>0</v>
      </c>
      <c r="G304" s="41"/>
      <c r="H304" s="41"/>
      <c r="I304" s="41"/>
      <c r="J304" s="333"/>
      <c r="K304" s="346">
        <f t="shared" si="101"/>
        <v>0</v>
      </c>
      <c r="L304" s="316"/>
      <c r="M304" s="41"/>
      <c r="N304" s="41"/>
      <c r="O304" s="41"/>
      <c r="P304" s="250">
        <f t="shared" si="96"/>
        <v>0</v>
      </c>
      <c r="Q304" s="41"/>
      <c r="R304" s="41"/>
      <c r="S304" s="41"/>
      <c r="T304" s="333"/>
      <c r="U304" s="346">
        <f t="shared" si="97"/>
        <v>0</v>
      </c>
      <c r="V304" s="41"/>
      <c r="W304" s="41"/>
      <c r="X304" s="41"/>
      <c r="Y304" s="333"/>
      <c r="Z304" s="346">
        <f t="shared" si="98"/>
        <v>0</v>
      </c>
      <c r="AA304" s="41"/>
      <c r="AB304" s="41"/>
      <c r="AC304" s="41"/>
      <c r="AD304" s="41"/>
      <c r="AE304" s="346">
        <f t="shared" si="99"/>
        <v>0</v>
      </c>
      <c r="AF304" s="41"/>
      <c r="AG304" s="41"/>
      <c r="AH304" s="41"/>
      <c r="AI304" s="41"/>
      <c r="AJ304" s="346">
        <f t="shared" si="100"/>
        <v>0</v>
      </c>
      <c r="AK304" s="41"/>
      <c r="AL304" s="41"/>
      <c r="AM304" s="41"/>
      <c r="AN304" s="41"/>
      <c r="AO304" s="250">
        <f t="shared" si="92"/>
        <v>0</v>
      </c>
      <c r="AP304" s="41"/>
      <c r="AQ304" s="41"/>
      <c r="AR304" s="41"/>
      <c r="AS304" s="41"/>
      <c r="AT304" s="250">
        <f t="shared" si="95"/>
        <v>0</v>
      </c>
      <c r="AU304" s="41"/>
      <c r="AV304" s="41"/>
      <c r="AW304" s="41"/>
      <c r="AX304" s="41"/>
      <c r="AY304" s="250">
        <f t="shared" si="94"/>
        <v>0</v>
      </c>
    </row>
    <row r="305" spans="2:51" ht="22.5" customHeight="1" thickBot="1" x14ac:dyDescent="0.3">
      <c r="B305" s="1023"/>
      <c r="C305" s="1106"/>
      <c r="D305" s="1102"/>
      <c r="E305" s="58" t="s">
        <v>112</v>
      </c>
      <c r="F305" s="135">
        <f t="shared" si="93"/>
        <v>0</v>
      </c>
      <c r="G305" s="42"/>
      <c r="H305" s="42"/>
      <c r="I305" s="42"/>
      <c r="J305" s="334"/>
      <c r="K305" s="346">
        <f t="shared" si="101"/>
        <v>0</v>
      </c>
      <c r="L305" s="317"/>
      <c r="M305" s="42"/>
      <c r="N305" s="42"/>
      <c r="O305" s="42"/>
      <c r="P305" s="250">
        <f t="shared" si="96"/>
        <v>0</v>
      </c>
      <c r="Q305" s="42"/>
      <c r="R305" s="42"/>
      <c r="S305" s="42"/>
      <c r="T305" s="334"/>
      <c r="U305" s="346">
        <f t="shared" si="97"/>
        <v>0</v>
      </c>
      <c r="V305" s="42"/>
      <c r="W305" s="42"/>
      <c r="X305" s="42"/>
      <c r="Y305" s="334"/>
      <c r="Z305" s="346">
        <f t="shared" si="98"/>
        <v>0</v>
      </c>
      <c r="AA305" s="42"/>
      <c r="AB305" s="42"/>
      <c r="AC305" s="42"/>
      <c r="AD305" s="42"/>
      <c r="AE305" s="346">
        <f t="shared" si="99"/>
        <v>0</v>
      </c>
      <c r="AF305" s="42"/>
      <c r="AG305" s="42"/>
      <c r="AH305" s="42"/>
      <c r="AI305" s="42"/>
      <c r="AJ305" s="346">
        <f t="shared" si="100"/>
        <v>0</v>
      </c>
      <c r="AK305" s="42"/>
      <c r="AL305" s="42"/>
      <c r="AM305" s="42"/>
      <c r="AN305" s="42"/>
      <c r="AO305" s="250">
        <f t="shared" si="92"/>
        <v>0</v>
      </c>
      <c r="AP305" s="42"/>
      <c r="AQ305" s="42"/>
      <c r="AR305" s="42"/>
      <c r="AS305" s="42"/>
      <c r="AT305" s="250">
        <f t="shared" si="95"/>
        <v>0</v>
      </c>
      <c r="AU305" s="42"/>
      <c r="AV305" s="42"/>
      <c r="AW305" s="42"/>
      <c r="AX305" s="42"/>
      <c r="AY305" s="250">
        <f t="shared" si="94"/>
        <v>0</v>
      </c>
    </row>
    <row r="306" spans="2:51" ht="18.75" customHeight="1" x14ac:dyDescent="0.25">
      <c r="B306" s="1055">
        <v>15</v>
      </c>
      <c r="C306" s="1106"/>
      <c r="D306" s="1100" t="s">
        <v>449</v>
      </c>
      <c r="E306" s="55" t="s">
        <v>116</v>
      </c>
      <c r="F306" s="135">
        <f t="shared" si="93"/>
        <v>0</v>
      </c>
      <c r="G306" s="47"/>
      <c r="H306" s="47"/>
      <c r="I306" s="47"/>
      <c r="J306" s="335"/>
      <c r="K306" s="346">
        <f t="shared" si="101"/>
        <v>0</v>
      </c>
      <c r="L306" s="322"/>
      <c r="M306" s="47"/>
      <c r="N306" s="47"/>
      <c r="O306" s="47"/>
      <c r="P306" s="250">
        <f t="shared" si="96"/>
        <v>0</v>
      </c>
      <c r="Q306" s="47"/>
      <c r="R306" s="47"/>
      <c r="S306" s="47"/>
      <c r="T306" s="335"/>
      <c r="U306" s="346">
        <f t="shared" si="97"/>
        <v>0</v>
      </c>
      <c r="V306" s="47"/>
      <c r="W306" s="47"/>
      <c r="X306" s="47"/>
      <c r="Y306" s="335"/>
      <c r="Z306" s="346">
        <f t="shared" si="98"/>
        <v>0</v>
      </c>
      <c r="AA306" s="47"/>
      <c r="AB306" s="47"/>
      <c r="AC306" s="47"/>
      <c r="AD306" s="47"/>
      <c r="AE306" s="346">
        <f t="shared" si="99"/>
        <v>0</v>
      </c>
      <c r="AF306" s="47"/>
      <c r="AG306" s="47"/>
      <c r="AH306" s="47"/>
      <c r="AI306" s="47"/>
      <c r="AJ306" s="346">
        <f t="shared" si="100"/>
        <v>0</v>
      </c>
      <c r="AK306" s="47"/>
      <c r="AL306" s="47"/>
      <c r="AM306" s="47"/>
      <c r="AN306" s="47"/>
      <c r="AO306" s="250">
        <f t="shared" si="92"/>
        <v>0</v>
      </c>
      <c r="AP306" s="765"/>
      <c r="AQ306" s="765"/>
      <c r="AR306" s="765"/>
      <c r="AS306" s="765"/>
      <c r="AT306" s="250">
        <f t="shared" si="95"/>
        <v>0</v>
      </c>
      <c r="AU306" s="47"/>
      <c r="AV306" s="47"/>
      <c r="AW306" s="47"/>
      <c r="AX306" s="47"/>
      <c r="AY306" s="250">
        <f t="shared" si="94"/>
        <v>0</v>
      </c>
    </row>
    <row r="307" spans="2:51" ht="18.75" customHeight="1" x14ac:dyDescent="0.25">
      <c r="B307" s="1055"/>
      <c r="C307" s="1106"/>
      <c r="D307" s="1101"/>
      <c r="E307" s="57" t="s">
        <v>117</v>
      </c>
      <c r="F307" s="135">
        <f t="shared" si="93"/>
        <v>0</v>
      </c>
      <c r="G307" s="41"/>
      <c r="H307" s="41"/>
      <c r="I307" s="41"/>
      <c r="J307" s="333"/>
      <c r="K307" s="346">
        <f t="shared" si="101"/>
        <v>0</v>
      </c>
      <c r="L307" s="316"/>
      <c r="M307" s="41"/>
      <c r="N307" s="41"/>
      <c r="O307" s="41"/>
      <c r="P307" s="250">
        <f t="shared" si="96"/>
        <v>0</v>
      </c>
      <c r="Q307" s="41"/>
      <c r="R307" s="41"/>
      <c r="S307" s="41"/>
      <c r="T307" s="333"/>
      <c r="U307" s="346">
        <f t="shared" si="97"/>
        <v>0</v>
      </c>
      <c r="V307" s="41"/>
      <c r="W307" s="41"/>
      <c r="X307" s="41"/>
      <c r="Y307" s="333"/>
      <c r="Z307" s="346">
        <f t="shared" si="98"/>
        <v>0</v>
      </c>
      <c r="AA307" s="41"/>
      <c r="AB307" s="41"/>
      <c r="AC307" s="41"/>
      <c r="AD307" s="41"/>
      <c r="AE307" s="346">
        <f t="shared" si="99"/>
        <v>0</v>
      </c>
      <c r="AF307" s="41"/>
      <c r="AG307" s="41"/>
      <c r="AH307" s="41"/>
      <c r="AI307" s="41"/>
      <c r="AJ307" s="346">
        <f t="shared" si="100"/>
        <v>0</v>
      </c>
      <c r="AK307" s="41"/>
      <c r="AL307" s="41"/>
      <c r="AM307" s="41"/>
      <c r="AN307" s="41"/>
      <c r="AO307" s="250">
        <f t="shared" si="92"/>
        <v>0</v>
      </c>
      <c r="AP307" s="41"/>
      <c r="AQ307" s="41"/>
      <c r="AR307" s="41"/>
      <c r="AS307" s="41"/>
      <c r="AT307" s="250">
        <f t="shared" si="95"/>
        <v>0</v>
      </c>
      <c r="AU307" s="41"/>
      <c r="AV307" s="41"/>
      <c r="AW307" s="41"/>
      <c r="AX307" s="41"/>
      <c r="AY307" s="250">
        <f t="shared" si="94"/>
        <v>0</v>
      </c>
    </row>
    <row r="308" spans="2:51" ht="18.75" customHeight="1" thickBot="1" x14ac:dyDescent="0.3">
      <c r="B308" s="1023"/>
      <c r="C308" s="1106"/>
      <c r="D308" s="1102"/>
      <c r="E308" s="58" t="s">
        <v>112</v>
      </c>
      <c r="F308" s="135">
        <f t="shared" si="93"/>
        <v>0</v>
      </c>
      <c r="G308" s="42"/>
      <c r="H308" s="42"/>
      <c r="I308" s="42"/>
      <c r="J308" s="334"/>
      <c r="K308" s="346">
        <f t="shared" si="101"/>
        <v>0</v>
      </c>
      <c r="L308" s="317"/>
      <c r="M308" s="42"/>
      <c r="N308" s="42"/>
      <c r="O308" s="42"/>
      <c r="P308" s="250">
        <f t="shared" si="96"/>
        <v>0</v>
      </c>
      <c r="Q308" s="42"/>
      <c r="R308" s="42"/>
      <c r="S308" s="42"/>
      <c r="T308" s="334"/>
      <c r="U308" s="346">
        <f t="shared" si="97"/>
        <v>0</v>
      </c>
      <c r="V308" s="42"/>
      <c r="W308" s="42"/>
      <c r="X308" s="42"/>
      <c r="Y308" s="334"/>
      <c r="Z308" s="346">
        <f t="shared" si="98"/>
        <v>0</v>
      </c>
      <c r="AA308" s="42"/>
      <c r="AB308" s="42"/>
      <c r="AC308" s="42"/>
      <c r="AD308" s="42"/>
      <c r="AE308" s="346">
        <f t="shared" si="99"/>
        <v>0</v>
      </c>
      <c r="AF308" s="42"/>
      <c r="AG308" s="42"/>
      <c r="AH308" s="42"/>
      <c r="AI308" s="42"/>
      <c r="AJ308" s="346">
        <f t="shared" si="100"/>
        <v>0</v>
      </c>
      <c r="AK308" s="42"/>
      <c r="AL308" s="42"/>
      <c r="AM308" s="42"/>
      <c r="AN308" s="42"/>
      <c r="AO308" s="250">
        <f t="shared" si="92"/>
        <v>0</v>
      </c>
      <c r="AP308" s="42"/>
      <c r="AQ308" s="42"/>
      <c r="AR308" s="42"/>
      <c r="AS308" s="42"/>
      <c r="AT308" s="250">
        <f t="shared" si="95"/>
        <v>0</v>
      </c>
      <c r="AU308" s="42"/>
      <c r="AV308" s="42"/>
      <c r="AW308" s="42"/>
      <c r="AX308" s="42"/>
      <c r="AY308" s="250">
        <f t="shared" si="94"/>
        <v>0</v>
      </c>
    </row>
    <row r="309" spans="2:51" x14ac:dyDescent="0.25">
      <c r="B309" s="1055">
        <v>16</v>
      </c>
      <c r="C309" s="1106"/>
      <c r="D309" s="1097" t="s">
        <v>19</v>
      </c>
      <c r="E309" s="59" t="s">
        <v>116</v>
      </c>
      <c r="F309" s="135">
        <f t="shared" si="93"/>
        <v>0</v>
      </c>
      <c r="G309" s="47"/>
      <c r="H309" s="47"/>
      <c r="I309" s="47"/>
      <c r="J309" s="335"/>
      <c r="K309" s="346">
        <f t="shared" si="101"/>
        <v>0</v>
      </c>
      <c r="L309" s="322"/>
      <c r="M309" s="47"/>
      <c r="N309" s="47"/>
      <c r="O309" s="47"/>
      <c r="P309" s="250">
        <f t="shared" si="96"/>
        <v>0</v>
      </c>
      <c r="Q309" s="47"/>
      <c r="R309" s="47"/>
      <c r="S309" s="47"/>
      <c r="T309" s="335"/>
      <c r="U309" s="346">
        <f t="shared" si="97"/>
        <v>0</v>
      </c>
      <c r="V309" s="47"/>
      <c r="W309" s="47"/>
      <c r="X309" s="47"/>
      <c r="Y309" s="335"/>
      <c r="Z309" s="346">
        <f t="shared" si="98"/>
        <v>0</v>
      </c>
      <c r="AA309" s="47"/>
      <c r="AB309" s="47"/>
      <c r="AC309" s="47"/>
      <c r="AD309" s="47"/>
      <c r="AE309" s="346">
        <f t="shared" si="99"/>
        <v>0</v>
      </c>
      <c r="AF309" s="47"/>
      <c r="AG309" s="47"/>
      <c r="AH309" s="47"/>
      <c r="AI309" s="47"/>
      <c r="AJ309" s="346">
        <f t="shared" si="100"/>
        <v>0</v>
      </c>
      <c r="AK309" s="47"/>
      <c r="AL309" s="47"/>
      <c r="AM309" s="47"/>
      <c r="AN309" s="47"/>
      <c r="AO309" s="250">
        <f t="shared" si="92"/>
        <v>0</v>
      </c>
      <c r="AP309" s="765"/>
      <c r="AQ309" s="765"/>
      <c r="AR309" s="765"/>
      <c r="AS309" s="765"/>
      <c r="AT309" s="250">
        <f t="shared" si="95"/>
        <v>0</v>
      </c>
      <c r="AU309" s="47"/>
      <c r="AV309" s="47"/>
      <c r="AW309" s="47"/>
      <c r="AX309" s="47"/>
      <c r="AY309" s="250">
        <f t="shared" si="94"/>
        <v>0</v>
      </c>
    </row>
    <row r="310" spans="2:51" x14ac:dyDescent="0.25">
      <c r="B310" s="1055"/>
      <c r="C310" s="1106"/>
      <c r="D310" s="1098"/>
      <c r="E310" s="57" t="s">
        <v>117</v>
      </c>
      <c r="F310" s="135">
        <f t="shared" si="93"/>
        <v>0</v>
      </c>
      <c r="G310" s="41"/>
      <c r="H310" s="41"/>
      <c r="I310" s="41"/>
      <c r="J310" s="333"/>
      <c r="K310" s="346">
        <f t="shared" si="101"/>
        <v>0</v>
      </c>
      <c r="L310" s="316"/>
      <c r="M310" s="41"/>
      <c r="N310" s="41"/>
      <c r="O310" s="41"/>
      <c r="P310" s="250">
        <f t="shared" si="96"/>
        <v>0</v>
      </c>
      <c r="Q310" s="41"/>
      <c r="R310" s="41"/>
      <c r="S310" s="41"/>
      <c r="T310" s="333"/>
      <c r="U310" s="346">
        <f t="shared" si="97"/>
        <v>0</v>
      </c>
      <c r="V310" s="41"/>
      <c r="W310" s="41"/>
      <c r="X310" s="41"/>
      <c r="Y310" s="333"/>
      <c r="Z310" s="346">
        <f t="shared" si="98"/>
        <v>0</v>
      </c>
      <c r="AA310" s="41"/>
      <c r="AB310" s="41"/>
      <c r="AC310" s="41"/>
      <c r="AD310" s="41"/>
      <c r="AE310" s="346">
        <f t="shared" si="99"/>
        <v>0</v>
      </c>
      <c r="AF310" s="41"/>
      <c r="AG310" s="41"/>
      <c r="AH310" s="41"/>
      <c r="AI310" s="41"/>
      <c r="AJ310" s="346">
        <f t="shared" si="100"/>
        <v>0</v>
      </c>
      <c r="AK310" s="41"/>
      <c r="AL310" s="41"/>
      <c r="AM310" s="41"/>
      <c r="AN310" s="41"/>
      <c r="AO310" s="250">
        <f t="shared" si="92"/>
        <v>0</v>
      </c>
      <c r="AP310" s="41"/>
      <c r="AQ310" s="41"/>
      <c r="AR310" s="41"/>
      <c r="AS310" s="41"/>
      <c r="AT310" s="250">
        <f t="shared" si="95"/>
        <v>0</v>
      </c>
      <c r="AU310" s="41"/>
      <c r="AV310" s="41"/>
      <c r="AW310" s="41"/>
      <c r="AX310" s="41"/>
      <c r="AY310" s="250">
        <f t="shared" si="94"/>
        <v>0</v>
      </c>
    </row>
    <row r="311" spans="2:51" ht="15.75" customHeight="1" thickBot="1" x14ac:dyDescent="0.3">
      <c r="B311" s="1023"/>
      <c r="C311" s="1106"/>
      <c r="D311" s="1099"/>
      <c r="E311" s="58" t="s">
        <v>112</v>
      </c>
      <c r="F311" s="135">
        <f t="shared" si="93"/>
        <v>0</v>
      </c>
      <c r="G311" s="42"/>
      <c r="H311" s="42"/>
      <c r="I311" s="42"/>
      <c r="J311" s="334"/>
      <c r="K311" s="346">
        <f t="shared" si="101"/>
        <v>0</v>
      </c>
      <c r="L311" s="317"/>
      <c r="M311" s="42"/>
      <c r="N311" s="42"/>
      <c r="O311" s="42"/>
      <c r="P311" s="250">
        <f t="shared" si="96"/>
        <v>0</v>
      </c>
      <c r="Q311" s="42"/>
      <c r="R311" s="42"/>
      <c r="S311" s="42"/>
      <c r="T311" s="334"/>
      <c r="U311" s="346">
        <f t="shared" si="97"/>
        <v>0</v>
      </c>
      <c r="V311" s="42"/>
      <c r="W311" s="42"/>
      <c r="X311" s="42"/>
      <c r="Y311" s="334"/>
      <c r="Z311" s="346">
        <f t="shared" si="98"/>
        <v>0</v>
      </c>
      <c r="AA311" s="42"/>
      <c r="AB311" s="42"/>
      <c r="AC311" s="42"/>
      <c r="AD311" s="42"/>
      <c r="AE311" s="346">
        <f t="shared" si="99"/>
        <v>0</v>
      </c>
      <c r="AF311" s="42"/>
      <c r="AG311" s="42"/>
      <c r="AH311" s="42"/>
      <c r="AI311" s="42"/>
      <c r="AJ311" s="346">
        <f t="shared" si="100"/>
        <v>0</v>
      </c>
      <c r="AK311" s="42"/>
      <c r="AL311" s="42"/>
      <c r="AM311" s="42"/>
      <c r="AN311" s="42"/>
      <c r="AO311" s="250">
        <f t="shared" si="92"/>
        <v>0</v>
      </c>
      <c r="AP311" s="42"/>
      <c r="AQ311" s="42"/>
      <c r="AR311" s="42"/>
      <c r="AS311" s="42"/>
      <c r="AT311" s="250">
        <f t="shared" si="95"/>
        <v>0</v>
      </c>
      <c r="AU311" s="42"/>
      <c r="AV311" s="42"/>
      <c r="AW311" s="42"/>
      <c r="AX311" s="42"/>
      <c r="AY311" s="250">
        <f t="shared" si="94"/>
        <v>0</v>
      </c>
    </row>
    <row r="312" spans="2:51" x14ac:dyDescent="0.25">
      <c r="B312" s="1055">
        <v>17</v>
      </c>
      <c r="C312" s="1106"/>
      <c r="D312" s="1100" t="s">
        <v>215</v>
      </c>
      <c r="E312" s="55" t="s">
        <v>116</v>
      </c>
      <c r="F312" s="135">
        <f t="shared" si="93"/>
        <v>0</v>
      </c>
      <c r="G312" s="47"/>
      <c r="H312" s="47"/>
      <c r="I312" s="47"/>
      <c r="J312" s="335"/>
      <c r="K312" s="346">
        <f t="shared" si="101"/>
        <v>0</v>
      </c>
      <c r="L312" s="322"/>
      <c r="M312" s="47"/>
      <c r="N312" s="47"/>
      <c r="O312" s="47"/>
      <c r="P312" s="250">
        <f t="shared" si="96"/>
        <v>0</v>
      </c>
      <c r="Q312" s="47"/>
      <c r="R312" s="47"/>
      <c r="S312" s="47"/>
      <c r="T312" s="335"/>
      <c r="U312" s="346">
        <f t="shared" si="97"/>
        <v>0</v>
      </c>
      <c r="V312" s="47"/>
      <c r="W312" s="47"/>
      <c r="X312" s="47"/>
      <c r="Y312" s="335"/>
      <c r="Z312" s="346">
        <f t="shared" si="98"/>
        <v>0</v>
      </c>
      <c r="AA312" s="47"/>
      <c r="AB312" s="47"/>
      <c r="AC312" s="47"/>
      <c r="AD312" s="47"/>
      <c r="AE312" s="346">
        <f t="shared" si="99"/>
        <v>0</v>
      </c>
      <c r="AF312" s="47"/>
      <c r="AG312" s="47"/>
      <c r="AH312" s="47"/>
      <c r="AI312" s="47"/>
      <c r="AJ312" s="346">
        <f t="shared" si="100"/>
        <v>0</v>
      </c>
      <c r="AK312" s="47"/>
      <c r="AL312" s="47"/>
      <c r="AM312" s="47"/>
      <c r="AN312" s="47"/>
      <c r="AO312" s="250">
        <f t="shared" si="92"/>
        <v>0</v>
      </c>
      <c r="AP312" s="765"/>
      <c r="AQ312" s="765"/>
      <c r="AR312" s="765"/>
      <c r="AS312" s="765"/>
      <c r="AT312" s="250">
        <f t="shared" si="95"/>
        <v>0</v>
      </c>
      <c r="AU312" s="47"/>
      <c r="AV312" s="47"/>
      <c r="AW312" s="47"/>
      <c r="AX312" s="47"/>
      <c r="AY312" s="250">
        <f t="shared" si="94"/>
        <v>0</v>
      </c>
    </row>
    <row r="313" spans="2:51" x14ac:dyDescent="0.25">
      <c r="B313" s="1055"/>
      <c r="C313" s="1106"/>
      <c r="D313" s="1101"/>
      <c r="E313" s="57" t="s">
        <v>117</v>
      </c>
      <c r="F313" s="135">
        <f t="shared" si="93"/>
        <v>0</v>
      </c>
      <c r="G313" s="41"/>
      <c r="H313" s="41"/>
      <c r="I313" s="41"/>
      <c r="J313" s="333"/>
      <c r="K313" s="346">
        <f t="shared" si="101"/>
        <v>0</v>
      </c>
      <c r="L313" s="316"/>
      <c r="M313" s="41"/>
      <c r="N313" s="41"/>
      <c r="O313" s="41"/>
      <c r="P313" s="250">
        <f t="shared" si="96"/>
        <v>0</v>
      </c>
      <c r="Q313" s="41"/>
      <c r="R313" s="41"/>
      <c r="S313" s="41"/>
      <c r="T313" s="333"/>
      <c r="U313" s="346">
        <f t="shared" si="97"/>
        <v>0</v>
      </c>
      <c r="V313" s="41"/>
      <c r="W313" s="41"/>
      <c r="X313" s="41"/>
      <c r="Y313" s="333"/>
      <c r="Z313" s="346">
        <f t="shared" si="98"/>
        <v>0</v>
      </c>
      <c r="AA313" s="41"/>
      <c r="AB313" s="41"/>
      <c r="AC313" s="41"/>
      <c r="AD313" s="41"/>
      <c r="AE313" s="346">
        <f t="shared" si="99"/>
        <v>0</v>
      </c>
      <c r="AF313" s="41"/>
      <c r="AG313" s="41"/>
      <c r="AH313" s="41"/>
      <c r="AI313" s="41"/>
      <c r="AJ313" s="346">
        <f t="shared" si="100"/>
        <v>0</v>
      </c>
      <c r="AK313" s="41"/>
      <c r="AL313" s="41"/>
      <c r="AM313" s="41"/>
      <c r="AN313" s="41"/>
      <c r="AO313" s="250">
        <f t="shared" si="92"/>
        <v>0</v>
      </c>
      <c r="AP313" s="41"/>
      <c r="AQ313" s="41"/>
      <c r="AR313" s="41"/>
      <c r="AS313" s="41"/>
      <c r="AT313" s="250">
        <f t="shared" si="95"/>
        <v>0</v>
      </c>
      <c r="AU313" s="41"/>
      <c r="AV313" s="41"/>
      <c r="AW313" s="41"/>
      <c r="AX313" s="41"/>
      <c r="AY313" s="250">
        <f t="shared" si="94"/>
        <v>0</v>
      </c>
    </row>
    <row r="314" spans="2:51" ht="15.75" thickBot="1" x14ac:dyDescent="0.3">
      <c r="B314" s="1023"/>
      <c r="C314" s="1106"/>
      <c r="D314" s="1102"/>
      <c r="E314" s="58" t="s">
        <v>112</v>
      </c>
      <c r="F314" s="135">
        <f t="shared" si="93"/>
        <v>0</v>
      </c>
      <c r="G314" s="42"/>
      <c r="H314" s="42"/>
      <c r="I314" s="42"/>
      <c r="J314" s="334"/>
      <c r="K314" s="346">
        <f t="shared" si="101"/>
        <v>0</v>
      </c>
      <c r="L314" s="317"/>
      <c r="M314" s="42"/>
      <c r="N314" s="42"/>
      <c r="O314" s="42"/>
      <c r="P314" s="250">
        <f t="shared" si="96"/>
        <v>0</v>
      </c>
      <c r="Q314" s="42"/>
      <c r="R314" s="42"/>
      <c r="S314" s="42"/>
      <c r="T314" s="334"/>
      <c r="U314" s="346">
        <f t="shared" si="97"/>
        <v>0</v>
      </c>
      <c r="V314" s="42"/>
      <c r="W314" s="42"/>
      <c r="X314" s="42"/>
      <c r="Y314" s="334"/>
      <c r="Z314" s="346">
        <f t="shared" si="98"/>
        <v>0</v>
      </c>
      <c r="AA314" s="42"/>
      <c r="AB314" s="42"/>
      <c r="AC314" s="42"/>
      <c r="AD314" s="42"/>
      <c r="AE314" s="346">
        <f t="shared" si="99"/>
        <v>0</v>
      </c>
      <c r="AF314" s="42"/>
      <c r="AG314" s="42"/>
      <c r="AH314" s="42"/>
      <c r="AI314" s="42"/>
      <c r="AJ314" s="346">
        <f t="shared" si="100"/>
        <v>0</v>
      </c>
      <c r="AK314" s="42"/>
      <c r="AL314" s="42"/>
      <c r="AM314" s="42"/>
      <c r="AN314" s="42"/>
      <c r="AO314" s="250">
        <f t="shared" si="92"/>
        <v>0</v>
      </c>
      <c r="AP314" s="42"/>
      <c r="AQ314" s="42"/>
      <c r="AR314" s="42"/>
      <c r="AS314" s="42"/>
      <c r="AT314" s="250">
        <f t="shared" si="95"/>
        <v>0</v>
      </c>
      <c r="AU314" s="42"/>
      <c r="AV314" s="42"/>
      <c r="AW314" s="42"/>
      <c r="AX314" s="42"/>
      <c r="AY314" s="250">
        <f t="shared" si="94"/>
        <v>0</v>
      </c>
    </row>
    <row r="315" spans="2:51" x14ac:dyDescent="0.25">
      <c r="B315" s="1055">
        <v>18</v>
      </c>
      <c r="C315" s="1106"/>
      <c r="D315" s="1100" t="s">
        <v>113</v>
      </c>
      <c r="E315" s="55" t="s">
        <v>116</v>
      </c>
      <c r="F315" s="135">
        <f t="shared" si="93"/>
        <v>0</v>
      </c>
      <c r="G315" s="47"/>
      <c r="H315" s="47"/>
      <c r="I315" s="47"/>
      <c r="J315" s="335"/>
      <c r="K315" s="346">
        <f t="shared" si="101"/>
        <v>0</v>
      </c>
      <c r="L315" s="322"/>
      <c r="M315" s="47"/>
      <c r="N315" s="47"/>
      <c r="O315" s="47"/>
      <c r="P315" s="250">
        <f t="shared" si="96"/>
        <v>0</v>
      </c>
      <c r="Q315" s="47"/>
      <c r="R315" s="47"/>
      <c r="S315" s="47"/>
      <c r="T315" s="335"/>
      <c r="U315" s="346">
        <f t="shared" si="97"/>
        <v>0</v>
      </c>
      <c r="V315" s="47"/>
      <c r="W315" s="47"/>
      <c r="X315" s="47"/>
      <c r="Y315" s="335"/>
      <c r="Z315" s="346">
        <f t="shared" si="98"/>
        <v>0</v>
      </c>
      <c r="AA315" s="47"/>
      <c r="AB315" s="47"/>
      <c r="AC315" s="47"/>
      <c r="AD315" s="47"/>
      <c r="AE315" s="346">
        <f t="shared" si="99"/>
        <v>0</v>
      </c>
      <c r="AF315" s="47"/>
      <c r="AG315" s="47"/>
      <c r="AH315" s="47"/>
      <c r="AI315" s="47"/>
      <c r="AJ315" s="346">
        <f t="shared" si="100"/>
        <v>0</v>
      </c>
      <c r="AK315" s="47"/>
      <c r="AL315" s="47"/>
      <c r="AM315" s="47"/>
      <c r="AN315" s="47"/>
      <c r="AO315" s="250">
        <f t="shared" si="92"/>
        <v>0</v>
      </c>
      <c r="AP315" s="765"/>
      <c r="AQ315" s="765"/>
      <c r="AR315" s="765"/>
      <c r="AS315" s="765"/>
      <c r="AT315" s="250">
        <f t="shared" si="95"/>
        <v>0</v>
      </c>
      <c r="AU315" s="47"/>
      <c r="AV315" s="47"/>
      <c r="AW315" s="47"/>
      <c r="AX315" s="47"/>
      <c r="AY315" s="250">
        <f t="shared" si="94"/>
        <v>0</v>
      </c>
    </row>
    <row r="316" spans="2:51" ht="15.75" customHeight="1" x14ac:dyDescent="0.25">
      <c r="B316" s="1055"/>
      <c r="C316" s="1106"/>
      <c r="D316" s="1101"/>
      <c r="E316" s="57" t="s">
        <v>117</v>
      </c>
      <c r="F316" s="135">
        <f t="shared" si="93"/>
        <v>0</v>
      </c>
      <c r="G316" s="41"/>
      <c r="H316" s="41"/>
      <c r="I316" s="41"/>
      <c r="J316" s="333"/>
      <c r="K316" s="346">
        <f t="shared" si="101"/>
        <v>0</v>
      </c>
      <c r="L316" s="316"/>
      <c r="M316" s="41"/>
      <c r="N316" s="41"/>
      <c r="O316" s="41"/>
      <c r="P316" s="250">
        <f t="shared" si="96"/>
        <v>0</v>
      </c>
      <c r="Q316" s="41"/>
      <c r="R316" s="41"/>
      <c r="S316" s="41"/>
      <c r="T316" s="333"/>
      <c r="U316" s="346">
        <f t="shared" si="97"/>
        <v>0</v>
      </c>
      <c r="V316" s="41"/>
      <c r="W316" s="41"/>
      <c r="X316" s="41"/>
      <c r="Y316" s="333"/>
      <c r="Z316" s="346">
        <f t="shared" si="98"/>
        <v>0</v>
      </c>
      <c r="AA316" s="41"/>
      <c r="AB316" s="41"/>
      <c r="AC316" s="41"/>
      <c r="AD316" s="41"/>
      <c r="AE316" s="346">
        <f t="shared" si="99"/>
        <v>0</v>
      </c>
      <c r="AF316" s="41"/>
      <c r="AG316" s="41"/>
      <c r="AH316" s="41"/>
      <c r="AI316" s="41"/>
      <c r="AJ316" s="346">
        <f t="shared" si="100"/>
        <v>0</v>
      </c>
      <c r="AK316" s="41"/>
      <c r="AL316" s="41"/>
      <c r="AM316" s="41"/>
      <c r="AN316" s="41"/>
      <c r="AO316" s="250">
        <f t="shared" si="92"/>
        <v>0</v>
      </c>
      <c r="AP316" s="41"/>
      <c r="AQ316" s="41"/>
      <c r="AR316" s="41"/>
      <c r="AS316" s="41"/>
      <c r="AT316" s="250">
        <f t="shared" si="95"/>
        <v>0</v>
      </c>
      <c r="AU316" s="41"/>
      <c r="AV316" s="41"/>
      <c r="AW316" s="41"/>
      <c r="AX316" s="41"/>
      <c r="AY316" s="250">
        <f t="shared" si="94"/>
        <v>0</v>
      </c>
    </row>
    <row r="317" spans="2:51" ht="15.75" customHeight="1" thickBot="1" x14ac:dyDescent="0.3">
      <c r="B317" s="1023"/>
      <c r="C317" s="1106"/>
      <c r="D317" s="1102"/>
      <c r="E317" s="58" t="s">
        <v>112</v>
      </c>
      <c r="F317" s="135">
        <f t="shared" si="93"/>
        <v>0</v>
      </c>
      <c r="G317" s="42"/>
      <c r="H317" s="42"/>
      <c r="I317" s="42"/>
      <c r="J317" s="334"/>
      <c r="K317" s="346">
        <f t="shared" si="101"/>
        <v>0</v>
      </c>
      <c r="L317" s="317"/>
      <c r="M317" s="42"/>
      <c r="N317" s="42"/>
      <c r="O317" s="42"/>
      <c r="P317" s="250">
        <f t="shared" si="96"/>
        <v>0</v>
      </c>
      <c r="Q317" s="42"/>
      <c r="R317" s="42"/>
      <c r="S317" s="42"/>
      <c r="T317" s="334"/>
      <c r="U317" s="346">
        <f t="shared" si="97"/>
        <v>0</v>
      </c>
      <c r="V317" s="42"/>
      <c r="W317" s="42"/>
      <c r="X317" s="42"/>
      <c r="Y317" s="334"/>
      <c r="Z317" s="346">
        <f t="shared" si="98"/>
        <v>0</v>
      </c>
      <c r="AA317" s="42"/>
      <c r="AB317" s="42"/>
      <c r="AC317" s="42"/>
      <c r="AD317" s="42"/>
      <c r="AE317" s="346">
        <f t="shared" si="99"/>
        <v>0</v>
      </c>
      <c r="AF317" s="42"/>
      <c r="AG317" s="42"/>
      <c r="AH317" s="42"/>
      <c r="AI317" s="42"/>
      <c r="AJ317" s="346">
        <f t="shared" si="100"/>
        <v>0</v>
      </c>
      <c r="AK317" s="42"/>
      <c r="AL317" s="42"/>
      <c r="AM317" s="42"/>
      <c r="AN317" s="42"/>
      <c r="AO317" s="250">
        <f t="shared" si="92"/>
        <v>0</v>
      </c>
      <c r="AP317" s="42"/>
      <c r="AQ317" s="42"/>
      <c r="AR317" s="42"/>
      <c r="AS317" s="42"/>
      <c r="AT317" s="250">
        <f t="shared" si="95"/>
        <v>0</v>
      </c>
      <c r="AU317" s="42"/>
      <c r="AV317" s="42"/>
      <c r="AW317" s="42"/>
      <c r="AX317" s="42"/>
      <c r="AY317" s="250">
        <f t="shared" si="94"/>
        <v>0</v>
      </c>
    </row>
    <row r="318" spans="2:51" ht="15.75" customHeight="1" x14ac:dyDescent="0.25">
      <c r="B318" s="1055">
        <v>19</v>
      </c>
      <c r="C318" s="1106"/>
      <c r="D318" s="1100" t="s">
        <v>114</v>
      </c>
      <c r="E318" s="55" t="s">
        <v>116</v>
      </c>
      <c r="F318" s="135">
        <f t="shared" si="93"/>
        <v>0</v>
      </c>
      <c r="G318" s="47"/>
      <c r="H318" s="47"/>
      <c r="I318" s="47"/>
      <c r="J318" s="335"/>
      <c r="K318" s="346">
        <f t="shared" si="101"/>
        <v>0</v>
      </c>
      <c r="L318" s="322"/>
      <c r="M318" s="47"/>
      <c r="N318" s="47"/>
      <c r="O318" s="47"/>
      <c r="P318" s="250">
        <f t="shared" si="96"/>
        <v>0</v>
      </c>
      <c r="Q318" s="47"/>
      <c r="R318" s="47"/>
      <c r="S318" s="47"/>
      <c r="T318" s="335"/>
      <c r="U318" s="346">
        <f t="shared" si="97"/>
        <v>0</v>
      </c>
      <c r="V318" s="47"/>
      <c r="W318" s="47"/>
      <c r="X318" s="47"/>
      <c r="Y318" s="335"/>
      <c r="Z318" s="346">
        <f t="shared" si="98"/>
        <v>0</v>
      </c>
      <c r="AA318" s="47"/>
      <c r="AB318" s="47"/>
      <c r="AC318" s="47"/>
      <c r="AD318" s="47"/>
      <c r="AE318" s="346">
        <f t="shared" si="99"/>
        <v>0</v>
      </c>
      <c r="AF318" s="47"/>
      <c r="AG318" s="47"/>
      <c r="AH318" s="47"/>
      <c r="AI318" s="47"/>
      <c r="AJ318" s="346">
        <f t="shared" si="100"/>
        <v>0</v>
      </c>
      <c r="AK318" s="47"/>
      <c r="AL318" s="47"/>
      <c r="AM318" s="47"/>
      <c r="AN318" s="47"/>
      <c r="AO318" s="250">
        <f t="shared" si="92"/>
        <v>0</v>
      </c>
      <c r="AP318" s="765"/>
      <c r="AQ318" s="765"/>
      <c r="AR318" s="765"/>
      <c r="AS318" s="765"/>
      <c r="AT318" s="250">
        <f t="shared" si="95"/>
        <v>0</v>
      </c>
      <c r="AU318" s="47"/>
      <c r="AV318" s="47"/>
      <c r="AW318" s="47"/>
      <c r="AX318" s="47"/>
      <c r="AY318" s="250">
        <f t="shared" si="94"/>
        <v>0</v>
      </c>
    </row>
    <row r="319" spans="2:51" ht="15.75" customHeight="1" x14ac:dyDescent="0.25">
      <c r="B319" s="1055"/>
      <c r="C319" s="1106"/>
      <c r="D319" s="1101"/>
      <c r="E319" s="57" t="s">
        <v>117</v>
      </c>
      <c r="F319" s="135">
        <f t="shared" si="93"/>
        <v>0</v>
      </c>
      <c r="G319" s="41"/>
      <c r="H319" s="41"/>
      <c r="I319" s="41"/>
      <c r="J319" s="333"/>
      <c r="K319" s="346">
        <f t="shared" si="101"/>
        <v>0</v>
      </c>
      <c r="L319" s="316"/>
      <c r="M319" s="41"/>
      <c r="N319" s="41"/>
      <c r="O319" s="41"/>
      <c r="P319" s="250">
        <f t="shared" si="96"/>
        <v>0</v>
      </c>
      <c r="Q319" s="41"/>
      <c r="R319" s="41"/>
      <c r="S319" s="41"/>
      <c r="T319" s="333"/>
      <c r="U319" s="346">
        <f t="shared" si="97"/>
        <v>0</v>
      </c>
      <c r="V319" s="41"/>
      <c r="W319" s="41"/>
      <c r="X319" s="41"/>
      <c r="Y319" s="333"/>
      <c r="Z319" s="346">
        <f t="shared" si="98"/>
        <v>0</v>
      </c>
      <c r="AA319" s="41"/>
      <c r="AB319" s="41"/>
      <c r="AC319" s="41"/>
      <c r="AD319" s="41"/>
      <c r="AE319" s="346">
        <f t="shared" si="99"/>
        <v>0</v>
      </c>
      <c r="AF319" s="41"/>
      <c r="AG319" s="41"/>
      <c r="AH319" s="41"/>
      <c r="AI319" s="41"/>
      <c r="AJ319" s="346">
        <f t="shared" si="100"/>
        <v>0</v>
      </c>
      <c r="AK319" s="41"/>
      <c r="AL319" s="41"/>
      <c r="AM319" s="41"/>
      <c r="AN319" s="41"/>
      <c r="AO319" s="250">
        <f t="shared" si="92"/>
        <v>0</v>
      </c>
      <c r="AP319" s="41"/>
      <c r="AQ319" s="41"/>
      <c r="AR319" s="41"/>
      <c r="AS319" s="41"/>
      <c r="AT319" s="250">
        <f t="shared" si="95"/>
        <v>0</v>
      </c>
      <c r="AU319" s="41"/>
      <c r="AV319" s="41"/>
      <c r="AW319" s="41"/>
      <c r="AX319" s="41"/>
      <c r="AY319" s="250">
        <f t="shared" si="94"/>
        <v>0</v>
      </c>
    </row>
    <row r="320" spans="2:51" ht="15.75" customHeight="1" thickBot="1" x14ac:dyDescent="0.3">
      <c r="B320" s="1023"/>
      <c r="C320" s="1106"/>
      <c r="D320" s="1102"/>
      <c r="E320" s="58" t="s">
        <v>112</v>
      </c>
      <c r="F320" s="135">
        <f t="shared" si="93"/>
        <v>0</v>
      </c>
      <c r="G320" s="42"/>
      <c r="H320" s="42"/>
      <c r="I320" s="42"/>
      <c r="J320" s="334"/>
      <c r="K320" s="346">
        <f t="shared" si="101"/>
        <v>0</v>
      </c>
      <c r="L320" s="317"/>
      <c r="M320" s="42"/>
      <c r="N320" s="42"/>
      <c r="O320" s="42"/>
      <c r="P320" s="250">
        <f t="shared" si="96"/>
        <v>0</v>
      </c>
      <c r="Q320" s="42"/>
      <c r="R320" s="42"/>
      <c r="S320" s="42"/>
      <c r="T320" s="334"/>
      <c r="U320" s="346">
        <f t="shared" si="97"/>
        <v>0</v>
      </c>
      <c r="V320" s="42"/>
      <c r="W320" s="42"/>
      <c r="X320" s="42"/>
      <c r="Y320" s="334"/>
      <c r="Z320" s="346">
        <f t="shared" si="98"/>
        <v>0</v>
      </c>
      <c r="AA320" s="42"/>
      <c r="AB320" s="42"/>
      <c r="AC320" s="42"/>
      <c r="AD320" s="42"/>
      <c r="AE320" s="346">
        <f t="shared" si="99"/>
        <v>0</v>
      </c>
      <c r="AF320" s="42"/>
      <c r="AG320" s="42"/>
      <c r="AH320" s="42"/>
      <c r="AI320" s="42"/>
      <c r="AJ320" s="346">
        <f t="shared" si="100"/>
        <v>0</v>
      </c>
      <c r="AK320" s="42"/>
      <c r="AL320" s="42"/>
      <c r="AM320" s="42"/>
      <c r="AN320" s="42"/>
      <c r="AO320" s="250">
        <f t="shared" si="92"/>
        <v>0</v>
      </c>
      <c r="AP320" s="42"/>
      <c r="AQ320" s="42"/>
      <c r="AR320" s="42"/>
      <c r="AS320" s="42"/>
      <c r="AT320" s="250">
        <f t="shared" si="95"/>
        <v>0</v>
      </c>
      <c r="AU320" s="42"/>
      <c r="AV320" s="42"/>
      <c r="AW320" s="42"/>
      <c r="AX320" s="42"/>
      <c r="AY320" s="250">
        <f t="shared" si="94"/>
        <v>0</v>
      </c>
    </row>
    <row r="321" spans="2:51" ht="15.75" customHeight="1" x14ac:dyDescent="0.25">
      <c r="B321" s="1055">
        <v>20</v>
      </c>
      <c r="C321" s="1106"/>
      <c r="D321" s="1100" t="s">
        <v>40</v>
      </c>
      <c r="E321" s="55" t="s">
        <v>116</v>
      </c>
      <c r="F321" s="135">
        <f t="shared" si="93"/>
        <v>0</v>
      </c>
      <c r="G321" s="47"/>
      <c r="H321" s="47"/>
      <c r="I321" s="47"/>
      <c r="J321" s="335"/>
      <c r="K321" s="346">
        <f t="shared" si="101"/>
        <v>0</v>
      </c>
      <c r="L321" s="322"/>
      <c r="M321" s="47"/>
      <c r="N321" s="47"/>
      <c r="O321" s="47"/>
      <c r="P321" s="250">
        <f t="shared" si="96"/>
        <v>0</v>
      </c>
      <c r="Q321" s="47"/>
      <c r="R321" s="47"/>
      <c r="S321" s="47"/>
      <c r="T321" s="335"/>
      <c r="U321" s="346">
        <f t="shared" si="97"/>
        <v>0</v>
      </c>
      <c r="V321" s="47"/>
      <c r="W321" s="47"/>
      <c r="X321" s="47"/>
      <c r="Y321" s="335"/>
      <c r="Z321" s="346">
        <f t="shared" si="98"/>
        <v>0</v>
      </c>
      <c r="AA321" s="47"/>
      <c r="AB321" s="47"/>
      <c r="AC321" s="47"/>
      <c r="AD321" s="47"/>
      <c r="AE321" s="346">
        <f t="shared" si="99"/>
        <v>0</v>
      </c>
      <c r="AF321" s="47"/>
      <c r="AG321" s="47"/>
      <c r="AH321" s="47"/>
      <c r="AI321" s="47"/>
      <c r="AJ321" s="346">
        <f t="shared" si="100"/>
        <v>0</v>
      </c>
      <c r="AK321" s="47"/>
      <c r="AL321" s="47"/>
      <c r="AM321" s="47"/>
      <c r="AN321" s="47"/>
      <c r="AO321" s="250">
        <f t="shared" si="92"/>
        <v>0</v>
      </c>
      <c r="AP321" s="765"/>
      <c r="AQ321" s="765"/>
      <c r="AR321" s="765"/>
      <c r="AS321" s="765"/>
      <c r="AT321" s="250">
        <f t="shared" si="95"/>
        <v>0</v>
      </c>
      <c r="AU321" s="47"/>
      <c r="AV321" s="47"/>
      <c r="AW321" s="47"/>
      <c r="AX321" s="47"/>
      <c r="AY321" s="250">
        <f t="shared" si="94"/>
        <v>0</v>
      </c>
    </row>
    <row r="322" spans="2:51" ht="15.75" customHeight="1" x14ac:dyDescent="0.25">
      <c r="B322" s="1055"/>
      <c r="C322" s="1106"/>
      <c r="D322" s="1101"/>
      <c r="E322" s="57" t="s">
        <v>117</v>
      </c>
      <c r="F322" s="135">
        <f t="shared" si="93"/>
        <v>0</v>
      </c>
      <c r="G322" s="41"/>
      <c r="H322" s="41"/>
      <c r="I322" s="41"/>
      <c r="J322" s="333"/>
      <c r="K322" s="346">
        <f t="shared" si="101"/>
        <v>0</v>
      </c>
      <c r="L322" s="316"/>
      <c r="M322" s="41"/>
      <c r="N322" s="41"/>
      <c r="O322" s="41"/>
      <c r="P322" s="250">
        <f t="shared" si="96"/>
        <v>0</v>
      </c>
      <c r="Q322" s="41"/>
      <c r="R322" s="41"/>
      <c r="S322" s="41"/>
      <c r="T322" s="333"/>
      <c r="U322" s="346">
        <f t="shared" si="97"/>
        <v>0</v>
      </c>
      <c r="V322" s="41"/>
      <c r="W322" s="41"/>
      <c r="X322" s="41"/>
      <c r="Y322" s="333"/>
      <c r="Z322" s="346">
        <f t="shared" si="98"/>
        <v>0</v>
      </c>
      <c r="AA322" s="41"/>
      <c r="AB322" s="41"/>
      <c r="AC322" s="41"/>
      <c r="AD322" s="41"/>
      <c r="AE322" s="346">
        <f t="shared" si="99"/>
        <v>0</v>
      </c>
      <c r="AF322" s="41"/>
      <c r="AG322" s="41"/>
      <c r="AH322" s="41"/>
      <c r="AI322" s="41"/>
      <c r="AJ322" s="346">
        <f t="shared" si="100"/>
        <v>0</v>
      </c>
      <c r="AK322" s="41"/>
      <c r="AL322" s="41"/>
      <c r="AM322" s="41"/>
      <c r="AN322" s="41"/>
      <c r="AO322" s="250">
        <f t="shared" si="92"/>
        <v>0</v>
      </c>
      <c r="AP322" s="41"/>
      <c r="AQ322" s="41"/>
      <c r="AR322" s="41"/>
      <c r="AS322" s="41"/>
      <c r="AT322" s="250">
        <f t="shared" si="95"/>
        <v>0</v>
      </c>
      <c r="AU322" s="41"/>
      <c r="AV322" s="41"/>
      <c r="AW322" s="41"/>
      <c r="AX322" s="41"/>
      <c r="AY322" s="250">
        <f t="shared" si="94"/>
        <v>0</v>
      </c>
    </row>
    <row r="323" spans="2:51" ht="15.75" customHeight="1" thickBot="1" x14ac:dyDescent="0.3">
      <c r="B323" s="1023"/>
      <c r="C323" s="1106"/>
      <c r="D323" s="1102"/>
      <c r="E323" s="58" t="s">
        <v>112</v>
      </c>
      <c r="F323" s="135">
        <f t="shared" si="93"/>
        <v>0</v>
      </c>
      <c r="G323" s="42"/>
      <c r="H323" s="42"/>
      <c r="I323" s="42"/>
      <c r="J323" s="334"/>
      <c r="K323" s="346">
        <f t="shared" si="101"/>
        <v>0</v>
      </c>
      <c r="L323" s="317"/>
      <c r="M323" s="42"/>
      <c r="N323" s="42"/>
      <c r="O323" s="42"/>
      <c r="P323" s="250">
        <f t="shared" si="96"/>
        <v>0</v>
      </c>
      <c r="Q323" s="42"/>
      <c r="R323" s="42"/>
      <c r="S323" s="42"/>
      <c r="T323" s="334"/>
      <c r="U323" s="346">
        <f t="shared" si="97"/>
        <v>0</v>
      </c>
      <c r="V323" s="42"/>
      <c r="W323" s="42"/>
      <c r="X323" s="42"/>
      <c r="Y323" s="334"/>
      <c r="Z323" s="346">
        <f t="shared" si="98"/>
        <v>0</v>
      </c>
      <c r="AA323" s="42"/>
      <c r="AB323" s="42"/>
      <c r="AC323" s="42"/>
      <c r="AD323" s="42"/>
      <c r="AE323" s="346">
        <f t="shared" si="99"/>
        <v>0</v>
      </c>
      <c r="AF323" s="42"/>
      <c r="AG323" s="42"/>
      <c r="AH323" s="42"/>
      <c r="AI323" s="42"/>
      <c r="AJ323" s="346">
        <f t="shared" si="100"/>
        <v>0</v>
      </c>
      <c r="AK323" s="42"/>
      <c r="AL323" s="42"/>
      <c r="AM323" s="42"/>
      <c r="AN323" s="42"/>
      <c r="AO323" s="250">
        <f t="shared" si="92"/>
        <v>0</v>
      </c>
      <c r="AP323" s="42"/>
      <c r="AQ323" s="42"/>
      <c r="AR323" s="42"/>
      <c r="AS323" s="42"/>
      <c r="AT323" s="250">
        <f t="shared" si="95"/>
        <v>0</v>
      </c>
      <c r="AU323" s="42"/>
      <c r="AV323" s="42"/>
      <c r="AW323" s="42"/>
      <c r="AX323" s="42"/>
      <c r="AY323" s="250">
        <f t="shared" si="94"/>
        <v>0</v>
      </c>
    </row>
    <row r="324" spans="2:51" ht="15.75" customHeight="1" x14ac:dyDescent="0.25">
      <c r="B324" s="1055">
        <v>21</v>
      </c>
      <c r="C324" s="1106"/>
      <c r="D324" s="1100" t="s">
        <v>434</v>
      </c>
      <c r="E324" s="55" t="s">
        <v>116</v>
      </c>
      <c r="F324" s="135">
        <f t="shared" si="93"/>
        <v>0</v>
      </c>
      <c r="G324" s="47"/>
      <c r="H324" s="47"/>
      <c r="I324" s="47"/>
      <c r="J324" s="335"/>
      <c r="K324" s="346">
        <f t="shared" si="101"/>
        <v>0</v>
      </c>
      <c r="L324" s="322"/>
      <c r="M324" s="47"/>
      <c r="N324" s="47"/>
      <c r="O324" s="47"/>
      <c r="P324" s="250">
        <f t="shared" si="96"/>
        <v>0</v>
      </c>
      <c r="Q324" s="47"/>
      <c r="R324" s="47"/>
      <c r="S324" s="47"/>
      <c r="T324" s="335"/>
      <c r="U324" s="346">
        <f t="shared" si="97"/>
        <v>0</v>
      </c>
      <c r="V324" s="47"/>
      <c r="W324" s="47"/>
      <c r="X324" s="47"/>
      <c r="Y324" s="335"/>
      <c r="Z324" s="346">
        <f t="shared" si="98"/>
        <v>0</v>
      </c>
      <c r="AA324" s="47"/>
      <c r="AB324" s="47"/>
      <c r="AC324" s="47"/>
      <c r="AD324" s="47"/>
      <c r="AE324" s="346">
        <f t="shared" si="99"/>
        <v>0</v>
      </c>
      <c r="AF324" s="47"/>
      <c r="AG324" s="47"/>
      <c r="AH324" s="47"/>
      <c r="AI324" s="47"/>
      <c r="AJ324" s="346">
        <f t="shared" si="100"/>
        <v>0</v>
      </c>
      <c r="AK324" s="47"/>
      <c r="AL324" s="47"/>
      <c r="AM324" s="47"/>
      <c r="AN324" s="47"/>
      <c r="AO324" s="250">
        <f t="shared" si="92"/>
        <v>0</v>
      </c>
      <c r="AP324" s="765"/>
      <c r="AQ324" s="765"/>
      <c r="AR324" s="765"/>
      <c r="AS324" s="765"/>
      <c r="AT324" s="250">
        <f t="shared" si="95"/>
        <v>0</v>
      </c>
      <c r="AU324" s="47"/>
      <c r="AV324" s="47"/>
      <c r="AW324" s="47"/>
      <c r="AX324" s="47"/>
      <c r="AY324" s="250">
        <f t="shared" si="94"/>
        <v>0</v>
      </c>
    </row>
    <row r="325" spans="2:51" ht="15.75" customHeight="1" x14ac:dyDescent="0.25">
      <c r="B325" s="1055"/>
      <c r="C325" s="1106"/>
      <c r="D325" s="1101"/>
      <c r="E325" s="57" t="s">
        <v>117</v>
      </c>
      <c r="F325" s="135">
        <f t="shared" si="93"/>
        <v>0</v>
      </c>
      <c r="G325" s="41"/>
      <c r="H325" s="41"/>
      <c r="I325" s="41"/>
      <c r="J325" s="333"/>
      <c r="K325" s="346">
        <f t="shared" si="101"/>
        <v>0</v>
      </c>
      <c r="L325" s="316"/>
      <c r="M325" s="41"/>
      <c r="N325" s="41"/>
      <c r="O325" s="41"/>
      <c r="P325" s="250">
        <f t="shared" si="96"/>
        <v>0</v>
      </c>
      <c r="Q325" s="41"/>
      <c r="R325" s="41"/>
      <c r="S325" s="41"/>
      <c r="T325" s="333"/>
      <c r="U325" s="346">
        <f t="shared" si="97"/>
        <v>0</v>
      </c>
      <c r="V325" s="41"/>
      <c r="W325" s="41"/>
      <c r="X325" s="41"/>
      <c r="Y325" s="333"/>
      <c r="Z325" s="346">
        <f t="shared" si="98"/>
        <v>0</v>
      </c>
      <c r="AA325" s="41"/>
      <c r="AB325" s="41"/>
      <c r="AC325" s="41"/>
      <c r="AD325" s="41"/>
      <c r="AE325" s="346">
        <f t="shared" si="99"/>
        <v>0</v>
      </c>
      <c r="AF325" s="41"/>
      <c r="AG325" s="41"/>
      <c r="AH325" s="41"/>
      <c r="AI325" s="41"/>
      <c r="AJ325" s="346">
        <f t="shared" si="100"/>
        <v>0</v>
      </c>
      <c r="AK325" s="41"/>
      <c r="AL325" s="41"/>
      <c r="AM325" s="41"/>
      <c r="AN325" s="41"/>
      <c r="AO325" s="250">
        <f t="shared" si="92"/>
        <v>0</v>
      </c>
      <c r="AP325" s="41"/>
      <c r="AQ325" s="41"/>
      <c r="AR325" s="41"/>
      <c r="AS325" s="41"/>
      <c r="AT325" s="250">
        <f t="shared" si="95"/>
        <v>0</v>
      </c>
      <c r="AU325" s="41"/>
      <c r="AV325" s="41"/>
      <c r="AW325" s="41"/>
      <c r="AX325" s="41"/>
      <c r="AY325" s="250">
        <f t="shared" si="94"/>
        <v>0</v>
      </c>
    </row>
    <row r="326" spans="2:51" ht="15.75" customHeight="1" thickBot="1" x14ac:dyDescent="0.3">
      <c r="B326" s="1023"/>
      <c r="C326" s="1106"/>
      <c r="D326" s="1102"/>
      <c r="E326" s="58" t="s">
        <v>112</v>
      </c>
      <c r="F326" s="135">
        <f t="shared" si="93"/>
        <v>0</v>
      </c>
      <c r="G326" s="42"/>
      <c r="H326" s="42"/>
      <c r="I326" s="42"/>
      <c r="J326" s="334"/>
      <c r="K326" s="346">
        <f t="shared" si="101"/>
        <v>0</v>
      </c>
      <c r="L326" s="317"/>
      <c r="M326" s="42"/>
      <c r="N326" s="42"/>
      <c r="O326" s="42"/>
      <c r="P326" s="250">
        <f t="shared" si="96"/>
        <v>0</v>
      </c>
      <c r="Q326" s="42"/>
      <c r="R326" s="42"/>
      <c r="S326" s="42"/>
      <c r="T326" s="334"/>
      <c r="U326" s="346">
        <f t="shared" si="97"/>
        <v>0</v>
      </c>
      <c r="V326" s="42"/>
      <c r="W326" s="42"/>
      <c r="X326" s="42"/>
      <c r="Y326" s="334"/>
      <c r="Z326" s="346">
        <f t="shared" si="98"/>
        <v>0</v>
      </c>
      <c r="AA326" s="42"/>
      <c r="AB326" s="42"/>
      <c r="AC326" s="42"/>
      <c r="AD326" s="42"/>
      <c r="AE326" s="346">
        <f t="shared" si="99"/>
        <v>0</v>
      </c>
      <c r="AF326" s="42"/>
      <c r="AG326" s="42"/>
      <c r="AH326" s="42"/>
      <c r="AI326" s="42"/>
      <c r="AJ326" s="346">
        <f t="shared" si="100"/>
        <v>0</v>
      </c>
      <c r="AK326" s="42"/>
      <c r="AL326" s="42"/>
      <c r="AM326" s="42"/>
      <c r="AN326" s="42"/>
      <c r="AO326" s="250">
        <f t="shared" si="92"/>
        <v>0</v>
      </c>
      <c r="AP326" s="42"/>
      <c r="AQ326" s="42"/>
      <c r="AR326" s="42"/>
      <c r="AS326" s="42"/>
      <c r="AT326" s="250">
        <f t="shared" si="95"/>
        <v>0</v>
      </c>
      <c r="AU326" s="42"/>
      <c r="AV326" s="42"/>
      <c r="AW326" s="42"/>
      <c r="AX326" s="42"/>
      <c r="AY326" s="250">
        <f t="shared" si="94"/>
        <v>0</v>
      </c>
    </row>
    <row r="327" spans="2:51" ht="15.75" customHeight="1" x14ac:dyDescent="0.25">
      <c r="B327" s="1055">
        <v>22</v>
      </c>
      <c r="C327" s="1106"/>
      <c r="D327" s="1100" t="s">
        <v>543</v>
      </c>
      <c r="E327" s="55" t="s">
        <v>116</v>
      </c>
      <c r="F327" s="135">
        <f t="shared" si="93"/>
        <v>0</v>
      </c>
      <c r="G327" s="47"/>
      <c r="H327" s="47"/>
      <c r="I327" s="47"/>
      <c r="J327" s="335"/>
      <c r="K327" s="346">
        <f t="shared" si="101"/>
        <v>0</v>
      </c>
      <c r="L327" s="322"/>
      <c r="M327" s="47"/>
      <c r="N327" s="47"/>
      <c r="O327" s="47"/>
      <c r="P327" s="250">
        <f t="shared" si="96"/>
        <v>0</v>
      </c>
      <c r="Q327" s="47"/>
      <c r="R327" s="47"/>
      <c r="S327" s="47"/>
      <c r="T327" s="335"/>
      <c r="U327" s="346">
        <f t="shared" si="97"/>
        <v>0</v>
      </c>
      <c r="V327" s="47"/>
      <c r="W327" s="47"/>
      <c r="X327" s="47"/>
      <c r="Y327" s="335"/>
      <c r="Z327" s="346">
        <f t="shared" si="98"/>
        <v>0</v>
      </c>
      <c r="AA327" s="47"/>
      <c r="AB327" s="47"/>
      <c r="AC327" s="47"/>
      <c r="AD327" s="47"/>
      <c r="AE327" s="346">
        <f t="shared" si="99"/>
        <v>0</v>
      </c>
      <c r="AF327" s="47"/>
      <c r="AG327" s="47"/>
      <c r="AH327" s="47"/>
      <c r="AI327" s="47"/>
      <c r="AJ327" s="346">
        <f t="shared" si="100"/>
        <v>0</v>
      </c>
      <c r="AK327" s="47"/>
      <c r="AL327" s="47"/>
      <c r="AM327" s="47"/>
      <c r="AN327" s="47"/>
      <c r="AO327" s="250">
        <f t="shared" si="92"/>
        <v>0</v>
      </c>
      <c r="AP327" s="765"/>
      <c r="AQ327" s="765"/>
      <c r="AR327" s="765"/>
      <c r="AS327" s="765"/>
      <c r="AT327" s="250">
        <f t="shared" si="95"/>
        <v>0</v>
      </c>
      <c r="AU327" s="47"/>
      <c r="AV327" s="47"/>
      <c r="AW327" s="47"/>
      <c r="AX327" s="47"/>
      <c r="AY327" s="250">
        <f t="shared" si="94"/>
        <v>0</v>
      </c>
    </row>
    <row r="328" spans="2:51" ht="15.75" customHeight="1" x14ac:dyDescent="0.25">
      <c r="B328" s="1055"/>
      <c r="C328" s="1106"/>
      <c r="D328" s="1101"/>
      <c r="E328" s="57" t="s">
        <v>117</v>
      </c>
      <c r="F328" s="135">
        <f t="shared" si="93"/>
        <v>0</v>
      </c>
      <c r="G328" s="41"/>
      <c r="H328" s="41"/>
      <c r="I328" s="41"/>
      <c r="J328" s="333"/>
      <c r="K328" s="346">
        <f t="shared" si="101"/>
        <v>0</v>
      </c>
      <c r="L328" s="316"/>
      <c r="M328" s="41"/>
      <c r="N328" s="41"/>
      <c r="O328" s="41"/>
      <c r="P328" s="250">
        <f t="shared" si="96"/>
        <v>0</v>
      </c>
      <c r="Q328" s="41"/>
      <c r="R328" s="41"/>
      <c r="S328" s="41"/>
      <c r="T328" s="333"/>
      <c r="U328" s="346">
        <f t="shared" si="97"/>
        <v>0</v>
      </c>
      <c r="V328" s="41"/>
      <c r="W328" s="41"/>
      <c r="X328" s="41"/>
      <c r="Y328" s="333"/>
      <c r="Z328" s="346">
        <f t="shared" si="98"/>
        <v>0</v>
      </c>
      <c r="AA328" s="41"/>
      <c r="AB328" s="41"/>
      <c r="AC328" s="41"/>
      <c r="AD328" s="41"/>
      <c r="AE328" s="346">
        <f t="shared" si="99"/>
        <v>0</v>
      </c>
      <c r="AF328" s="41"/>
      <c r="AG328" s="41"/>
      <c r="AH328" s="41"/>
      <c r="AI328" s="41"/>
      <c r="AJ328" s="346">
        <f t="shared" si="100"/>
        <v>0</v>
      </c>
      <c r="AK328" s="41"/>
      <c r="AL328" s="41"/>
      <c r="AM328" s="41"/>
      <c r="AN328" s="41"/>
      <c r="AO328" s="250">
        <f t="shared" si="92"/>
        <v>0</v>
      </c>
      <c r="AP328" s="41"/>
      <c r="AQ328" s="41"/>
      <c r="AR328" s="41"/>
      <c r="AS328" s="41"/>
      <c r="AT328" s="250">
        <f t="shared" si="95"/>
        <v>0</v>
      </c>
      <c r="AU328" s="41"/>
      <c r="AV328" s="41"/>
      <c r="AW328" s="41"/>
      <c r="AX328" s="41"/>
      <c r="AY328" s="250">
        <f t="shared" si="94"/>
        <v>0</v>
      </c>
    </row>
    <row r="329" spans="2:51" ht="15.75" customHeight="1" thickBot="1" x14ac:dyDescent="0.3">
      <c r="B329" s="1023"/>
      <c r="C329" s="1106"/>
      <c r="D329" s="1102"/>
      <c r="E329" s="58" t="s">
        <v>112</v>
      </c>
      <c r="F329" s="135">
        <f t="shared" si="93"/>
        <v>0</v>
      </c>
      <c r="G329" s="42"/>
      <c r="H329" s="42"/>
      <c r="I329" s="42"/>
      <c r="J329" s="334"/>
      <c r="K329" s="346">
        <f t="shared" si="101"/>
        <v>0</v>
      </c>
      <c r="L329" s="317"/>
      <c r="M329" s="42"/>
      <c r="N329" s="42"/>
      <c r="O329" s="42"/>
      <c r="P329" s="250">
        <f t="shared" si="96"/>
        <v>0</v>
      </c>
      <c r="Q329" s="42"/>
      <c r="R329" s="42"/>
      <c r="S329" s="42"/>
      <c r="T329" s="334"/>
      <c r="U329" s="346">
        <f t="shared" si="97"/>
        <v>0</v>
      </c>
      <c r="V329" s="42"/>
      <c r="W329" s="42"/>
      <c r="X329" s="42"/>
      <c r="Y329" s="334"/>
      <c r="Z329" s="346">
        <f t="shared" si="98"/>
        <v>0</v>
      </c>
      <c r="AA329" s="42"/>
      <c r="AB329" s="42"/>
      <c r="AC329" s="42"/>
      <c r="AD329" s="42"/>
      <c r="AE329" s="346">
        <f t="shared" si="99"/>
        <v>0</v>
      </c>
      <c r="AF329" s="42"/>
      <c r="AG329" s="42"/>
      <c r="AH329" s="42"/>
      <c r="AI329" s="42"/>
      <c r="AJ329" s="346">
        <f t="shared" si="100"/>
        <v>0</v>
      </c>
      <c r="AK329" s="42"/>
      <c r="AL329" s="42"/>
      <c r="AM329" s="42"/>
      <c r="AN329" s="42"/>
      <c r="AO329" s="250">
        <f t="shared" si="92"/>
        <v>0</v>
      </c>
      <c r="AP329" s="42"/>
      <c r="AQ329" s="42"/>
      <c r="AR329" s="42"/>
      <c r="AS329" s="42"/>
      <c r="AT329" s="250">
        <f t="shared" si="95"/>
        <v>0</v>
      </c>
      <c r="AU329" s="42"/>
      <c r="AV329" s="42"/>
      <c r="AW329" s="42"/>
      <c r="AX329" s="42"/>
      <c r="AY329" s="250">
        <f t="shared" si="94"/>
        <v>0</v>
      </c>
    </row>
    <row r="330" spans="2:51" x14ac:dyDescent="0.25">
      <c r="B330" s="1055">
        <v>23</v>
      </c>
      <c r="C330" s="1106"/>
      <c r="D330" s="1100" t="s">
        <v>435</v>
      </c>
      <c r="E330" s="55" t="s">
        <v>116</v>
      </c>
      <c r="F330" s="135">
        <f t="shared" si="93"/>
        <v>0</v>
      </c>
      <c r="G330" s="47"/>
      <c r="H330" s="47"/>
      <c r="I330" s="47"/>
      <c r="J330" s="335"/>
      <c r="K330" s="346">
        <f t="shared" si="101"/>
        <v>0</v>
      </c>
      <c r="L330" s="322"/>
      <c r="M330" s="47"/>
      <c r="N330" s="47"/>
      <c r="O330" s="47"/>
      <c r="P330" s="250">
        <f t="shared" si="96"/>
        <v>0</v>
      </c>
      <c r="Q330" s="47"/>
      <c r="R330" s="47"/>
      <c r="S330" s="47"/>
      <c r="T330" s="335"/>
      <c r="U330" s="346">
        <f t="shared" si="97"/>
        <v>0</v>
      </c>
      <c r="V330" s="47"/>
      <c r="W330" s="47"/>
      <c r="X330" s="47"/>
      <c r="Y330" s="335"/>
      <c r="Z330" s="346">
        <f t="shared" si="98"/>
        <v>0</v>
      </c>
      <c r="AA330" s="47"/>
      <c r="AB330" s="47"/>
      <c r="AC330" s="47"/>
      <c r="AD330" s="47"/>
      <c r="AE330" s="346">
        <f t="shared" si="99"/>
        <v>0</v>
      </c>
      <c r="AF330" s="47"/>
      <c r="AG330" s="47"/>
      <c r="AH330" s="47"/>
      <c r="AI330" s="47"/>
      <c r="AJ330" s="346">
        <f t="shared" si="100"/>
        <v>0</v>
      </c>
      <c r="AK330" s="47"/>
      <c r="AL330" s="47"/>
      <c r="AM330" s="47"/>
      <c r="AN330" s="47"/>
      <c r="AO330" s="250">
        <f t="shared" si="92"/>
        <v>0</v>
      </c>
      <c r="AP330" s="765"/>
      <c r="AQ330" s="765"/>
      <c r="AR330" s="765"/>
      <c r="AS330" s="765"/>
      <c r="AT330" s="250">
        <f t="shared" si="95"/>
        <v>0</v>
      </c>
      <c r="AU330" s="47"/>
      <c r="AV330" s="47"/>
      <c r="AW330" s="47"/>
      <c r="AX330" s="47"/>
      <c r="AY330" s="250">
        <f t="shared" si="94"/>
        <v>0</v>
      </c>
    </row>
    <row r="331" spans="2:51" x14ac:dyDescent="0.25">
      <c r="B331" s="1055"/>
      <c r="C331" s="1106"/>
      <c r="D331" s="1101"/>
      <c r="E331" s="57" t="s">
        <v>117</v>
      </c>
      <c r="F331" s="135">
        <f t="shared" si="93"/>
        <v>0</v>
      </c>
      <c r="G331" s="41"/>
      <c r="H331" s="41"/>
      <c r="I331" s="41"/>
      <c r="J331" s="333"/>
      <c r="K331" s="346">
        <f t="shared" si="101"/>
        <v>0</v>
      </c>
      <c r="L331" s="316"/>
      <c r="M331" s="41"/>
      <c r="N331" s="41"/>
      <c r="O331" s="41"/>
      <c r="P331" s="250">
        <f t="shared" si="96"/>
        <v>0</v>
      </c>
      <c r="Q331" s="41"/>
      <c r="R331" s="41"/>
      <c r="S331" s="41"/>
      <c r="T331" s="333"/>
      <c r="U331" s="346">
        <f t="shared" si="97"/>
        <v>0</v>
      </c>
      <c r="V331" s="41"/>
      <c r="W331" s="41"/>
      <c r="X331" s="41"/>
      <c r="Y331" s="333"/>
      <c r="Z331" s="346">
        <f t="shared" si="98"/>
        <v>0</v>
      </c>
      <c r="AA331" s="41"/>
      <c r="AB331" s="41"/>
      <c r="AC331" s="41"/>
      <c r="AD331" s="41"/>
      <c r="AE331" s="346">
        <f t="shared" si="99"/>
        <v>0</v>
      </c>
      <c r="AF331" s="41"/>
      <c r="AG331" s="41"/>
      <c r="AH331" s="41"/>
      <c r="AI331" s="41"/>
      <c r="AJ331" s="346">
        <f t="shared" si="100"/>
        <v>0</v>
      </c>
      <c r="AK331" s="41"/>
      <c r="AL331" s="41"/>
      <c r="AM331" s="41"/>
      <c r="AN331" s="41"/>
      <c r="AO331" s="250">
        <f t="shared" ref="AO331:AO394" si="102">AK331+AL331+AM331+AN331</f>
        <v>0</v>
      </c>
      <c r="AP331" s="41"/>
      <c r="AQ331" s="41"/>
      <c r="AR331" s="41"/>
      <c r="AS331" s="41"/>
      <c r="AT331" s="250">
        <f t="shared" si="95"/>
        <v>0</v>
      </c>
      <c r="AU331" s="41"/>
      <c r="AV331" s="41"/>
      <c r="AW331" s="41"/>
      <c r="AX331" s="41"/>
      <c r="AY331" s="250">
        <f t="shared" si="94"/>
        <v>0</v>
      </c>
    </row>
    <row r="332" spans="2:51" ht="15.75" thickBot="1" x14ac:dyDescent="0.3">
      <c r="B332" s="1023"/>
      <c r="C332" s="1106"/>
      <c r="D332" s="1102"/>
      <c r="E332" s="58" t="s">
        <v>112</v>
      </c>
      <c r="F332" s="135">
        <f t="shared" ref="F332:F395" si="103">K332+P332+U332+Z332+AE332+AJ332+AO332+AT332+AY332</f>
        <v>0</v>
      </c>
      <c r="G332" s="42"/>
      <c r="H332" s="42"/>
      <c r="I332" s="42"/>
      <c r="J332" s="334"/>
      <c r="K332" s="346">
        <f t="shared" si="101"/>
        <v>0</v>
      </c>
      <c r="L332" s="317"/>
      <c r="M332" s="42"/>
      <c r="N332" s="42"/>
      <c r="O332" s="42"/>
      <c r="P332" s="250">
        <f t="shared" si="96"/>
        <v>0</v>
      </c>
      <c r="Q332" s="42"/>
      <c r="R332" s="42"/>
      <c r="S332" s="42"/>
      <c r="T332" s="334"/>
      <c r="U332" s="346">
        <f t="shared" si="97"/>
        <v>0</v>
      </c>
      <c r="V332" s="42"/>
      <c r="W332" s="42"/>
      <c r="X332" s="42"/>
      <c r="Y332" s="334"/>
      <c r="Z332" s="346">
        <f t="shared" si="98"/>
        <v>0</v>
      </c>
      <c r="AA332" s="42"/>
      <c r="AB332" s="42"/>
      <c r="AC332" s="42"/>
      <c r="AD332" s="42"/>
      <c r="AE332" s="346">
        <f t="shared" si="99"/>
        <v>0</v>
      </c>
      <c r="AF332" s="42"/>
      <c r="AG332" s="42"/>
      <c r="AH332" s="42"/>
      <c r="AI332" s="42"/>
      <c r="AJ332" s="346">
        <f t="shared" si="100"/>
        <v>0</v>
      </c>
      <c r="AK332" s="42"/>
      <c r="AL332" s="42"/>
      <c r="AM332" s="42"/>
      <c r="AN332" s="42"/>
      <c r="AO332" s="250">
        <f t="shared" si="102"/>
        <v>0</v>
      </c>
      <c r="AP332" s="42"/>
      <c r="AQ332" s="42"/>
      <c r="AR332" s="42"/>
      <c r="AS332" s="42"/>
      <c r="AT332" s="250">
        <f t="shared" si="95"/>
        <v>0</v>
      </c>
      <c r="AU332" s="42"/>
      <c r="AV332" s="42"/>
      <c r="AW332" s="42"/>
      <c r="AX332" s="42"/>
      <c r="AY332" s="250">
        <f t="shared" ref="AY332:AY395" si="104">AU332+AV332+AW332+AX332</f>
        <v>0</v>
      </c>
    </row>
    <row r="333" spans="2:51" ht="32.25" customHeight="1" x14ac:dyDescent="0.25">
      <c r="B333" s="1055">
        <v>24</v>
      </c>
      <c r="C333" s="1106"/>
      <c r="D333" s="1094" t="s">
        <v>450</v>
      </c>
      <c r="E333" s="55" t="s">
        <v>116</v>
      </c>
      <c r="F333" s="135">
        <f t="shared" si="103"/>
        <v>0</v>
      </c>
      <c r="G333" s="47"/>
      <c r="H333" s="47"/>
      <c r="I333" s="47"/>
      <c r="J333" s="335"/>
      <c r="K333" s="346">
        <f t="shared" si="101"/>
        <v>0</v>
      </c>
      <c r="L333" s="322"/>
      <c r="M333" s="47"/>
      <c r="N333" s="47"/>
      <c r="O333" s="47"/>
      <c r="P333" s="250">
        <f t="shared" si="96"/>
        <v>0</v>
      </c>
      <c r="Q333" s="47"/>
      <c r="R333" s="47"/>
      <c r="S333" s="47"/>
      <c r="T333" s="335"/>
      <c r="U333" s="346">
        <f t="shared" si="97"/>
        <v>0</v>
      </c>
      <c r="V333" s="47"/>
      <c r="W333" s="47"/>
      <c r="X333" s="47"/>
      <c r="Y333" s="335"/>
      <c r="Z333" s="346">
        <f t="shared" si="98"/>
        <v>0</v>
      </c>
      <c r="AA333" s="47"/>
      <c r="AB333" s="47"/>
      <c r="AC333" s="47"/>
      <c r="AD333" s="47"/>
      <c r="AE333" s="346">
        <f t="shared" si="99"/>
        <v>0</v>
      </c>
      <c r="AF333" s="47"/>
      <c r="AG333" s="47"/>
      <c r="AH333" s="47"/>
      <c r="AI333" s="47"/>
      <c r="AJ333" s="346">
        <f t="shared" si="100"/>
        <v>0</v>
      </c>
      <c r="AK333" s="47"/>
      <c r="AL333" s="47"/>
      <c r="AM333" s="47"/>
      <c r="AN333" s="47"/>
      <c r="AO333" s="250">
        <f t="shared" si="102"/>
        <v>0</v>
      </c>
      <c r="AP333" s="765"/>
      <c r="AQ333" s="765"/>
      <c r="AR333" s="765"/>
      <c r="AS333" s="765"/>
      <c r="AT333" s="250">
        <f t="shared" ref="AT333:AT396" si="105">AP333+AQ333+AR333+AS333</f>
        <v>0</v>
      </c>
      <c r="AU333" s="47"/>
      <c r="AV333" s="47"/>
      <c r="AW333" s="47"/>
      <c r="AX333" s="47"/>
      <c r="AY333" s="250">
        <f t="shared" si="104"/>
        <v>0</v>
      </c>
    </row>
    <row r="334" spans="2:51" ht="32.25" customHeight="1" x14ac:dyDescent="0.25">
      <c r="B334" s="1055"/>
      <c r="C334" s="1106"/>
      <c r="D334" s="1095"/>
      <c r="E334" s="57" t="s">
        <v>117</v>
      </c>
      <c r="F334" s="135">
        <f t="shared" si="103"/>
        <v>0</v>
      </c>
      <c r="G334" s="41"/>
      <c r="H334" s="41"/>
      <c r="I334" s="41"/>
      <c r="J334" s="333"/>
      <c r="K334" s="346">
        <f t="shared" si="101"/>
        <v>0</v>
      </c>
      <c r="L334" s="316"/>
      <c r="M334" s="41"/>
      <c r="N334" s="41"/>
      <c r="O334" s="41"/>
      <c r="P334" s="250">
        <f t="shared" si="96"/>
        <v>0</v>
      </c>
      <c r="Q334" s="41"/>
      <c r="R334" s="41"/>
      <c r="S334" s="41"/>
      <c r="T334" s="333"/>
      <c r="U334" s="346">
        <f t="shared" si="97"/>
        <v>0</v>
      </c>
      <c r="V334" s="41"/>
      <c r="W334" s="41"/>
      <c r="X334" s="41"/>
      <c r="Y334" s="333"/>
      <c r="Z334" s="346">
        <f t="shared" si="98"/>
        <v>0</v>
      </c>
      <c r="AA334" s="41"/>
      <c r="AB334" s="41"/>
      <c r="AC334" s="41"/>
      <c r="AD334" s="41"/>
      <c r="AE334" s="346">
        <f t="shared" si="99"/>
        <v>0</v>
      </c>
      <c r="AF334" s="41"/>
      <c r="AG334" s="41"/>
      <c r="AH334" s="41"/>
      <c r="AI334" s="41"/>
      <c r="AJ334" s="346">
        <f t="shared" si="100"/>
        <v>0</v>
      </c>
      <c r="AK334" s="41"/>
      <c r="AL334" s="41"/>
      <c r="AM334" s="41"/>
      <c r="AN334" s="41"/>
      <c r="AO334" s="250">
        <f t="shared" si="102"/>
        <v>0</v>
      </c>
      <c r="AP334" s="41"/>
      <c r="AQ334" s="41"/>
      <c r="AR334" s="41"/>
      <c r="AS334" s="41"/>
      <c r="AT334" s="250">
        <f t="shared" si="105"/>
        <v>0</v>
      </c>
      <c r="AU334" s="41"/>
      <c r="AV334" s="41"/>
      <c r="AW334" s="41"/>
      <c r="AX334" s="41"/>
      <c r="AY334" s="250">
        <f t="shared" si="104"/>
        <v>0</v>
      </c>
    </row>
    <row r="335" spans="2:51" ht="32.25" customHeight="1" thickBot="1" x14ac:dyDescent="0.3">
      <c r="B335" s="1023"/>
      <c r="C335" s="1106"/>
      <c r="D335" s="1096"/>
      <c r="E335" s="58" t="s">
        <v>112</v>
      </c>
      <c r="F335" s="135">
        <f t="shared" si="103"/>
        <v>0</v>
      </c>
      <c r="G335" s="42"/>
      <c r="H335" s="42"/>
      <c r="I335" s="42"/>
      <c r="J335" s="334"/>
      <c r="K335" s="346">
        <f t="shared" si="101"/>
        <v>0</v>
      </c>
      <c r="L335" s="317"/>
      <c r="M335" s="42"/>
      <c r="N335" s="42"/>
      <c r="O335" s="42"/>
      <c r="P335" s="250">
        <f t="shared" si="96"/>
        <v>0</v>
      </c>
      <c r="Q335" s="42"/>
      <c r="R335" s="42"/>
      <c r="S335" s="42"/>
      <c r="T335" s="334"/>
      <c r="U335" s="346">
        <f t="shared" si="97"/>
        <v>0</v>
      </c>
      <c r="V335" s="42"/>
      <c r="W335" s="42"/>
      <c r="X335" s="42"/>
      <c r="Y335" s="334"/>
      <c r="Z335" s="346">
        <f t="shared" si="98"/>
        <v>0</v>
      </c>
      <c r="AA335" s="42"/>
      <c r="AB335" s="42"/>
      <c r="AC335" s="42"/>
      <c r="AD335" s="42"/>
      <c r="AE335" s="346">
        <f t="shared" si="99"/>
        <v>0</v>
      </c>
      <c r="AF335" s="42"/>
      <c r="AG335" s="42"/>
      <c r="AH335" s="42"/>
      <c r="AI335" s="42"/>
      <c r="AJ335" s="346">
        <f t="shared" si="100"/>
        <v>0</v>
      </c>
      <c r="AK335" s="42"/>
      <c r="AL335" s="42"/>
      <c r="AM335" s="42"/>
      <c r="AN335" s="42"/>
      <c r="AO335" s="250">
        <f t="shared" si="102"/>
        <v>0</v>
      </c>
      <c r="AP335" s="42"/>
      <c r="AQ335" s="42"/>
      <c r="AR335" s="42"/>
      <c r="AS335" s="42"/>
      <c r="AT335" s="250">
        <f t="shared" si="105"/>
        <v>0</v>
      </c>
      <c r="AU335" s="42"/>
      <c r="AV335" s="42"/>
      <c r="AW335" s="42"/>
      <c r="AX335" s="42"/>
      <c r="AY335" s="250">
        <f t="shared" si="104"/>
        <v>0</v>
      </c>
    </row>
    <row r="336" spans="2:51" ht="18" customHeight="1" x14ac:dyDescent="0.25">
      <c r="B336" s="1055">
        <v>25</v>
      </c>
      <c r="C336" s="1106"/>
      <c r="D336" s="1094" t="s">
        <v>451</v>
      </c>
      <c r="E336" s="55" t="s">
        <v>116</v>
      </c>
      <c r="F336" s="135">
        <f t="shared" si="103"/>
        <v>0</v>
      </c>
      <c r="G336" s="47"/>
      <c r="H336" s="47"/>
      <c r="I336" s="47"/>
      <c r="J336" s="335"/>
      <c r="K336" s="346">
        <f t="shared" si="101"/>
        <v>0</v>
      </c>
      <c r="L336" s="322"/>
      <c r="M336" s="47"/>
      <c r="N336" s="47"/>
      <c r="O336" s="47"/>
      <c r="P336" s="250">
        <f t="shared" si="96"/>
        <v>0</v>
      </c>
      <c r="Q336" s="47"/>
      <c r="R336" s="47"/>
      <c r="S336" s="47"/>
      <c r="T336" s="335"/>
      <c r="U336" s="346">
        <f t="shared" si="97"/>
        <v>0</v>
      </c>
      <c r="V336" s="47"/>
      <c r="W336" s="47"/>
      <c r="X336" s="47"/>
      <c r="Y336" s="335"/>
      <c r="Z336" s="346">
        <f t="shared" si="98"/>
        <v>0</v>
      </c>
      <c r="AA336" s="47"/>
      <c r="AB336" s="47"/>
      <c r="AC336" s="47"/>
      <c r="AD336" s="47"/>
      <c r="AE336" s="346">
        <f t="shared" si="99"/>
        <v>0</v>
      </c>
      <c r="AF336" s="47"/>
      <c r="AG336" s="47"/>
      <c r="AH336" s="47"/>
      <c r="AI336" s="47"/>
      <c r="AJ336" s="346">
        <f t="shared" si="100"/>
        <v>0</v>
      </c>
      <c r="AK336" s="47"/>
      <c r="AL336" s="47"/>
      <c r="AM336" s="47"/>
      <c r="AN336" s="47"/>
      <c r="AO336" s="250">
        <f t="shared" si="102"/>
        <v>0</v>
      </c>
      <c r="AP336" s="765"/>
      <c r="AQ336" s="765"/>
      <c r="AR336" s="765"/>
      <c r="AS336" s="765"/>
      <c r="AT336" s="250">
        <f t="shared" si="105"/>
        <v>0</v>
      </c>
      <c r="AU336" s="47"/>
      <c r="AV336" s="47"/>
      <c r="AW336" s="47"/>
      <c r="AX336" s="47"/>
      <c r="AY336" s="250">
        <f t="shared" si="104"/>
        <v>0</v>
      </c>
    </row>
    <row r="337" spans="2:51" ht="18" customHeight="1" x14ac:dyDescent="0.25">
      <c r="B337" s="1055"/>
      <c r="C337" s="1106"/>
      <c r="D337" s="1095"/>
      <c r="E337" s="57" t="s">
        <v>117</v>
      </c>
      <c r="F337" s="135">
        <f t="shared" si="103"/>
        <v>0</v>
      </c>
      <c r="G337" s="41"/>
      <c r="H337" s="41"/>
      <c r="I337" s="41"/>
      <c r="J337" s="333"/>
      <c r="K337" s="346">
        <f t="shared" si="101"/>
        <v>0</v>
      </c>
      <c r="L337" s="316"/>
      <c r="M337" s="41"/>
      <c r="N337" s="41"/>
      <c r="O337" s="41"/>
      <c r="P337" s="250">
        <f t="shared" si="96"/>
        <v>0</v>
      </c>
      <c r="Q337" s="41"/>
      <c r="R337" s="41"/>
      <c r="S337" s="41"/>
      <c r="T337" s="333"/>
      <c r="U337" s="346">
        <f t="shared" si="97"/>
        <v>0</v>
      </c>
      <c r="V337" s="41"/>
      <c r="W337" s="41"/>
      <c r="X337" s="41"/>
      <c r="Y337" s="333"/>
      <c r="Z337" s="346">
        <f t="shared" si="98"/>
        <v>0</v>
      </c>
      <c r="AA337" s="41"/>
      <c r="AB337" s="41"/>
      <c r="AC337" s="41"/>
      <c r="AD337" s="41"/>
      <c r="AE337" s="346">
        <f t="shared" si="99"/>
        <v>0</v>
      </c>
      <c r="AF337" s="41"/>
      <c r="AG337" s="41"/>
      <c r="AH337" s="41"/>
      <c r="AI337" s="41"/>
      <c r="AJ337" s="346">
        <f t="shared" si="100"/>
        <v>0</v>
      </c>
      <c r="AK337" s="41"/>
      <c r="AL337" s="41"/>
      <c r="AM337" s="41"/>
      <c r="AN337" s="41"/>
      <c r="AO337" s="250">
        <f t="shared" si="102"/>
        <v>0</v>
      </c>
      <c r="AP337" s="41"/>
      <c r="AQ337" s="41"/>
      <c r="AR337" s="41"/>
      <c r="AS337" s="41"/>
      <c r="AT337" s="250">
        <f t="shared" si="105"/>
        <v>0</v>
      </c>
      <c r="AU337" s="41"/>
      <c r="AV337" s="41"/>
      <c r="AW337" s="41"/>
      <c r="AX337" s="41"/>
      <c r="AY337" s="250">
        <f t="shared" si="104"/>
        <v>0</v>
      </c>
    </row>
    <row r="338" spans="2:51" ht="18" customHeight="1" thickBot="1" x14ac:dyDescent="0.3">
      <c r="B338" s="1023"/>
      <c r="C338" s="1106"/>
      <c r="D338" s="1096"/>
      <c r="E338" s="58" t="s">
        <v>112</v>
      </c>
      <c r="F338" s="135">
        <f t="shared" si="103"/>
        <v>0</v>
      </c>
      <c r="G338" s="42"/>
      <c r="H338" s="42"/>
      <c r="I338" s="42"/>
      <c r="J338" s="334"/>
      <c r="K338" s="346">
        <f t="shared" si="101"/>
        <v>0</v>
      </c>
      <c r="L338" s="317"/>
      <c r="M338" s="42"/>
      <c r="N338" s="42"/>
      <c r="O338" s="42"/>
      <c r="P338" s="250">
        <f t="shared" si="96"/>
        <v>0</v>
      </c>
      <c r="Q338" s="42"/>
      <c r="R338" s="42"/>
      <c r="S338" s="42"/>
      <c r="T338" s="334"/>
      <c r="U338" s="346">
        <f t="shared" si="97"/>
        <v>0</v>
      </c>
      <c r="V338" s="42"/>
      <c r="W338" s="42"/>
      <c r="X338" s="42"/>
      <c r="Y338" s="334"/>
      <c r="Z338" s="346">
        <f t="shared" si="98"/>
        <v>0</v>
      </c>
      <c r="AA338" s="42"/>
      <c r="AB338" s="42"/>
      <c r="AC338" s="42"/>
      <c r="AD338" s="42"/>
      <c r="AE338" s="346">
        <f t="shared" si="99"/>
        <v>0</v>
      </c>
      <c r="AF338" s="42"/>
      <c r="AG338" s="42"/>
      <c r="AH338" s="42"/>
      <c r="AI338" s="42"/>
      <c r="AJ338" s="346">
        <f t="shared" si="100"/>
        <v>0</v>
      </c>
      <c r="AK338" s="42"/>
      <c r="AL338" s="42"/>
      <c r="AM338" s="42"/>
      <c r="AN338" s="42"/>
      <c r="AO338" s="250">
        <f t="shared" si="102"/>
        <v>0</v>
      </c>
      <c r="AP338" s="42"/>
      <c r="AQ338" s="42"/>
      <c r="AR338" s="42"/>
      <c r="AS338" s="42"/>
      <c r="AT338" s="250">
        <f t="shared" si="105"/>
        <v>0</v>
      </c>
      <c r="AU338" s="42"/>
      <c r="AV338" s="42"/>
      <c r="AW338" s="42"/>
      <c r="AX338" s="42"/>
      <c r="AY338" s="250">
        <f t="shared" si="104"/>
        <v>0</v>
      </c>
    </row>
    <row r="339" spans="2:51" x14ac:dyDescent="0.25">
      <c r="B339" s="1055">
        <v>26</v>
      </c>
      <c r="C339" s="1106"/>
      <c r="D339" s="1108" t="s">
        <v>454</v>
      </c>
      <c r="E339" s="56" t="s">
        <v>116</v>
      </c>
      <c r="F339" s="135">
        <f t="shared" si="103"/>
        <v>0</v>
      </c>
      <c r="G339" s="43"/>
      <c r="H339" s="43"/>
      <c r="I339" s="43"/>
      <c r="J339" s="341"/>
      <c r="K339" s="346">
        <f t="shared" si="101"/>
        <v>0</v>
      </c>
      <c r="L339" s="324"/>
      <c r="M339" s="43"/>
      <c r="N339" s="43"/>
      <c r="O339" s="43"/>
      <c r="P339" s="250">
        <f t="shared" ref="P339:P402" si="106">L339+M339+N339+O339</f>
        <v>0</v>
      </c>
      <c r="Q339" s="43"/>
      <c r="R339" s="43"/>
      <c r="S339" s="43"/>
      <c r="T339" s="341"/>
      <c r="U339" s="346">
        <f t="shared" ref="U339:U402" si="107">Q339+R339+S339+T339</f>
        <v>0</v>
      </c>
      <c r="V339" s="43"/>
      <c r="W339" s="43"/>
      <c r="X339" s="43"/>
      <c r="Y339" s="341"/>
      <c r="Z339" s="346">
        <f t="shared" ref="Z339:Z402" si="108">V339+W339+X339+Y339</f>
        <v>0</v>
      </c>
      <c r="AA339" s="43"/>
      <c r="AB339" s="43"/>
      <c r="AC339" s="43"/>
      <c r="AD339" s="43"/>
      <c r="AE339" s="346">
        <f t="shared" ref="AE339:AE402" si="109">AA339+AB339+AC339+AD339</f>
        <v>0</v>
      </c>
      <c r="AF339" s="43"/>
      <c r="AG339" s="43"/>
      <c r="AH339" s="43"/>
      <c r="AI339" s="43"/>
      <c r="AJ339" s="346">
        <f t="shared" ref="AJ339:AJ402" si="110">AF339+AG339+AH339+AI339</f>
        <v>0</v>
      </c>
      <c r="AK339" s="43"/>
      <c r="AL339" s="43"/>
      <c r="AM339" s="43"/>
      <c r="AN339" s="43"/>
      <c r="AO339" s="250">
        <f t="shared" si="102"/>
        <v>0</v>
      </c>
      <c r="AP339" s="766"/>
      <c r="AQ339" s="766"/>
      <c r="AR339" s="766"/>
      <c r="AS339" s="766"/>
      <c r="AT339" s="250">
        <f t="shared" si="105"/>
        <v>0</v>
      </c>
      <c r="AU339" s="43"/>
      <c r="AV339" s="43"/>
      <c r="AW339" s="43"/>
      <c r="AX339" s="43"/>
      <c r="AY339" s="250">
        <f t="shared" si="104"/>
        <v>0</v>
      </c>
    </row>
    <row r="340" spans="2:51" x14ac:dyDescent="0.25">
      <c r="B340" s="1055"/>
      <c r="C340" s="1106"/>
      <c r="D340" s="1095"/>
      <c r="E340" s="57" t="s">
        <v>117</v>
      </c>
      <c r="F340" s="135">
        <f t="shared" si="103"/>
        <v>0</v>
      </c>
      <c r="G340" s="41"/>
      <c r="H340" s="41"/>
      <c r="I340" s="41"/>
      <c r="J340" s="333"/>
      <c r="K340" s="346">
        <f t="shared" ref="K340:K403" si="111">G340+H340+I340+J340</f>
        <v>0</v>
      </c>
      <c r="L340" s="316"/>
      <c r="M340" s="41"/>
      <c r="N340" s="41"/>
      <c r="O340" s="41"/>
      <c r="P340" s="250">
        <f t="shared" si="106"/>
        <v>0</v>
      </c>
      <c r="Q340" s="41"/>
      <c r="R340" s="41"/>
      <c r="S340" s="41"/>
      <c r="T340" s="333"/>
      <c r="U340" s="346">
        <f t="shared" si="107"/>
        <v>0</v>
      </c>
      <c r="V340" s="41"/>
      <c r="W340" s="41"/>
      <c r="X340" s="41"/>
      <c r="Y340" s="333"/>
      <c r="Z340" s="346">
        <f t="shared" si="108"/>
        <v>0</v>
      </c>
      <c r="AA340" s="41"/>
      <c r="AB340" s="41"/>
      <c r="AC340" s="41"/>
      <c r="AD340" s="41"/>
      <c r="AE340" s="346">
        <f t="shared" si="109"/>
        <v>0</v>
      </c>
      <c r="AF340" s="41"/>
      <c r="AG340" s="41"/>
      <c r="AH340" s="41"/>
      <c r="AI340" s="41"/>
      <c r="AJ340" s="346">
        <f t="shared" si="110"/>
        <v>0</v>
      </c>
      <c r="AK340" s="41"/>
      <c r="AL340" s="41"/>
      <c r="AM340" s="41"/>
      <c r="AN340" s="41"/>
      <c r="AO340" s="250">
        <f t="shared" si="102"/>
        <v>0</v>
      </c>
      <c r="AP340" s="41"/>
      <c r="AQ340" s="41"/>
      <c r="AR340" s="41"/>
      <c r="AS340" s="41"/>
      <c r="AT340" s="250">
        <f t="shared" si="105"/>
        <v>0</v>
      </c>
      <c r="AU340" s="41"/>
      <c r="AV340" s="41"/>
      <c r="AW340" s="41"/>
      <c r="AX340" s="41"/>
      <c r="AY340" s="250">
        <f t="shared" si="104"/>
        <v>0</v>
      </c>
    </row>
    <row r="341" spans="2:51" ht="15.75" thickBot="1" x14ac:dyDescent="0.3">
      <c r="B341" s="1023"/>
      <c r="C341" s="1106"/>
      <c r="D341" s="1096"/>
      <c r="E341" s="58" t="s">
        <v>112</v>
      </c>
      <c r="F341" s="135">
        <f t="shared" si="103"/>
        <v>0</v>
      </c>
      <c r="G341" s="42"/>
      <c r="H341" s="42"/>
      <c r="I341" s="42"/>
      <c r="J341" s="334"/>
      <c r="K341" s="346">
        <f t="shared" si="111"/>
        <v>0</v>
      </c>
      <c r="L341" s="317"/>
      <c r="M341" s="42"/>
      <c r="N341" s="42"/>
      <c r="O341" s="42"/>
      <c r="P341" s="250">
        <f t="shared" si="106"/>
        <v>0</v>
      </c>
      <c r="Q341" s="42"/>
      <c r="R341" s="42"/>
      <c r="S341" s="42"/>
      <c r="T341" s="334"/>
      <c r="U341" s="346">
        <f t="shared" si="107"/>
        <v>0</v>
      </c>
      <c r="V341" s="42"/>
      <c r="W341" s="42"/>
      <c r="X341" s="42"/>
      <c r="Y341" s="334"/>
      <c r="Z341" s="346">
        <f t="shared" si="108"/>
        <v>0</v>
      </c>
      <c r="AA341" s="42"/>
      <c r="AB341" s="42"/>
      <c r="AC341" s="42"/>
      <c r="AD341" s="42"/>
      <c r="AE341" s="346">
        <f t="shared" si="109"/>
        <v>0</v>
      </c>
      <c r="AF341" s="42"/>
      <c r="AG341" s="42"/>
      <c r="AH341" s="42"/>
      <c r="AI341" s="42"/>
      <c r="AJ341" s="346">
        <f t="shared" si="110"/>
        <v>0</v>
      </c>
      <c r="AK341" s="42"/>
      <c r="AL341" s="42"/>
      <c r="AM341" s="42"/>
      <c r="AN341" s="42"/>
      <c r="AO341" s="250">
        <f t="shared" si="102"/>
        <v>0</v>
      </c>
      <c r="AP341" s="42"/>
      <c r="AQ341" s="42"/>
      <c r="AR341" s="42"/>
      <c r="AS341" s="42"/>
      <c r="AT341" s="250">
        <f t="shared" si="105"/>
        <v>0</v>
      </c>
      <c r="AU341" s="42"/>
      <c r="AV341" s="42"/>
      <c r="AW341" s="42"/>
      <c r="AX341" s="42"/>
      <c r="AY341" s="250">
        <f t="shared" si="104"/>
        <v>0</v>
      </c>
    </row>
    <row r="342" spans="2:51" x14ac:dyDescent="0.25">
      <c r="B342" s="1055">
        <v>27</v>
      </c>
      <c r="C342" s="1106"/>
      <c r="D342" s="1108" t="s">
        <v>532</v>
      </c>
      <c r="E342" s="56" t="s">
        <v>116</v>
      </c>
      <c r="F342" s="135">
        <f t="shared" si="103"/>
        <v>0</v>
      </c>
      <c r="G342" s="43"/>
      <c r="H342" s="43"/>
      <c r="I342" s="43"/>
      <c r="J342" s="341"/>
      <c r="K342" s="346">
        <f t="shared" si="111"/>
        <v>0</v>
      </c>
      <c r="L342" s="324"/>
      <c r="M342" s="43"/>
      <c r="N342" s="43"/>
      <c r="O342" s="43"/>
      <c r="P342" s="250">
        <f t="shared" si="106"/>
        <v>0</v>
      </c>
      <c r="Q342" s="43"/>
      <c r="R342" s="43"/>
      <c r="S342" s="43"/>
      <c r="T342" s="341"/>
      <c r="U342" s="346">
        <f t="shared" si="107"/>
        <v>0</v>
      </c>
      <c r="V342" s="43"/>
      <c r="W342" s="43"/>
      <c r="X342" s="43"/>
      <c r="Y342" s="341"/>
      <c r="Z342" s="346">
        <f t="shared" si="108"/>
        <v>0</v>
      </c>
      <c r="AA342" s="43"/>
      <c r="AB342" s="43"/>
      <c r="AC342" s="43"/>
      <c r="AD342" s="43"/>
      <c r="AE342" s="346">
        <f t="shared" si="109"/>
        <v>0</v>
      </c>
      <c r="AF342" s="43"/>
      <c r="AG342" s="43"/>
      <c r="AH342" s="43"/>
      <c r="AI342" s="43"/>
      <c r="AJ342" s="346">
        <f t="shared" si="110"/>
        <v>0</v>
      </c>
      <c r="AK342" s="43"/>
      <c r="AL342" s="43"/>
      <c r="AM342" s="43"/>
      <c r="AN342" s="43"/>
      <c r="AO342" s="250">
        <f t="shared" si="102"/>
        <v>0</v>
      </c>
      <c r="AP342" s="766"/>
      <c r="AQ342" s="766"/>
      <c r="AR342" s="766"/>
      <c r="AS342" s="766"/>
      <c r="AT342" s="250">
        <f t="shared" si="105"/>
        <v>0</v>
      </c>
      <c r="AU342" s="43"/>
      <c r="AV342" s="43"/>
      <c r="AW342" s="43"/>
      <c r="AX342" s="43"/>
      <c r="AY342" s="250">
        <f t="shared" si="104"/>
        <v>0</v>
      </c>
    </row>
    <row r="343" spans="2:51" x14ac:dyDescent="0.25">
      <c r="B343" s="1055"/>
      <c r="C343" s="1106"/>
      <c r="D343" s="1095"/>
      <c r="E343" s="57" t="s">
        <v>117</v>
      </c>
      <c r="F343" s="135">
        <f t="shared" si="103"/>
        <v>0</v>
      </c>
      <c r="G343" s="41"/>
      <c r="H343" s="41"/>
      <c r="I343" s="41"/>
      <c r="J343" s="333"/>
      <c r="K343" s="346">
        <f t="shared" si="111"/>
        <v>0</v>
      </c>
      <c r="L343" s="316"/>
      <c r="M343" s="41"/>
      <c r="N343" s="41"/>
      <c r="O343" s="41"/>
      <c r="P343" s="250">
        <f t="shared" si="106"/>
        <v>0</v>
      </c>
      <c r="Q343" s="41"/>
      <c r="R343" s="41"/>
      <c r="S343" s="41"/>
      <c r="T343" s="333"/>
      <c r="U343" s="346">
        <f t="shared" si="107"/>
        <v>0</v>
      </c>
      <c r="V343" s="41"/>
      <c r="W343" s="41"/>
      <c r="X343" s="41"/>
      <c r="Y343" s="333"/>
      <c r="Z343" s="346">
        <f t="shared" si="108"/>
        <v>0</v>
      </c>
      <c r="AA343" s="41"/>
      <c r="AB343" s="41"/>
      <c r="AC343" s="41"/>
      <c r="AD343" s="41"/>
      <c r="AE343" s="346">
        <f t="shared" si="109"/>
        <v>0</v>
      </c>
      <c r="AF343" s="41"/>
      <c r="AG343" s="41"/>
      <c r="AH343" s="41"/>
      <c r="AI343" s="41"/>
      <c r="AJ343" s="346">
        <f t="shared" si="110"/>
        <v>0</v>
      </c>
      <c r="AK343" s="41"/>
      <c r="AL343" s="41"/>
      <c r="AM343" s="41"/>
      <c r="AN343" s="41"/>
      <c r="AO343" s="250">
        <f t="shared" si="102"/>
        <v>0</v>
      </c>
      <c r="AP343" s="41"/>
      <c r="AQ343" s="41"/>
      <c r="AR343" s="41"/>
      <c r="AS343" s="41"/>
      <c r="AT343" s="250">
        <f t="shared" si="105"/>
        <v>0</v>
      </c>
      <c r="AU343" s="41"/>
      <c r="AV343" s="41"/>
      <c r="AW343" s="41"/>
      <c r="AX343" s="41"/>
      <c r="AY343" s="250">
        <f t="shared" si="104"/>
        <v>0</v>
      </c>
    </row>
    <row r="344" spans="2:51" ht="15.75" thickBot="1" x14ac:dyDescent="0.3">
      <c r="B344" s="1023"/>
      <c r="C344" s="1106"/>
      <c r="D344" s="1096"/>
      <c r="E344" s="58" t="s">
        <v>112</v>
      </c>
      <c r="F344" s="135">
        <f t="shared" si="103"/>
        <v>0</v>
      </c>
      <c r="G344" s="42"/>
      <c r="H344" s="42"/>
      <c r="I344" s="42"/>
      <c r="J344" s="334"/>
      <c r="K344" s="346">
        <f t="shared" si="111"/>
        <v>0</v>
      </c>
      <c r="L344" s="317"/>
      <c r="M344" s="42"/>
      <c r="N344" s="42"/>
      <c r="O344" s="42"/>
      <c r="P344" s="250">
        <f t="shared" si="106"/>
        <v>0</v>
      </c>
      <c r="Q344" s="42"/>
      <c r="R344" s="42"/>
      <c r="S344" s="42"/>
      <c r="T344" s="334"/>
      <c r="U344" s="346">
        <f t="shared" si="107"/>
        <v>0</v>
      </c>
      <c r="V344" s="42"/>
      <c r="W344" s="42"/>
      <c r="X344" s="42"/>
      <c r="Y344" s="334"/>
      <c r="Z344" s="346">
        <f t="shared" si="108"/>
        <v>0</v>
      </c>
      <c r="AA344" s="42"/>
      <c r="AB344" s="42"/>
      <c r="AC344" s="42"/>
      <c r="AD344" s="42"/>
      <c r="AE344" s="346">
        <f t="shared" si="109"/>
        <v>0</v>
      </c>
      <c r="AF344" s="42"/>
      <c r="AG344" s="42"/>
      <c r="AH344" s="42"/>
      <c r="AI344" s="42"/>
      <c r="AJ344" s="346">
        <f t="shared" si="110"/>
        <v>0</v>
      </c>
      <c r="AK344" s="42"/>
      <c r="AL344" s="42"/>
      <c r="AM344" s="42"/>
      <c r="AN344" s="42"/>
      <c r="AO344" s="250">
        <f t="shared" si="102"/>
        <v>0</v>
      </c>
      <c r="AP344" s="42"/>
      <c r="AQ344" s="42"/>
      <c r="AR344" s="42"/>
      <c r="AS344" s="42"/>
      <c r="AT344" s="250">
        <f t="shared" si="105"/>
        <v>0</v>
      </c>
      <c r="AU344" s="42"/>
      <c r="AV344" s="42"/>
      <c r="AW344" s="42"/>
      <c r="AX344" s="42"/>
      <c r="AY344" s="250">
        <f t="shared" si="104"/>
        <v>0</v>
      </c>
    </row>
    <row r="345" spans="2:51" x14ac:dyDescent="0.25">
      <c r="B345" s="1055">
        <v>28</v>
      </c>
      <c r="C345" s="1106"/>
      <c r="D345" s="1108" t="s">
        <v>452</v>
      </c>
      <c r="E345" s="56" t="s">
        <v>116</v>
      </c>
      <c r="F345" s="135">
        <f t="shared" si="103"/>
        <v>0</v>
      </c>
      <c r="G345" s="43"/>
      <c r="H345" s="43"/>
      <c r="I345" s="43"/>
      <c r="J345" s="341"/>
      <c r="K345" s="346">
        <f t="shared" si="111"/>
        <v>0</v>
      </c>
      <c r="L345" s="324"/>
      <c r="M345" s="43"/>
      <c r="N345" s="43"/>
      <c r="O345" s="43"/>
      <c r="P345" s="250">
        <f t="shared" si="106"/>
        <v>0</v>
      </c>
      <c r="Q345" s="43"/>
      <c r="R345" s="43"/>
      <c r="S345" s="43"/>
      <c r="T345" s="341"/>
      <c r="U345" s="346">
        <f t="shared" si="107"/>
        <v>0</v>
      </c>
      <c r="V345" s="43"/>
      <c r="W345" s="43"/>
      <c r="X345" s="43"/>
      <c r="Y345" s="341"/>
      <c r="Z345" s="346">
        <f t="shared" si="108"/>
        <v>0</v>
      </c>
      <c r="AA345" s="43"/>
      <c r="AB345" s="43"/>
      <c r="AC345" s="43"/>
      <c r="AD345" s="43"/>
      <c r="AE345" s="346">
        <f t="shared" si="109"/>
        <v>0</v>
      </c>
      <c r="AF345" s="43"/>
      <c r="AG345" s="43"/>
      <c r="AH345" s="43"/>
      <c r="AI345" s="43"/>
      <c r="AJ345" s="346">
        <f t="shared" si="110"/>
        <v>0</v>
      </c>
      <c r="AK345" s="43"/>
      <c r="AL345" s="43"/>
      <c r="AM345" s="43"/>
      <c r="AN345" s="43"/>
      <c r="AO345" s="250">
        <f t="shared" si="102"/>
        <v>0</v>
      </c>
      <c r="AP345" s="766"/>
      <c r="AQ345" s="766"/>
      <c r="AR345" s="766"/>
      <c r="AS345" s="766"/>
      <c r="AT345" s="250">
        <f t="shared" si="105"/>
        <v>0</v>
      </c>
      <c r="AU345" s="43"/>
      <c r="AV345" s="43"/>
      <c r="AW345" s="43"/>
      <c r="AX345" s="43"/>
      <c r="AY345" s="250">
        <f t="shared" si="104"/>
        <v>0</v>
      </c>
    </row>
    <row r="346" spans="2:51" x14ac:dyDescent="0.25">
      <c r="B346" s="1055"/>
      <c r="C346" s="1106"/>
      <c r="D346" s="1095"/>
      <c r="E346" s="57" t="s">
        <v>117</v>
      </c>
      <c r="F346" s="135">
        <f t="shared" si="103"/>
        <v>0</v>
      </c>
      <c r="G346" s="41"/>
      <c r="H346" s="41"/>
      <c r="I346" s="41"/>
      <c r="J346" s="333"/>
      <c r="K346" s="346">
        <f t="shared" si="111"/>
        <v>0</v>
      </c>
      <c r="L346" s="316"/>
      <c r="M346" s="41"/>
      <c r="N346" s="41"/>
      <c r="O346" s="41"/>
      <c r="P346" s="250">
        <f t="shared" si="106"/>
        <v>0</v>
      </c>
      <c r="Q346" s="41"/>
      <c r="R346" s="41"/>
      <c r="S346" s="41"/>
      <c r="T346" s="333"/>
      <c r="U346" s="346">
        <f t="shared" si="107"/>
        <v>0</v>
      </c>
      <c r="V346" s="41"/>
      <c r="W346" s="41"/>
      <c r="X346" s="41"/>
      <c r="Y346" s="333"/>
      <c r="Z346" s="346">
        <f t="shared" si="108"/>
        <v>0</v>
      </c>
      <c r="AA346" s="41"/>
      <c r="AB346" s="41"/>
      <c r="AC346" s="41"/>
      <c r="AD346" s="41"/>
      <c r="AE346" s="346">
        <f t="shared" si="109"/>
        <v>0</v>
      </c>
      <c r="AF346" s="41"/>
      <c r="AG346" s="41"/>
      <c r="AH346" s="41"/>
      <c r="AI346" s="41"/>
      <c r="AJ346" s="346">
        <f t="shared" si="110"/>
        <v>0</v>
      </c>
      <c r="AK346" s="41"/>
      <c r="AL346" s="41"/>
      <c r="AM346" s="41"/>
      <c r="AN346" s="41"/>
      <c r="AO346" s="250">
        <f t="shared" si="102"/>
        <v>0</v>
      </c>
      <c r="AP346" s="41"/>
      <c r="AQ346" s="41"/>
      <c r="AR346" s="41"/>
      <c r="AS346" s="41"/>
      <c r="AT346" s="250">
        <f t="shared" si="105"/>
        <v>0</v>
      </c>
      <c r="AU346" s="41"/>
      <c r="AV346" s="41"/>
      <c r="AW346" s="41"/>
      <c r="AX346" s="41"/>
      <c r="AY346" s="250">
        <f t="shared" si="104"/>
        <v>0</v>
      </c>
    </row>
    <row r="347" spans="2:51" ht="15.75" thickBot="1" x14ac:dyDescent="0.3">
      <c r="B347" s="1023"/>
      <c r="C347" s="1106"/>
      <c r="D347" s="1096"/>
      <c r="E347" s="58" t="s">
        <v>112</v>
      </c>
      <c r="F347" s="135">
        <f t="shared" si="103"/>
        <v>0</v>
      </c>
      <c r="G347" s="42"/>
      <c r="H347" s="42"/>
      <c r="I347" s="42"/>
      <c r="J347" s="334"/>
      <c r="K347" s="346">
        <f t="shared" si="111"/>
        <v>0</v>
      </c>
      <c r="L347" s="317"/>
      <c r="M347" s="42"/>
      <c r="N347" s="42"/>
      <c r="O347" s="42"/>
      <c r="P347" s="250">
        <f t="shared" si="106"/>
        <v>0</v>
      </c>
      <c r="Q347" s="42"/>
      <c r="R347" s="42"/>
      <c r="S347" s="42"/>
      <c r="T347" s="334"/>
      <c r="U347" s="346">
        <f t="shared" si="107"/>
        <v>0</v>
      </c>
      <c r="V347" s="42"/>
      <c r="W347" s="42"/>
      <c r="X347" s="42"/>
      <c r="Y347" s="334"/>
      <c r="Z347" s="346">
        <f t="shared" si="108"/>
        <v>0</v>
      </c>
      <c r="AA347" s="42"/>
      <c r="AB347" s="42"/>
      <c r="AC347" s="42"/>
      <c r="AD347" s="42"/>
      <c r="AE347" s="346">
        <f t="shared" si="109"/>
        <v>0</v>
      </c>
      <c r="AF347" s="42"/>
      <c r="AG347" s="42"/>
      <c r="AH347" s="42"/>
      <c r="AI347" s="42"/>
      <c r="AJ347" s="346">
        <f t="shared" si="110"/>
        <v>0</v>
      </c>
      <c r="AK347" s="42"/>
      <c r="AL347" s="42"/>
      <c r="AM347" s="42"/>
      <c r="AN347" s="42"/>
      <c r="AO347" s="250">
        <f t="shared" si="102"/>
        <v>0</v>
      </c>
      <c r="AP347" s="42"/>
      <c r="AQ347" s="42"/>
      <c r="AR347" s="42"/>
      <c r="AS347" s="42"/>
      <c r="AT347" s="250">
        <f t="shared" si="105"/>
        <v>0</v>
      </c>
      <c r="AU347" s="42"/>
      <c r="AV347" s="42"/>
      <c r="AW347" s="42"/>
      <c r="AX347" s="42"/>
      <c r="AY347" s="250">
        <f t="shared" si="104"/>
        <v>0</v>
      </c>
    </row>
    <row r="348" spans="2:51" ht="15.75" customHeight="1" x14ac:dyDescent="0.25">
      <c r="B348" s="1055">
        <v>29</v>
      </c>
      <c r="C348" s="1106"/>
      <c r="D348" s="1108" t="s">
        <v>453</v>
      </c>
      <c r="E348" s="56" t="s">
        <v>116</v>
      </c>
      <c r="F348" s="135">
        <f t="shared" si="103"/>
        <v>0</v>
      </c>
      <c r="G348" s="43"/>
      <c r="H348" s="43"/>
      <c r="I348" s="43"/>
      <c r="J348" s="341"/>
      <c r="K348" s="346">
        <f t="shared" si="111"/>
        <v>0</v>
      </c>
      <c r="L348" s="324"/>
      <c r="M348" s="43"/>
      <c r="N348" s="43"/>
      <c r="O348" s="43"/>
      <c r="P348" s="250">
        <f t="shared" si="106"/>
        <v>0</v>
      </c>
      <c r="Q348" s="43"/>
      <c r="R348" s="43"/>
      <c r="S348" s="43"/>
      <c r="T348" s="341"/>
      <c r="U348" s="346">
        <f t="shared" si="107"/>
        <v>0</v>
      </c>
      <c r="V348" s="43"/>
      <c r="W348" s="43"/>
      <c r="X348" s="43"/>
      <c r="Y348" s="341"/>
      <c r="Z348" s="346">
        <f t="shared" si="108"/>
        <v>0</v>
      </c>
      <c r="AA348" s="43"/>
      <c r="AB348" s="43"/>
      <c r="AC348" s="43"/>
      <c r="AD348" s="43"/>
      <c r="AE348" s="346">
        <f t="shared" si="109"/>
        <v>0</v>
      </c>
      <c r="AF348" s="43"/>
      <c r="AG348" s="43"/>
      <c r="AH348" s="43"/>
      <c r="AI348" s="43"/>
      <c r="AJ348" s="346">
        <f t="shared" si="110"/>
        <v>0</v>
      </c>
      <c r="AK348" s="43"/>
      <c r="AL348" s="43"/>
      <c r="AM348" s="43"/>
      <c r="AN348" s="43"/>
      <c r="AO348" s="250">
        <f t="shared" si="102"/>
        <v>0</v>
      </c>
      <c r="AP348" s="766"/>
      <c r="AQ348" s="766"/>
      <c r="AR348" s="766"/>
      <c r="AS348" s="766"/>
      <c r="AT348" s="250">
        <f t="shared" si="105"/>
        <v>0</v>
      </c>
      <c r="AU348" s="43"/>
      <c r="AV348" s="43"/>
      <c r="AW348" s="43"/>
      <c r="AX348" s="43"/>
      <c r="AY348" s="250">
        <f t="shared" si="104"/>
        <v>0</v>
      </c>
    </row>
    <row r="349" spans="2:51" ht="15.75" customHeight="1" x14ac:dyDescent="0.25">
      <c r="B349" s="1055"/>
      <c r="C349" s="1106"/>
      <c r="D349" s="1095"/>
      <c r="E349" s="57" t="s">
        <v>117</v>
      </c>
      <c r="F349" s="135">
        <f t="shared" si="103"/>
        <v>0</v>
      </c>
      <c r="G349" s="41"/>
      <c r="H349" s="41"/>
      <c r="I349" s="41"/>
      <c r="J349" s="333"/>
      <c r="K349" s="346">
        <f t="shared" si="111"/>
        <v>0</v>
      </c>
      <c r="L349" s="316"/>
      <c r="M349" s="41"/>
      <c r="N349" s="41"/>
      <c r="O349" s="41"/>
      <c r="P349" s="250">
        <f t="shared" si="106"/>
        <v>0</v>
      </c>
      <c r="Q349" s="41"/>
      <c r="R349" s="41"/>
      <c r="S349" s="41"/>
      <c r="T349" s="333"/>
      <c r="U349" s="346">
        <f t="shared" si="107"/>
        <v>0</v>
      </c>
      <c r="V349" s="41"/>
      <c r="W349" s="41"/>
      <c r="X349" s="41"/>
      <c r="Y349" s="333"/>
      <c r="Z349" s="346">
        <f t="shared" si="108"/>
        <v>0</v>
      </c>
      <c r="AA349" s="41"/>
      <c r="AB349" s="41"/>
      <c r="AC349" s="41"/>
      <c r="AD349" s="41"/>
      <c r="AE349" s="346">
        <f t="shared" si="109"/>
        <v>0</v>
      </c>
      <c r="AF349" s="41"/>
      <c r="AG349" s="41"/>
      <c r="AH349" s="41"/>
      <c r="AI349" s="41"/>
      <c r="AJ349" s="346">
        <f t="shared" si="110"/>
        <v>0</v>
      </c>
      <c r="AK349" s="41"/>
      <c r="AL349" s="41"/>
      <c r="AM349" s="41"/>
      <c r="AN349" s="41"/>
      <c r="AO349" s="250">
        <f t="shared" si="102"/>
        <v>0</v>
      </c>
      <c r="AP349" s="41"/>
      <c r="AQ349" s="41"/>
      <c r="AR349" s="41"/>
      <c r="AS349" s="41"/>
      <c r="AT349" s="250">
        <f t="shared" si="105"/>
        <v>0</v>
      </c>
      <c r="AU349" s="41"/>
      <c r="AV349" s="41"/>
      <c r="AW349" s="41"/>
      <c r="AX349" s="41"/>
      <c r="AY349" s="250">
        <f t="shared" si="104"/>
        <v>0</v>
      </c>
    </row>
    <row r="350" spans="2:51" ht="15.75" customHeight="1" thickBot="1" x14ac:dyDescent="0.3">
      <c r="B350" s="1023"/>
      <c r="C350" s="1106"/>
      <c r="D350" s="1096"/>
      <c r="E350" s="58" t="s">
        <v>112</v>
      </c>
      <c r="F350" s="135">
        <f t="shared" si="103"/>
        <v>0</v>
      </c>
      <c r="G350" s="42"/>
      <c r="H350" s="42"/>
      <c r="I350" s="42"/>
      <c r="J350" s="334"/>
      <c r="K350" s="346">
        <f t="shared" si="111"/>
        <v>0</v>
      </c>
      <c r="L350" s="317"/>
      <c r="M350" s="42"/>
      <c r="N350" s="42"/>
      <c r="O350" s="42"/>
      <c r="P350" s="250">
        <f t="shared" si="106"/>
        <v>0</v>
      </c>
      <c r="Q350" s="42"/>
      <c r="R350" s="42"/>
      <c r="S350" s="42"/>
      <c r="T350" s="334"/>
      <c r="U350" s="346">
        <f t="shared" si="107"/>
        <v>0</v>
      </c>
      <c r="V350" s="42"/>
      <c r="W350" s="42"/>
      <c r="X350" s="42"/>
      <c r="Y350" s="334"/>
      <c r="Z350" s="346">
        <f t="shared" si="108"/>
        <v>0</v>
      </c>
      <c r="AA350" s="42"/>
      <c r="AB350" s="42"/>
      <c r="AC350" s="42"/>
      <c r="AD350" s="42"/>
      <c r="AE350" s="346">
        <f t="shared" si="109"/>
        <v>0</v>
      </c>
      <c r="AF350" s="42"/>
      <c r="AG350" s="42"/>
      <c r="AH350" s="42"/>
      <c r="AI350" s="42"/>
      <c r="AJ350" s="346">
        <f t="shared" si="110"/>
        <v>0</v>
      </c>
      <c r="AK350" s="42"/>
      <c r="AL350" s="42"/>
      <c r="AM350" s="42"/>
      <c r="AN350" s="42"/>
      <c r="AO350" s="250">
        <f t="shared" si="102"/>
        <v>0</v>
      </c>
      <c r="AP350" s="42"/>
      <c r="AQ350" s="42"/>
      <c r="AR350" s="42"/>
      <c r="AS350" s="42"/>
      <c r="AT350" s="250">
        <f t="shared" si="105"/>
        <v>0</v>
      </c>
      <c r="AU350" s="42"/>
      <c r="AV350" s="42"/>
      <c r="AW350" s="42"/>
      <c r="AX350" s="42"/>
      <c r="AY350" s="250">
        <f t="shared" si="104"/>
        <v>0</v>
      </c>
    </row>
    <row r="351" spans="2:51" ht="18" customHeight="1" x14ac:dyDescent="0.25">
      <c r="B351" s="1055">
        <v>30</v>
      </c>
      <c r="C351" s="1106"/>
      <c r="D351" s="1108" t="s">
        <v>455</v>
      </c>
      <c r="E351" s="56" t="s">
        <v>116</v>
      </c>
      <c r="F351" s="135">
        <f t="shared" si="103"/>
        <v>0</v>
      </c>
      <c r="G351" s="43"/>
      <c r="H351" s="43"/>
      <c r="I351" s="43"/>
      <c r="J351" s="341"/>
      <c r="K351" s="346">
        <f t="shared" si="111"/>
        <v>0</v>
      </c>
      <c r="L351" s="324"/>
      <c r="M351" s="43"/>
      <c r="N351" s="43"/>
      <c r="O351" s="43"/>
      <c r="P351" s="250">
        <f t="shared" si="106"/>
        <v>0</v>
      </c>
      <c r="Q351" s="43"/>
      <c r="R351" s="43"/>
      <c r="S351" s="43"/>
      <c r="T351" s="341"/>
      <c r="U351" s="346">
        <f t="shared" si="107"/>
        <v>0</v>
      </c>
      <c r="V351" s="43"/>
      <c r="W351" s="43"/>
      <c r="X351" s="43"/>
      <c r="Y351" s="341"/>
      <c r="Z351" s="346">
        <f t="shared" si="108"/>
        <v>0</v>
      </c>
      <c r="AA351" s="43"/>
      <c r="AB351" s="43"/>
      <c r="AC351" s="43"/>
      <c r="AD351" s="43"/>
      <c r="AE351" s="346">
        <f t="shared" si="109"/>
        <v>0</v>
      </c>
      <c r="AF351" s="43"/>
      <c r="AG351" s="43"/>
      <c r="AH351" s="43"/>
      <c r="AI351" s="43"/>
      <c r="AJ351" s="346">
        <f t="shared" si="110"/>
        <v>0</v>
      </c>
      <c r="AK351" s="43"/>
      <c r="AL351" s="43"/>
      <c r="AM351" s="43"/>
      <c r="AN351" s="43"/>
      <c r="AO351" s="250">
        <f t="shared" si="102"/>
        <v>0</v>
      </c>
      <c r="AP351" s="766"/>
      <c r="AQ351" s="766"/>
      <c r="AR351" s="766"/>
      <c r="AS351" s="766"/>
      <c r="AT351" s="250">
        <f t="shared" si="105"/>
        <v>0</v>
      </c>
      <c r="AU351" s="43"/>
      <c r="AV351" s="43"/>
      <c r="AW351" s="43"/>
      <c r="AX351" s="43"/>
      <c r="AY351" s="250">
        <f t="shared" si="104"/>
        <v>0</v>
      </c>
    </row>
    <row r="352" spans="2:51" ht="18" customHeight="1" x14ac:dyDescent="0.25">
      <c r="B352" s="1055"/>
      <c r="C352" s="1106"/>
      <c r="D352" s="1095"/>
      <c r="E352" s="57" t="s">
        <v>117</v>
      </c>
      <c r="F352" s="135">
        <f t="shared" si="103"/>
        <v>0</v>
      </c>
      <c r="G352" s="41"/>
      <c r="H352" s="41"/>
      <c r="I352" s="41"/>
      <c r="J352" s="333"/>
      <c r="K352" s="346">
        <f t="shared" si="111"/>
        <v>0</v>
      </c>
      <c r="L352" s="316"/>
      <c r="M352" s="41"/>
      <c r="N352" s="41"/>
      <c r="O352" s="41"/>
      <c r="P352" s="250">
        <f t="shared" si="106"/>
        <v>0</v>
      </c>
      <c r="Q352" s="41"/>
      <c r="R352" s="41"/>
      <c r="S352" s="41"/>
      <c r="T352" s="333"/>
      <c r="U352" s="346">
        <f t="shared" si="107"/>
        <v>0</v>
      </c>
      <c r="V352" s="41"/>
      <c r="W352" s="41"/>
      <c r="X352" s="41"/>
      <c r="Y352" s="333"/>
      <c r="Z352" s="346">
        <f t="shared" si="108"/>
        <v>0</v>
      </c>
      <c r="AA352" s="41"/>
      <c r="AB352" s="41"/>
      <c r="AC352" s="41"/>
      <c r="AD352" s="41"/>
      <c r="AE352" s="346">
        <f t="shared" si="109"/>
        <v>0</v>
      </c>
      <c r="AF352" s="41"/>
      <c r="AG352" s="41"/>
      <c r="AH352" s="41"/>
      <c r="AI352" s="41"/>
      <c r="AJ352" s="346">
        <f t="shared" si="110"/>
        <v>0</v>
      </c>
      <c r="AK352" s="41"/>
      <c r="AL352" s="41"/>
      <c r="AM352" s="41"/>
      <c r="AN352" s="41"/>
      <c r="AO352" s="250">
        <f t="shared" si="102"/>
        <v>0</v>
      </c>
      <c r="AP352" s="41"/>
      <c r="AQ352" s="41"/>
      <c r="AR352" s="41"/>
      <c r="AS352" s="41"/>
      <c r="AT352" s="250">
        <f t="shared" si="105"/>
        <v>0</v>
      </c>
      <c r="AU352" s="41"/>
      <c r="AV352" s="41"/>
      <c r="AW352" s="41"/>
      <c r="AX352" s="41"/>
      <c r="AY352" s="250">
        <f t="shared" si="104"/>
        <v>0</v>
      </c>
    </row>
    <row r="353" spans="2:51" ht="18" customHeight="1" thickBot="1" x14ac:dyDescent="0.3">
      <c r="B353" s="1023"/>
      <c r="C353" s="1106"/>
      <c r="D353" s="1096"/>
      <c r="E353" s="58" t="s">
        <v>112</v>
      </c>
      <c r="F353" s="135">
        <f t="shared" si="103"/>
        <v>0</v>
      </c>
      <c r="G353" s="42"/>
      <c r="H353" s="42"/>
      <c r="I353" s="42"/>
      <c r="J353" s="334"/>
      <c r="K353" s="346">
        <f t="shared" si="111"/>
        <v>0</v>
      </c>
      <c r="L353" s="317"/>
      <c r="M353" s="42"/>
      <c r="N353" s="42"/>
      <c r="O353" s="42"/>
      <c r="P353" s="250">
        <f t="shared" si="106"/>
        <v>0</v>
      </c>
      <c r="Q353" s="42"/>
      <c r="R353" s="42"/>
      <c r="S353" s="42"/>
      <c r="T353" s="334"/>
      <c r="U353" s="346">
        <f t="shared" si="107"/>
        <v>0</v>
      </c>
      <c r="V353" s="42"/>
      <c r="W353" s="42"/>
      <c r="X353" s="42"/>
      <c r="Y353" s="334"/>
      <c r="Z353" s="346">
        <f t="shared" si="108"/>
        <v>0</v>
      </c>
      <c r="AA353" s="42"/>
      <c r="AB353" s="42"/>
      <c r="AC353" s="42"/>
      <c r="AD353" s="42"/>
      <c r="AE353" s="346">
        <f t="shared" si="109"/>
        <v>0</v>
      </c>
      <c r="AF353" s="42"/>
      <c r="AG353" s="42"/>
      <c r="AH353" s="42"/>
      <c r="AI353" s="42"/>
      <c r="AJ353" s="346">
        <f t="shared" si="110"/>
        <v>0</v>
      </c>
      <c r="AK353" s="42"/>
      <c r="AL353" s="42"/>
      <c r="AM353" s="42"/>
      <c r="AN353" s="42"/>
      <c r="AO353" s="250">
        <f t="shared" si="102"/>
        <v>0</v>
      </c>
      <c r="AP353" s="42"/>
      <c r="AQ353" s="42"/>
      <c r="AR353" s="42"/>
      <c r="AS353" s="42"/>
      <c r="AT353" s="250">
        <f t="shared" si="105"/>
        <v>0</v>
      </c>
      <c r="AU353" s="42"/>
      <c r="AV353" s="42"/>
      <c r="AW353" s="42"/>
      <c r="AX353" s="42"/>
      <c r="AY353" s="250">
        <f t="shared" si="104"/>
        <v>0</v>
      </c>
    </row>
    <row r="354" spans="2:51" ht="15.75" customHeight="1" x14ac:dyDescent="0.25">
      <c r="B354" s="1055">
        <v>31</v>
      </c>
      <c r="C354" s="1106"/>
      <c r="D354" s="1097" t="s">
        <v>26</v>
      </c>
      <c r="E354" s="55" t="s">
        <v>116</v>
      </c>
      <c r="F354" s="135">
        <f t="shared" si="103"/>
        <v>0</v>
      </c>
      <c r="G354" s="47"/>
      <c r="H354" s="47"/>
      <c r="I354" s="47"/>
      <c r="J354" s="335"/>
      <c r="K354" s="346">
        <f t="shared" si="111"/>
        <v>0</v>
      </c>
      <c r="L354" s="322"/>
      <c r="M354" s="47"/>
      <c r="N354" s="47"/>
      <c r="O354" s="47"/>
      <c r="P354" s="250">
        <f t="shared" si="106"/>
        <v>0</v>
      </c>
      <c r="Q354" s="47"/>
      <c r="R354" s="47"/>
      <c r="S354" s="47"/>
      <c r="T354" s="335"/>
      <c r="U354" s="346">
        <f t="shared" si="107"/>
        <v>0</v>
      </c>
      <c r="V354" s="47"/>
      <c r="W354" s="47"/>
      <c r="X354" s="47"/>
      <c r="Y354" s="335"/>
      <c r="Z354" s="346">
        <f t="shared" si="108"/>
        <v>0</v>
      </c>
      <c r="AA354" s="47"/>
      <c r="AB354" s="47"/>
      <c r="AC354" s="47"/>
      <c r="AD354" s="47"/>
      <c r="AE354" s="346">
        <f t="shared" si="109"/>
        <v>0</v>
      </c>
      <c r="AF354" s="47"/>
      <c r="AG354" s="47"/>
      <c r="AH354" s="47"/>
      <c r="AI354" s="47"/>
      <c r="AJ354" s="346">
        <f t="shared" si="110"/>
        <v>0</v>
      </c>
      <c r="AK354" s="47"/>
      <c r="AL354" s="47"/>
      <c r="AM354" s="47"/>
      <c r="AN354" s="47"/>
      <c r="AO354" s="250">
        <f t="shared" si="102"/>
        <v>0</v>
      </c>
      <c r="AP354" s="765"/>
      <c r="AQ354" s="765"/>
      <c r="AR354" s="765"/>
      <c r="AS354" s="765"/>
      <c r="AT354" s="250">
        <f t="shared" si="105"/>
        <v>0</v>
      </c>
      <c r="AU354" s="47"/>
      <c r="AV354" s="47"/>
      <c r="AW354" s="47"/>
      <c r="AX354" s="47"/>
      <c r="AY354" s="250">
        <f t="shared" si="104"/>
        <v>0</v>
      </c>
    </row>
    <row r="355" spans="2:51" ht="15.75" customHeight="1" x14ac:dyDescent="0.25">
      <c r="B355" s="1055"/>
      <c r="C355" s="1106"/>
      <c r="D355" s="1098"/>
      <c r="E355" s="57" t="s">
        <v>117</v>
      </c>
      <c r="F355" s="135">
        <f t="shared" si="103"/>
        <v>0</v>
      </c>
      <c r="G355" s="41"/>
      <c r="H355" s="41"/>
      <c r="I355" s="41"/>
      <c r="J355" s="333"/>
      <c r="K355" s="346">
        <f t="shared" si="111"/>
        <v>0</v>
      </c>
      <c r="L355" s="316"/>
      <c r="M355" s="41"/>
      <c r="N355" s="41"/>
      <c r="O355" s="41"/>
      <c r="P355" s="250">
        <f t="shared" si="106"/>
        <v>0</v>
      </c>
      <c r="Q355" s="41"/>
      <c r="R355" s="41"/>
      <c r="S355" s="41"/>
      <c r="T355" s="333"/>
      <c r="U355" s="346">
        <f t="shared" si="107"/>
        <v>0</v>
      </c>
      <c r="V355" s="41"/>
      <c r="W355" s="41"/>
      <c r="X355" s="41"/>
      <c r="Y355" s="333"/>
      <c r="Z355" s="346">
        <f t="shared" si="108"/>
        <v>0</v>
      </c>
      <c r="AA355" s="41"/>
      <c r="AB355" s="41"/>
      <c r="AC355" s="41"/>
      <c r="AD355" s="41"/>
      <c r="AE355" s="346">
        <f t="shared" si="109"/>
        <v>0</v>
      </c>
      <c r="AF355" s="41"/>
      <c r="AG355" s="41"/>
      <c r="AH355" s="41"/>
      <c r="AI355" s="41"/>
      <c r="AJ355" s="346">
        <f t="shared" si="110"/>
        <v>0</v>
      </c>
      <c r="AK355" s="41"/>
      <c r="AL355" s="41"/>
      <c r="AM355" s="41"/>
      <c r="AN355" s="41"/>
      <c r="AO355" s="250">
        <f t="shared" si="102"/>
        <v>0</v>
      </c>
      <c r="AP355" s="41"/>
      <c r="AQ355" s="41"/>
      <c r="AR355" s="41"/>
      <c r="AS355" s="41"/>
      <c r="AT355" s="250">
        <f t="shared" si="105"/>
        <v>0</v>
      </c>
      <c r="AU355" s="41"/>
      <c r="AV355" s="41"/>
      <c r="AW355" s="41"/>
      <c r="AX355" s="41"/>
      <c r="AY355" s="250">
        <f t="shared" si="104"/>
        <v>0</v>
      </c>
    </row>
    <row r="356" spans="2:51" ht="15.75" customHeight="1" thickBot="1" x14ac:dyDescent="0.3">
      <c r="B356" s="1023"/>
      <c r="C356" s="1106"/>
      <c r="D356" s="1099"/>
      <c r="E356" s="58" t="s">
        <v>112</v>
      </c>
      <c r="F356" s="135">
        <f t="shared" si="103"/>
        <v>0</v>
      </c>
      <c r="G356" s="42"/>
      <c r="H356" s="42"/>
      <c r="I356" s="42"/>
      <c r="J356" s="334"/>
      <c r="K356" s="346">
        <f t="shared" si="111"/>
        <v>0</v>
      </c>
      <c r="L356" s="317"/>
      <c r="M356" s="42"/>
      <c r="N356" s="42"/>
      <c r="O356" s="42"/>
      <c r="P356" s="250">
        <f t="shared" si="106"/>
        <v>0</v>
      </c>
      <c r="Q356" s="42"/>
      <c r="R356" s="42"/>
      <c r="S356" s="42"/>
      <c r="T356" s="334"/>
      <c r="U356" s="346">
        <f t="shared" si="107"/>
        <v>0</v>
      </c>
      <c r="V356" s="42"/>
      <c r="W356" s="42"/>
      <c r="X356" s="42"/>
      <c r="Y356" s="334"/>
      <c r="Z356" s="346">
        <f t="shared" si="108"/>
        <v>0</v>
      </c>
      <c r="AA356" s="42"/>
      <c r="AB356" s="42"/>
      <c r="AC356" s="42"/>
      <c r="AD356" s="42"/>
      <c r="AE356" s="346">
        <f t="shared" si="109"/>
        <v>0</v>
      </c>
      <c r="AF356" s="42"/>
      <c r="AG356" s="42"/>
      <c r="AH356" s="42"/>
      <c r="AI356" s="42"/>
      <c r="AJ356" s="346">
        <f t="shared" si="110"/>
        <v>0</v>
      </c>
      <c r="AK356" s="42"/>
      <c r="AL356" s="42"/>
      <c r="AM356" s="42"/>
      <c r="AN356" s="42"/>
      <c r="AO356" s="250">
        <f t="shared" si="102"/>
        <v>0</v>
      </c>
      <c r="AP356" s="42"/>
      <c r="AQ356" s="42"/>
      <c r="AR356" s="42"/>
      <c r="AS356" s="42"/>
      <c r="AT356" s="250">
        <f t="shared" si="105"/>
        <v>0</v>
      </c>
      <c r="AU356" s="42"/>
      <c r="AV356" s="42"/>
      <c r="AW356" s="42"/>
      <c r="AX356" s="42"/>
      <c r="AY356" s="250">
        <f t="shared" si="104"/>
        <v>0</v>
      </c>
    </row>
    <row r="357" spans="2:51" ht="15.75" customHeight="1" x14ac:dyDescent="0.25">
      <c r="B357" s="1055">
        <v>32</v>
      </c>
      <c r="C357" s="1106"/>
      <c r="D357" s="1097" t="s">
        <v>106</v>
      </c>
      <c r="E357" s="55" t="s">
        <v>116</v>
      </c>
      <c r="F357" s="135">
        <f t="shared" si="103"/>
        <v>785</v>
      </c>
      <c r="G357" s="47">
        <v>48</v>
      </c>
      <c r="H357" s="47">
        <v>1</v>
      </c>
      <c r="I357" s="47">
        <v>6</v>
      </c>
      <c r="J357" s="335">
        <v>0</v>
      </c>
      <c r="K357" s="346">
        <f t="shared" si="111"/>
        <v>55</v>
      </c>
      <c r="L357" s="322">
        <v>55</v>
      </c>
      <c r="M357" s="47">
        <v>2</v>
      </c>
      <c r="N357" s="47">
        <v>6</v>
      </c>
      <c r="O357" s="47">
        <v>3</v>
      </c>
      <c r="P357" s="250">
        <f t="shared" si="106"/>
        <v>66</v>
      </c>
      <c r="Q357" s="47">
        <v>62</v>
      </c>
      <c r="R357" s="47">
        <v>0</v>
      </c>
      <c r="S357" s="47">
        <v>7</v>
      </c>
      <c r="T357" s="335">
        <v>4</v>
      </c>
      <c r="U357" s="346">
        <f t="shared" si="107"/>
        <v>73</v>
      </c>
      <c r="V357" s="47">
        <v>4</v>
      </c>
      <c r="W357" s="47">
        <v>15</v>
      </c>
      <c r="X357" s="47">
        <v>1</v>
      </c>
      <c r="Y357" s="335">
        <v>123</v>
      </c>
      <c r="Z357" s="346">
        <f t="shared" si="108"/>
        <v>143</v>
      </c>
      <c r="AA357" s="47">
        <v>1</v>
      </c>
      <c r="AB357" s="47">
        <v>4</v>
      </c>
      <c r="AC357" s="47">
        <v>1</v>
      </c>
      <c r="AD357" s="47">
        <v>96</v>
      </c>
      <c r="AE357" s="346">
        <f t="shared" si="109"/>
        <v>102</v>
      </c>
      <c r="AF357" s="47">
        <v>2</v>
      </c>
      <c r="AG357" s="47">
        <v>7</v>
      </c>
      <c r="AH357" s="47">
        <v>1</v>
      </c>
      <c r="AI357" s="47">
        <v>93</v>
      </c>
      <c r="AJ357" s="346">
        <f t="shared" si="110"/>
        <v>103</v>
      </c>
      <c r="AK357" s="47">
        <v>0</v>
      </c>
      <c r="AL357" s="47">
        <v>9</v>
      </c>
      <c r="AM357" s="47">
        <v>2</v>
      </c>
      <c r="AN357" s="47">
        <v>91</v>
      </c>
      <c r="AO357" s="250">
        <f t="shared" si="102"/>
        <v>102</v>
      </c>
      <c r="AP357" s="765">
        <v>0</v>
      </c>
      <c r="AQ357" s="765">
        <v>8</v>
      </c>
      <c r="AR357" s="765">
        <v>3</v>
      </c>
      <c r="AS357" s="765">
        <v>68</v>
      </c>
      <c r="AT357" s="250">
        <f t="shared" si="105"/>
        <v>79</v>
      </c>
      <c r="AU357" s="47">
        <v>2</v>
      </c>
      <c r="AV357" s="47">
        <v>5</v>
      </c>
      <c r="AW357" s="47">
        <v>0</v>
      </c>
      <c r="AX357" s="47">
        <v>55</v>
      </c>
      <c r="AY357" s="250">
        <f t="shared" si="104"/>
        <v>62</v>
      </c>
    </row>
    <row r="358" spans="2:51" ht="15.75" customHeight="1" x14ac:dyDescent="0.25">
      <c r="B358" s="1055"/>
      <c r="C358" s="1106"/>
      <c r="D358" s="1098"/>
      <c r="E358" s="57" t="s">
        <v>117</v>
      </c>
      <c r="F358" s="135">
        <f t="shared" si="103"/>
        <v>0</v>
      </c>
      <c r="G358" s="41">
        <v>0</v>
      </c>
      <c r="H358" s="41">
        <v>0</v>
      </c>
      <c r="I358" s="41">
        <v>0</v>
      </c>
      <c r="J358" s="333">
        <v>0</v>
      </c>
      <c r="K358" s="346">
        <f t="shared" si="111"/>
        <v>0</v>
      </c>
      <c r="L358" s="316">
        <v>0</v>
      </c>
      <c r="M358" s="41">
        <v>0</v>
      </c>
      <c r="N358" s="41">
        <v>0</v>
      </c>
      <c r="O358" s="41">
        <v>0</v>
      </c>
      <c r="P358" s="250">
        <f t="shared" si="106"/>
        <v>0</v>
      </c>
      <c r="Q358" s="41">
        <v>0</v>
      </c>
      <c r="R358" s="41">
        <v>0</v>
      </c>
      <c r="S358" s="41">
        <v>0</v>
      </c>
      <c r="T358" s="333">
        <v>0</v>
      </c>
      <c r="U358" s="346">
        <f t="shared" si="107"/>
        <v>0</v>
      </c>
      <c r="V358" s="41">
        <v>0</v>
      </c>
      <c r="W358" s="41">
        <v>0</v>
      </c>
      <c r="X358" s="41">
        <v>0</v>
      </c>
      <c r="Y358" s="333">
        <v>0</v>
      </c>
      <c r="Z358" s="346">
        <f t="shared" si="108"/>
        <v>0</v>
      </c>
      <c r="AA358" s="41">
        <v>0</v>
      </c>
      <c r="AB358" s="41">
        <v>0</v>
      </c>
      <c r="AC358" s="41">
        <v>0</v>
      </c>
      <c r="AD358" s="41">
        <v>0</v>
      </c>
      <c r="AE358" s="346">
        <f t="shared" si="109"/>
        <v>0</v>
      </c>
      <c r="AF358" s="41">
        <v>0</v>
      </c>
      <c r="AG358" s="41">
        <v>0</v>
      </c>
      <c r="AH358" s="41">
        <v>0</v>
      </c>
      <c r="AI358" s="41">
        <v>0</v>
      </c>
      <c r="AJ358" s="346">
        <f t="shared" si="110"/>
        <v>0</v>
      </c>
      <c r="AK358" s="41">
        <v>0</v>
      </c>
      <c r="AL358" s="41">
        <v>0</v>
      </c>
      <c r="AM358" s="41">
        <v>0</v>
      </c>
      <c r="AN358" s="41">
        <v>0</v>
      </c>
      <c r="AO358" s="250">
        <f t="shared" si="102"/>
        <v>0</v>
      </c>
      <c r="AP358" s="41">
        <v>0</v>
      </c>
      <c r="AQ358" s="41">
        <v>0</v>
      </c>
      <c r="AR358" s="41">
        <v>0</v>
      </c>
      <c r="AS358" s="41">
        <v>0</v>
      </c>
      <c r="AT358" s="250">
        <f t="shared" si="105"/>
        <v>0</v>
      </c>
      <c r="AU358" s="41">
        <v>0</v>
      </c>
      <c r="AV358" s="41">
        <v>0</v>
      </c>
      <c r="AW358" s="41">
        <v>0</v>
      </c>
      <c r="AX358" s="41">
        <v>0</v>
      </c>
      <c r="AY358" s="250">
        <f t="shared" si="104"/>
        <v>0</v>
      </c>
    </row>
    <row r="359" spans="2:51" ht="15.75" customHeight="1" thickBot="1" x14ac:dyDescent="0.3">
      <c r="B359" s="1023"/>
      <c r="C359" s="1106"/>
      <c r="D359" s="1099"/>
      <c r="E359" s="58" t="s">
        <v>112</v>
      </c>
      <c r="F359" s="135">
        <f t="shared" si="103"/>
        <v>513</v>
      </c>
      <c r="G359" s="42">
        <v>27</v>
      </c>
      <c r="H359" s="42">
        <v>0</v>
      </c>
      <c r="I359" s="42">
        <v>5</v>
      </c>
      <c r="J359" s="334">
        <v>0</v>
      </c>
      <c r="K359" s="346">
        <f t="shared" si="111"/>
        <v>32</v>
      </c>
      <c r="L359" s="317">
        <v>34</v>
      </c>
      <c r="M359" s="42">
        <v>1</v>
      </c>
      <c r="N359" s="42">
        <v>6</v>
      </c>
      <c r="O359" s="42">
        <v>3</v>
      </c>
      <c r="P359" s="250">
        <f t="shared" si="106"/>
        <v>44</v>
      </c>
      <c r="Q359" s="42">
        <v>54</v>
      </c>
      <c r="R359" s="42">
        <v>1</v>
      </c>
      <c r="S359" s="42">
        <v>2</v>
      </c>
      <c r="T359" s="334">
        <v>2</v>
      </c>
      <c r="U359" s="346">
        <f t="shared" si="107"/>
        <v>59</v>
      </c>
      <c r="V359" s="42">
        <v>1</v>
      </c>
      <c r="W359" s="42">
        <v>6</v>
      </c>
      <c r="X359" s="42">
        <v>3</v>
      </c>
      <c r="Y359" s="334">
        <v>54</v>
      </c>
      <c r="Z359" s="346">
        <f t="shared" si="108"/>
        <v>64</v>
      </c>
      <c r="AA359" s="42">
        <v>0</v>
      </c>
      <c r="AB359" s="42">
        <v>5</v>
      </c>
      <c r="AC359" s="42">
        <v>0</v>
      </c>
      <c r="AD359" s="42">
        <v>55</v>
      </c>
      <c r="AE359" s="346">
        <f t="shared" si="109"/>
        <v>60</v>
      </c>
      <c r="AF359" s="42">
        <v>0</v>
      </c>
      <c r="AG359" s="42">
        <v>5</v>
      </c>
      <c r="AH359" s="42">
        <v>1</v>
      </c>
      <c r="AI359" s="42">
        <v>66</v>
      </c>
      <c r="AJ359" s="346">
        <f t="shared" si="110"/>
        <v>72</v>
      </c>
      <c r="AK359" s="42">
        <v>0</v>
      </c>
      <c r="AL359" s="42">
        <v>7</v>
      </c>
      <c r="AM359" s="42">
        <v>0</v>
      </c>
      <c r="AN359" s="42">
        <v>67</v>
      </c>
      <c r="AO359" s="250">
        <f t="shared" si="102"/>
        <v>74</v>
      </c>
      <c r="AP359" s="42">
        <v>0</v>
      </c>
      <c r="AQ359" s="42">
        <v>4</v>
      </c>
      <c r="AR359" s="42">
        <v>4</v>
      </c>
      <c r="AS359" s="42">
        <v>49</v>
      </c>
      <c r="AT359" s="250">
        <f t="shared" si="105"/>
        <v>57</v>
      </c>
      <c r="AU359" s="42">
        <v>0</v>
      </c>
      <c r="AV359" s="42">
        <v>6</v>
      </c>
      <c r="AW359" s="42">
        <v>1</v>
      </c>
      <c r="AX359" s="42">
        <v>44</v>
      </c>
      <c r="AY359" s="250">
        <f t="shared" si="104"/>
        <v>51</v>
      </c>
    </row>
    <row r="360" spans="2:51" ht="18" customHeight="1" x14ac:dyDescent="0.25">
      <c r="B360" s="1055">
        <v>33</v>
      </c>
      <c r="C360" s="1106"/>
      <c r="D360" s="1100" t="s">
        <v>544</v>
      </c>
      <c r="E360" s="55" t="s">
        <v>116</v>
      </c>
      <c r="F360" s="135">
        <f t="shared" si="103"/>
        <v>0</v>
      </c>
      <c r="G360" s="47"/>
      <c r="H360" s="47"/>
      <c r="I360" s="47"/>
      <c r="J360" s="335"/>
      <c r="K360" s="346">
        <f t="shared" si="111"/>
        <v>0</v>
      </c>
      <c r="L360" s="322"/>
      <c r="M360" s="47"/>
      <c r="N360" s="47"/>
      <c r="O360" s="47"/>
      <c r="P360" s="250">
        <f t="shared" si="106"/>
        <v>0</v>
      </c>
      <c r="Q360" s="47"/>
      <c r="R360" s="47"/>
      <c r="S360" s="47"/>
      <c r="T360" s="335"/>
      <c r="U360" s="346">
        <f t="shared" si="107"/>
        <v>0</v>
      </c>
      <c r="V360" s="47"/>
      <c r="W360" s="47"/>
      <c r="X360" s="47"/>
      <c r="Y360" s="335"/>
      <c r="Z360" s="346">
        <f t="shared" si="108"/>
        <v>0</v>
      </c>
      <c r="AA360" s="47"/>
      <c r="AB360" s="47"/>
      <c r="AC360" s="47"/>
      <c r="AD360" s="47"/>
      <c r="AE360" s="346">
        <f t="shared" si="109"/>
        <v>0</v>
      </c>
      <c r="AF360" s="47"/>
      <c r="AG360" s="47"/>
      <c r="AH360" s="47"/>
      <c r="AI360" s="47"/>
      <c r="AJ360" s="346">
        <f t="shared" si="110"/>
        <v>0</v>
      </c>
      <c r="AK360" s="47"/>
      <c r="AL360" s="47"/>
      <c r="AM360" s="47"/>
      <c r="AN360" s="47"/>
      <c r="AO360" s="250">
        <f t="shared" si="102"/>
        <v>0</v>
      </c>
      <c r="AP360" s="765"/>
      <c r="AQ360" s="765"/>
      <c r="AR360" s="765"/>
      <c r="AS360" s="765"/>
      <c r="AT360" s="250">
        <f t="shared" si="105"/>
        <v>0</v>
      </c>
      <c r="AU360" s="47"/>
      <c r="AV360" s="47"/>
      <c r="AW360" s="47"/>
      <c r="AX360" s="47"/>
      <c r="AY360" s="250">
        <f t="shared" si="104"/>
        <v>0</v>
      </c>
    </row>
    <row r="361" spans="2:51" ht="18" customHeight="1" x14ac:dyDescent="0.25">
      <c r="B361" s="1055"/>
      <c r="C361" s="1106"/>
      <c r="D361" s="1101"/>
      <c r="E361" s="57" t="s">
        <v>117</v>
      </c>
      <c r="F361" s="135">
        <f t="shared" si="103"/>
        <v>0</v>
      </c>
      <c r="G361" s="41"/>
      <c r="H361" s="41"/>
      <c r="I361" s="41"/>
      <c r="J361" s="333"/>
      <c r="K361" s="346">
        <f t="shared" si="111"/>
        <v>0</v>
      </c>
      <c r="L361" s="316"/>
      <c r="M361" s="41"/>
      <c r="N361" s="41"/>
      <c r="O361" s="41"/>
      <c r="P361" s="250">
        <f t="shared" si="106"/>
        <v>0</v>
      </c>
      <c r="Q361" s="41"/>
      <c r="R361" s="41"/>
      <c r="S361" s="41"/>
      <c r="T361" s="333"/>
      <c r="U361" s="346">
        <f t="shared" si="107"/>
        <v>0</v>
      </c>
      <c r="V361" s="41"/>
      <c r="W361" s="41"/>
      <c r="X361" s="41"/>
      <c r="Y361" s="333"/>
      <c r="Z361" s="346">
        <f t="shared" si="108"/>
        <v>0</v>
      </c>
      <c r="AA361" s="41"/>
      <c r="AB361" s="41"/>
      <c r="AC361" s="41"/>
      <c r="AD361" s="41"/>
      <c r="AE361" s="346">
        <f t="shared" si="109"/>
        <v>0</v>
      </c>
      <c r="AF361" s="41"/>
      <c r="AG361" s="41"/>
      <c r="AH361" s="41"/>
      <c r="AI361" s="41"/>
      <c r="AJ361" s="346">
        <f t="shared" si="110"/>
        <v>0</v>
      </c>
      <c r="AK361" s="41"/>
      <c r="AL361" s="41"/>
      <c r="AM361" s="41"/>
      <c r="AN361" s="41"/>
      <c r="AO361" s="250">
        <f t="shared" si="102"/>
        <v>0</v>
      </c>
      <c r="AP361" s="41"/>
      <c r="AQ361" s="41"/>
      <c r="AR361" s="41"/>
      <c r="AS361" s="41"/>
      <c r="AT361" s="250">
        <f t="shared" si="105"/>
        <v>0</v>
      </c>
      <c r="AU361" s="41"/>
      <c r="AV361" s="41"/>
      <c r="AW361" s="41"/>
      <c r="AX361" s="41"/>
      <c r="AY361" s="250">
        <f t="shared" si="104"/>
        <v>0</v>
      </c>
    </row>
    <row r="362" spans="2:51" ht="18" customHeight="1" thickBot="1" x14ac:dyDescent="0.3">
      <c r="B362" s="1023"/>
      <c r="C362" s="1106"/>
      <c r="D362" s="1102"/>
      <c r="E362" s="58" t="s">
        <v>112</v>
      </c>
      <c r="F362" s="135">
        <f t="shared" si="103"/>
        <v>0</v>
      </c>
      <c r="G362" s="42"/>
      <c r="H362" s="42"/>
      <c r="I362" s="42"/>
      <c r="J362" s="334"/>
      <c r="K362" s="346">
        <f t="shared" si="111"/>
        <v>0</v>
      </c>
      <c r="L362" s="317"/>
      <c r="M362" s="42"/>
      <c r="N362" s="42"/>
      <c r="O362" s="42"/>
      <c r="P362" s="250">
        <f t="shared" si="106"/>
        <v>0</v>
      </c>
      <c r="Q362" s="42"/>
      <c r="R362" s="42"/>
      <c r="S362" s="42"/>
      <c r="T362" s="334"/>
      <c r="U362" s="346">
        <f t="shared" si="107"/>
        <v>0</v>
      </c>
      <c r="V362" s="42"/>
      <c r="W362" s="42"/>
      <c r="X362" s="42"/>
      <c r="Y362" s="334"/>
      <c r="Z362" s="346">
        <f t="shared" si="108"/>
        <v>0</v>
      </c>
      <c r="AA362" s="42"/>
      <c r="AB362" s="42"/>
      <c r="AC362" s="42"/>
      <c r="AD362" s="42"/>
      <c r="AE362" s="346">
        <f t="shared" si="109"/>
        <v>0</v>
      </c>
      <c r="AF362" s="42"/>
      <c r="AG362" s="42"/>
      <c r="AH362" s="42"/>
      <c r="AI362" s="42"/>
      <c r="AJ362" s="346">
        <f t="shared" si="110"/>
        <v>0</v>
      </c>
      <c r="AK362" s="42"/>
      <c r="AL362" s="42"/>
      <c r="AM362" s="42"/>
      <c r="AN362" s="42"/>
      <c r="AO362" s="250">
        <f t="shared" si="102"/>
        <v>0</v>
      </c>
      <c r="AP362" s="42"/>
      <c r="AQ362" s="42"/>
      <c r="AR362" s="42"/>
      <c r="AS362" s="42"/>
      <c r="AT362" s="250">
        <f t="shared" si="105"/>
        <v>0</v>
      </c>
      <c r="AU362" s="42"/>
      <c r="AV362" s="42"/>
      <c r="AW362" s="42"/>
      <c r="AX362" s="42"/>
      <c r="AY362" s="250">
        <f t="shared" si="104"/>
        <v>0</v>
      </c>
    </row>
    <row r="363" spans="2:51" x14ac:dyDescent="0.25">
      <c r="B363" s="1055">
        <v>34</v>
      </c>
      <c r="C363" s="1106"/>
      <c r="D363" s="1100" t="s">
        <v>545</v>
      </c>
      <c r="E363" s="55" t="s">
        <v>116</v>
      </c>
      <c r="F363" s="135">
        <f t="shared" si="103"/>
        <v>0</v>
      </c>
      <c r="G363" s="47"/>
      <c r="H363" s="47"/>
      <c r="I363" s="47"/>
      <c r="J363" s="335"/>
      <c r="K363" s="346">
        <f t="shared" si="111"/>
        <v>0</v>
      </c>
      <c r="L363" s="322"/>
      <c r="M363" s="47"/>
      <c r="N363" s="47"/>
      <c r="O363" s="47"/>
      <c r="P363" s="250">
        <f t="shared" si="106"/>
        <v>0</v>
      </c>
      <c r="Q363" s="47"/>
      <c r="R363" s="47"/>
      <c r="S363" s="47"/>
      <c r="T363" s="335"/>
      <c r="U363" s="346">
        <f t="shared" si="107"/>
        <v>0</v>
      </c>
      <c r="V363" s="47"/>
      <c r="W363" s="47"/>
      <c r="X363" s="47"/>
      <c r="Y363" s="335"/>
      <c r="Z363" s="346">
        <f t="shared" si="108"/>
        <v>0</v>
      </c>
      <c r="AA363" s="47"/>
      <c r="AB363" s="47"/>
      <c r="AC363" s="47"/>
      <c r="AD363" s="47"/>
      <c r="AE363" s="346">
        <f t="shared" si="109"/>
        <v>0</v>
      </c>
      <c r="AF363" s="47"/>
      <c r="AG363" s="47"/>
      <c r="AH363" s="47"/>
      <c r="AI363" s="47"/>
      <c r="AJ363" s="346">
        <f t="shared" si="110"/>
        <v>0</v>
      </c>
      <c r="AK363" s="47"/>
      <c r="AL363" s="47"/>
      <c r="AM363" s="47"/>
      <c r="AN363" s="47"/>
      <c r="AO363" s="250">
        <f t="shared" si="102"/>
        <v>0</v>
      </c>
      <c r="AP363" s="765"/>
      <c r="AQ363" s="765"/>
      <c r="AR363" s="765"/>
      <c r="AS363" s="765"/>
      <c r="AT363" s="250">
        <f t="shared" si="105"/>
        <v>0</v>
      </c>
      <c r="AU363" s="47"/>
      <c r="AV363" s="47"/>
      <c r="AW363" s="47"/>
      <c r="AX363" s="47"/>
      <c r="AY363" s="250">
        <f t="shared" si="104"/>
        <v>0</v>
      </c>
    </row>
    <row r="364" spans="2:51" x14ac:dyDescent="0.25">
      <c r="B364" s="1055"/>
      <c r="C364" s="1106"/>
      <c r="D364" s="1101"/>
      <c r="E364" s="57" t="s">
        <v>117</v>
      </c>
      <c r="F364" s="135">
        <f t="shared" si="103"/>
        <v>0</v>
      </c>
      <c r="G364" s="41"/>
      <c r="H364" s="41"/>
      <c r="I364" s="41"/>
      <c r="J364" s="333"/>
      <c r="K364" s="346">
        <f t="shared" si="111"/>
        <v>0</v>
      </c>
      <c r="L364" s="316"/>
      <c r="M364" s="41"/>
      <c r="N364" s="41"/>
      <c r="O364" s="41"/>
      <c r="P364" s="250">
        <f t="shared" si="106"/>
        <v>0</v>
      </c>
      <c r="Q364" s="41"/>
      <c r="R364" s="41"/>
      <c r="S364" s="41"/>
      <c r="T364" s="333"/>
      <c r="U364" s="346">
        <f t="shared" si="107"/>
        <v>0</v>
      </c>
      <c r="V364" s="41"/>
      <c r="W364" s="41"/>
      <c r="X364" s="41"/>
      <c r="Y364" s="333"/>
      <c r="Z364" s="346">
        <f t="shared" si="108"/>
        <v>0</v>
      </c>
      <c r="AA364" s="41"/>
      <c r="AB364" s="41"/>
      <c r="AC364" s="41"/>
      <c r="AD364" s="41"/>
      <c r="AE364" s="346">
        <f t="shared" si="109"/>
        <v>0</v>
      </c>
      <c r="AF364" s="41"/>
      <c r="AG364" s="41"/>
      <c r="AH364" s="41"/>
      <c r="AI364" s="41"/>
      <c r="AJ364" s="346">
        <f t="shared" si="110"/>
        <v>0</v>
      </c>
      <c r="AK364" s="41"/>
      <c r="AL364" s="41"/>
      <c r="AM364" s="41"/>
      <c r="AN364" s="41"/>
      <c r="AO364" s="250">
        <f t="shared" si="102"/>
        <v>0</v>
      </c>
      <c r="AP364" s="41"/>
      <c r="AQ364" s="41"/>
      <c r="AR364" s="41"/>
      <c r="AS364" s="41"/>
      <c r="AT364" s="250">
        <f t="shared" si="105"/>
        <v>0</v>
      </c>
      <c r="AU364" s="41"/>
      <c r="AV364" s="41"/>
      <c r="AW364" s="41"/>
      <c r="AX364" s="41"/>
      <c r="AY364" s="250">
        <f t="shared" si="104"/>
        <v>0</v>
      </c>
    </row>
    <row r="365" spans="2:51" ht="15.75" thickBot="1" x14ac:dyDescent="0.3">
      <c r="B365" s="1023"/>
      <c r="C365" s="1106"/>
      <c r="D365" s="1102"/>
      <c r="E365" s="58" t="s">
        <v>112</v>
      </c>
      <c r="F365" s="135">
        <f t="shared" si="103"/>
        <v>0</v>
      </c>
      <c r="G365" s="42"/>
      <c r="H365" s="42"/>
      <c r="I365" s="42"/>
      <c r="J365" s="334"/>
      <c r="K365" s="346">
        <f t="shared" si="111"/>
        <v>0</v>
      </c>
      <c r="L365" s="317"/>
      <c r="M365" s="42"/>
      <c r="N365" s="42"/>
      <c r="O365" s="42"/>
      <c r="P365" s="250">
        <f t="shared" si="106"/>
        <v>0</v>
      </c>
      <c r="Q365" s="42"/>
      <c r="R365" s="42"/>
      <c r="S365" s="42"/>
      <c r="T365" s="334"/>
      <c r="U365" s="346">
        <f t="shared" si="107"/>
        <v>0</v>
      </c>
      <c r="V365" s="42"/>
      <c r="W365" s="42"/>
      <c r="X365" s="42"/>
      <c r="Y365" s="334"/>
      <c r="Z365" s="346">
        <f t="shared" si="108"/>
        <v>0</v>
      </c>
      <c r="AA365" s="42"/>
      <c r="AB365" s="42"/>
      <c r="AC365" s="42"/>
      <c r="AD365" s="42"/>
      <c r="AE365" s="346">
        <f t="shared" si="109"/>
        <v>0</v>
      </c>
      <c r="AF365" s="42"/>
      <c r="AG365" s="42"/>
      <c r="AH365" s="42"/>
      <c r="AI365" s="42"/>
      <c r="AJ365" s="346">
        <f t="shared" si="110"/>
        <v>0</v>
      </c>
      <c r="AK365" s="42"/>
      <c r="AL365" s="42"/>
      <c r="AM365" s="42"/>
      <c r="AN365" s="42"/>
      <c r="AO365" s="250">
        <f t="shared" si="102"/>
        <v>0</v>
      </c>
      <c r="AP365" s="42"/>
      <c r="AQ365" s="42"/>
      <c r="AR365" s="42"/>
      <c r="AS365" s="42"/>
      <c r="AT365" s="250">
        <f t="shared" si="105"/>
        <v>0</v>
      </c>
      <c r="AU365" s="42"/>
      <c r="AV365" s="42"/>
      <c r="AW365" s="42"/>
      <c r="AX365" s="42"/>
      <c r="AY365" s="250">
        <f t="shared" si="104"/>
        <v>0</v>
      </c>
    </row>
    <row r="366" spans="2:51" ht="33" customHeight="1" thickBot="1" x14ac:dyDescent="0.3">
      <c r="B366" s="125">
        <v>35</v>
      </c>
      <c r="C366" s="1106"/>
      <c r="D366" s="149" t="s">
        <v>13</v>
      </c>
      <c r="E366" s="153" t="s">
        <v>530</v>
      </c>
      <c r="F366" s="135">
        <f t="shared" si="103"/>
        <v>0</v>
      </c>
      <c r="G366" s="144"/>
      <c r="H366" s="144"/>
      <c r="I366" s="144"/>
      <c r="J366" s="337"/>
      <c r="K366" s="346">
        <f t="shared" si="111"/>
        <v>0</v>
      </c>
      <c r="L366" s="321"/>
      <c r="M366" s="144"/>
      <c r="N366" s="144"/>
      <c r="O366" s="144"/>
      <c r="P366" s="250">
        <f t="shared" si="106"/>
        <v>0</v>
      </c>
      <c r="Q366" s="144"/>
      <c r="R366" s="144"/>
      <c r="S366" s="144"/>
      <c r="T366" s="337"/>
      <c r="U366" s="346">
        <f t="shared" si="107"/>
        <v>0</v>
      </c>
      <c r="V366" s="144"/>
      <c r="W366" s="144"/>
      <c r="X366" s="144"/>
      <c r="Y366" s="337"/>
      <c r="Z366" s="346">
        <f t="shared" si="108"/>
        <v>0</v>
      </c>
      <c r="AA366" s="144"/>
      <c r="AB366" s="144"/>
      <c r="AC366" s="144"/>
      <c r="AD366" s="144"/>
      <c r="AE366" s="346">
        <f t="shared" si="109"/>
        <v>0</v>
      </c>
      <c r="AF366" s="144"/>
      <c r="AG366" s="144"/>
      <c r="AH366" s="144"/>
      <c r="AI366" s="144"/>
      <c r="AJ366" s="346">
        <f t="shared" si="110"/>
        <v>0</v>
      </c>
      <c r="AK366" s="144"/>
      <c r="AL366" s="144"/>
      <c r="AM366" s="144"/>
      <c r="AN366" s="144"/>
      <c r="AO366" s="250">
        <f t="shared" si="102"/>
        <v>0</v>
      </c>
      <c r="AP366" s="767"/>
      <c r="AQ366" s="767"/>
      <c r="AR366" s="767"/>
      <c r="AS366" s="767"/>
      <c r="AT366" s="250">
        <f t="shared" si="105"/>
        <v>0</v>
      </c>
      <c r="AU366" s="144"/>
      <c r="AV366" s="144"/>
      <c r="AW366" s="144"/>
      <c r="AX366" s="144"/>
      <c r="AY366" s="250">
        <f t="shared" si="104"/>
        <v>0</v>
      </c>
    </row>
    <row r="367" spans="2:51" ht="33" customHeight="1" thickBot="1" x14ac:dyDescent="0.3">
      <c r="B367" s="168">
        <v>36</v>
      </c>
      <c r="C367" s="1106"/>
      <c r="D367" s="149" t="s">
        <v>41</v>
      </c>
      <c r="E367" s="153" t="s">
        <v>530</v>
      </c>
      <c r="F367" s="135">
        <f t="shared" si="103"/>
        <v>0</v>
      </c>
      <c r="G367" s="144">
        <v>0</v>
      </c>
      <c r="H367" s="144"/>
      <c r="I367" s="144"/>
      <c r="J367" s="337"/>
      <c r="K367" s="346">
        <f t="shared" si="111"/>
        <v>0</v>
      </c>
      <c r="L367" s="321"/>
      <c r="M367" s="144"/>
      <c r="N367" s="144"/>
      <c r="O367" s="144"/>
      <c r="P367" s="250">
        <f t="shared" si="106"/>
        <v>0</v>
      </c>
      <c r="Q367" s="144"/>
      <c r="R367" s="144"/>
      <c r="S367" s="144"/>
      <c r="T367" s="337"/>
      <c r="U367" s="346">
        <f t="shared" si="107"/>
        <v>0</v>
      </c>
      <c r="V367" s="144"/>
      <c r="W367" s="144"/>
      <c r="X367" s="144"/>
      <c r="Y367" s="337"/>
      <c r="Z367" s="346">
        <f t="shared" si="108"/>
        <v>0</v>
      </c>
      <c r="AA367" s="144"/>
      <c r="AB367" s="144"/>
      <c r="AC367" s="144"/>
      <c r="AD367" s="144"/>
      <c r="AE367" s="346">
        <f t="shared" si="109"/>
        <v>0</v>
      </c>
      <c r="AF367" s="144"/>
      <c r="AG367" s="144"/>
      <c r="AH367" s="144"/>
      <c r="AI367" s="144"/>
      <c r="AJ367" s="346">
        <f t="shared" si="110"/>
        <v>0</v>
      </c>
      <c r="AK367" s="144"/>
      <c r="AL367" s="144"/>
      <c r="AM367" s="144"/>
      <c r="AN367" s="144"/>
      <c r="AO367" s="250">
        <f t="shared" si="102"/>
        <v>0</v>
      </c>
      <c r="AP367" s="767"/>
      <c r="AQ367" s="767"/>
      <c r="AR367" s="767"/>
      <c r="AS367" s="767"/>
      <c r="AT367" s="250">
        <f t="shared" si="105"/>
        <v>0</v>
      </c>
      <c r="AU367" s="144"/>
      <c r="AV367" s="144"/>
      <c r="AW367" s="144"/>
      <c r="AX367" s="144"/>
      <c r="AY367" s="250">
        <f t="shared" si="104"/>
        <v>0</v>
      </c>
    </row>
    <row r="368" spans="2:51" ht="33" customHeight="1" thickBot="1" x14ac:dyDescent="0.3">
      <c r="B368" s="168">
        <v>37</v>
      </c>
      <c r="C368" s="1106"/>
      <c r="D368" s="149" t="s">
        <v>42</v>
      </c>
      <c r="E368" s="153" t="s">
        <v>530</v>
      </c>
      <c r="F368" s="135">
        <f t="shared" si="103"/>
        <v>0</v>
      </c>
      <c r="G368" s="144"/>
      <c r="H368" s="144"/>
      <c r="I368" s="144"/>
      <c r="J368" s="337"/>
      <c r="K368" s="346">
        <f t="shared" si="111"/>
        <v>0</v>
      </c>
      <c r="L368" s="321"/>
      <c r="M368" s="144"/>
      <c r="N368" s="144"/>
      <c r="O368" s="144"/>
      <c r="P368" s="250">
        <f t="shared" si="106"/>
        <v>0</v>
      </c>
      <c r="Q368" s="144"/>
      <c r="R368" s="144"/>
      <c r="S368" s="144"/>
      <c r="T368" s="337"/>
      <c r="U368" s="346">
        <f t="shared" si="107"/>
        <v>0</v>
      </c>
      <c r="V368" s="144"/>
      <c r="W368" s="144"/>
      <c r="X368" s="144"/>
      <c r="Y368" s="337"/>
      <c r="Z368" s="346">
        <f t="shared" si="108"/>
        <v>0</v>
      </c>
      <c r="AA368" s="144"/>
      <c r="AB368" s="144"/>
      <c r="AC368" s="144"/>
      <c r="AD368" s="144"/>
      <c r="AE368" s="346">
        <f t="shared" si="109"/>
        <v>0</v>
      </c>
      <c r="AF368" s="144"/>
      <c r="AG368" s="144"/>
      <c r="AH368" s="144"/>
      <c r="AI368" s="144"/>
      <c r="AJ368" s="346">
        <f t="shared" si="110"/>
        <v>0</v>
      </c>
      <c r="AK368" s="144"/>
      <c r="AL368" s="144"/>
      <c r="AM368" s="144"/>
      <c r="AN368" s="144"/>
      <c r="AO368" s="250">
        <f t="shared" si="102"/>
        <v>0</v>
      </c>
      <c r="AP368" s="767"/>
      <c r="AQ368" s="767"/>
      <c r="AR368" s="767"/>
      <c r="AS368" s="767"/>
      <c r="AT368" s="250">
        <f t="shared" si="105"/>
        <v>0</v>
      </c>
      <c r="AU368" s="144"/>
      <c r="AV368" s="144"/>
      <c r="AW368" s="144"/>
      <c r="AX368" s="144"/>
      <c r="AY368" s="250">
        <f t="shared" si="104"/>
        <v>0</v>
      </c>
    </row>
    <row r="369" spans="2:51" ht="33" customHeight="1" thickBot="1" x14ac:dyDescent="0.3">
      <c r="B369" s="168">
        <v>38</v>
      </c>
      <c r="C369" s="1106"/>
      <c r="D369" s="150" t="s">
        <v>2</v>
      </c>
      <c r="E369" s="153" t="s">
        <v>530</v>
      </c>
      <c r="F369" s="135">
        <f t="shared" si="103"/>
        <v>0</v>
      </c>
      <c r="G369" s="144"/>
      <c r="H369" s="144"/>
      <c r="I369" s="144"/>
      <c r="J369" s="337"/>
      <c r="K369" s="346">
        <f t="shared" si="111"/>
        <v>0</v>
      </c>
      <c r="L369" s="321"/>
      <c r="M369" s="144"/>
      <c r="N369" s="144"/>
      <c r="O369" s="144"/>
      <c r="P369" s="250">
        <f t="shared" si="106"/>
        <v>0</v>
      </c>
      <c r="Q369" s="144"/>
      <c r="R369" s="144"/>
      <c r="S369" s="144"/>
      <c r="T369" s="337"/>
      <c r="U369" s="346">
        <f t="shared" si="107"/>
        <v>0</v>
      </c>
      <c r="V369" s="144"/>
      <c r="W369" s="144"/>
      <c r="X369" s="144"/>
      <c r="Y369" s="337"/>
      <c r="Z369" s="346">
        <f t="shared" si="108"/>
        <v>0</v>
      </c>
      <c r="AA369" s="144"/>
      <c r="AB369" s="144"/>
      <c r="AC369" s="144"/>
      <c r="AD369" s="144"/>
      <c r="AE369" s="346">
        <f t="shared" si="109"/>
        <v>0</v>
      </c>
      <c r="AF369" s="144"/>
      <c r="AG369" s="144"/>
      <c r="AH369" s="144"/>
      <c r="AI369" s="144"/>
      <c r="AJ369" s="346">
        <f t="shared" si="110"/>
        <v>0</v>
      </c>
      <c r="AK369" s="144"/>
      <c r="AL369" s="144"/>
      <c r="AM369" s="144"/>
      <c r="AN369" s="144"/>
      <c r="AO369" s="250">
        <f t="shared" si="102"/>
        <v>0</v>
      </c>
      <c r="AP369" s="767"/>
      <c r="AQ369" s="767"/>
      <c r="AR369" s="767"/>
      <c r="AS369" s="767"/>
      <c r="AT369" s="250">
        <f t="shared" si="105"/>
        <v>0</v>
      </c>
      <c r="AU369" s="144"/>
      <c r="AV369" s="144"/>
      <c r="AW369" s="144"/>
      <c r="AX369" s="144"/>
      <c r="AY369" s="250">
        <f t="shared" si="104"/>
        <v>0</v>
      </c>
    </row>
    <row r="370" spans="2:51" ht="33" customHeight="1" thickBot="1" x14ac:dyDescent="0.3">
      <c r="B370" s="168">
        <v>39</v>
      </c>
      <c r="C370" s="1106"/>
      <c r="D370" s="149" t="s">
        <v>15</v>
      </c>
      <c r="E370" s="153" t="s">
        <v>530</v>
      </c>
      <c r="F370" s="135">
        <f t="shared" si="103"/>
        <v>0</v>
      </c>
      <c r="G370" s="144"/>
      <c r="H370" s="144"/>
      <c r="I370" s="144"/>
      <c r="J370" s="337"/>
      <c r="K370" s="346">
        <f t="shared" si="111"/>
        <v>0</v>
      </c>
      <c r="L370" s="321"/>
      <c r="M370" s="144"/>
      <c r="N370" s="144"/>
      <c r="O370" s="144"/>
      <c r="P370" s="250">
        <f t="shared" si="106"/>
        <v>0</v>
      </c>
      <c r="Q370" s="144"/>
      <c r="R370" s="144"/>
      <c r="S370" s="144"/>
      <c r="T370" s="337"/>
      <c r="U370" s="346">
        <f t="shared" si="107"/>
        <v>0</v>
      </c>
      <c r="V370" s="144"/>
      <c r="W370" s="144"/>
      <c r="X370" s="144"/>
      <c r="Y370" s="337"/>
      <c r="Z370" s="346">
        <f t="shared" si="108"/>
        <v>0</v>
      </c>
      <c r="AA370" s="144"/>
      <c r="AB370" s="144"/>
      <c r="AC370" s="144"/>
      <c r="AD370" s="144"/>
      <c r="AE370" s="346">
        <f t="shared" si="109"/>
        <v>0</v>
      </c>
      <c r="AF370" s="144"/>
      <c r="AG370" s="144"/>
      <c r="AH370" s="144"/>
      <c r="AI370" s="144"/>
      <c r="AJ370" s="346">
        <f t="shared" si="110"/>
        <v>0</v>
      </c>
      <c r="AK370" s="144"/>
      <c r="AL370" s="144"/>
      <c r="AM370" s="144"/>
      <c r="AN370" s="144"/>
      <c r="AO370" s="250">
        <f t="shared" si="102"/>
        <v>0</v>
      </c>
      <c r="AP370" s="767"/>
      <c r="AQ370" s="767"/>
      <c r="AR370" s="767"/>
      <c r="AS370" s="767"/>
      <c r="AT370" s="250">
        <f t="shared" si="105"/>
        <v>0</v>
      </c>
      <c r="AU370" s="144"/>
      <c r="AV370" s="144"/>
      <c r="AW370" s="144"/>
      <c r="AX370" s="144"/>
      <c r="AY370" s="250">
        <f t="shared" si="104"/>
        <v>0</v>
      </c>
    </row>
    <row r="371" spans="2:51" ht="33" customHeight="1" thickBot="1" x14ac:dyDescent="0.3">
      <c r="B371" s="168">
        <v>40</v>
      </c>
      <c r="C371" s="1106"/>
      <c r="D371" s="149" t="s">
        <v>205</v>
      </c>
      <c r="E371" s="153" t="s">
        <v>530</v>
      </c>
      <c r="F371" s="135">
        <f t="shared" si="103"/>
        <v>0</v>
      </c>
      <c r="G371" s="144"/>
      <c r="H371" s="144"/>
      <c r="I371" s="144"/>
      <c r="J371" s="337"/>
      <c r="K371" s="346">
        <f t="shared" si="111"/>
        <v>0</v>
      </c>
      <c r="L371" s="321"/>
      <c r="M371" s="144"/>
      <c r="N371" s="144"/>
      <c r="O371" s="144"/>
      <c r="P371" s="250">
        <f t="shared" si="106"/>
        <v>0</v>
      </c>
      <c r="Q371" s="144"/>
      <c r="R371" s="144"/>
      <c r="S371" s="144"/>
      <c r="T371" s="337"/>
      <c r="U371" s="346">
        <f t="shared" si="107"/>
        <v>0</v>
      </c>
      <c r="V371" s="144"/>
      <c r="W371" s="144"/>
      <c r="X371" s="144"/>
      <c r="Y371" s="337"/>
      <c r="Z371" s="346">
        <f t="shared" si="108"/>
        <v>0</v>
      </c>
      <c r="AA371" s="144"/>
      <c r="AB371" s="144"/>
      <c r="AC371" s="144"/>
      <c r="AD371" s="144"/>
      <c r="AE371" s="346">
        <f t="shared" si="109"/>
        <v>0</v>
      </c>
      <c r="AF371" s="144"/>
      <c r="AG371" s="144"/>
      <c r="AH371" s="144"/>
      <c r="AI371" s="144"/>
      <c r="AJ371" s="346">
        <f t="shared" si="110"/>
        <v>0</v>
      </c>
      <c r="AK371" s="144"/>
      <c r="AL371" s="144"/>
      <c r="AM371" s="144"/>
      <c r="AN371" s="144"/>
      <c r="AO371" s="250">
        <f t="shared" si="102"/>
        <v>0</v>
      </c>
      <c r="AP371" s="767"/>
      <c r="AQ371" s="767"/>
      <c r="AR371" s="767"/>
      <c r="AS371" s="767"/>
      <c r="AT371" s="250">
        <f t="shared" si="105"/>
        <v>0</v>
      </c>
      <c r="AU371" s="144"/>
      <c r="AV371" s="144"/>
      <c r="AW371" s="144"/>
      <c r="AX371" s="144"/>
      <c r="AY371" s="250">
        <f t="shared" si="104"/>
        <v>0</v>
      </c>
    </row>
    <row r="372" spans="2:51" ht="42" customHeight="1" thickBot="1" x14ac:dyDescent="0.3">
      <c r="B372" s="168">
        <v>41</v>
      </c>
      <c r="C372" s="1106"/>
      <c r="D372" s="149" t="s">
        <v>14</v>
      </c>
      <c r="E372" s="153" t="s">
        <v>530</v>
      </c>
      <c r="F372" s="135">
        <f t="shared" si="103"/>
        <v>0</v>
      </c>
      <c r="G372" s="144"/>
      <c r="H372" s="144"/>
      <c r="I372" s="144"/>
      <c r="J372" s="337"/>
      <c r="K372" s="346">
        <f t="shared" si="111"/>
        <v>0</v>
      </c>
      <c r="L372" s="321"/>
      <c r="M372" s="144"/>
      <c r="N372" s="144"/>
      <c r="O372" s="144"/>
      <c r="P372" s="250">
        <f t="shared" si="106"/>
        <v>0</v>
      </c>
      <c r="Q372" s="144"/>
      <c r="R372" s="144"/>
      <c r="S372" s="144"/>
      <c r="T372" s="337"/>
      <c r="U372" s="346">
        <f t="shared" si="107"/>
        <v>0</v>
      </c>
      <c r="V372" s="144"/>
      <c r="W372" s="144"/>
      <c r="X372" s="144"/>
      <c r="Y372" s="337"/>
      <c r="Z372" s="346">
        <f t="shared" si="108"/>
        <v>0</v>
      </c>
      <c r="AA372" s="144"/>
      <c r="AB372" s="144"/>
      <c r="AC372" s="144"/>
      <c r="AD372" s="144"/>
      <c r="AE372" s="346">
        <f t="shared" si="109"/>
        <v>0</v>
      </c>
      <c r="AF372" s="144"/>
      <c r="AG372" s="144"/>
      <c r="AH372" s="144"/>
      <c r="AI372" s="144"/>
      <c r="AJ372" s="346">
        <f t="shared" si="110"/>
        <v>0</v>
      </c>
      <c r="AK372" s="144"/>
      <c r="AL372" s="144"/>
      <c r="AM372" s="144"/>
      <c r="AN372" s="144"/>
      <c r="AO372" s="250">
        <f t="shared" si="102"/>
        <v>0</v>
      </c>
      <c r="AP372" s="767"/>
      <c r="AQ372" s="767"/>
      <c r="AR372" s="767"/>
      <c r="AS372" s="767"/>
      <c r="AT372" s="250">
        <f t="shared" si="105"/>
        <v>0</v>
      </c>
      <c r="AU372" s="144"/>
      <c r="AV372" s="144"/>
      <c r="AW372" s="144"/>
      <c r="AX372" s="144"/>
      <c r="AY372" s="250">
        <f t="shared" si="104"/>
        <v>0</v>
      </c>
    </row>
    <row r="373" spans="2:51" ht="88.5" customHeight="1" thickBot="1" x14ac:dyDescent="0.3">
      <c r="B373" s="168">
        <v>42</v>
      </c>
      <c r="C373" s="1106"/>
      <c r="D373" s="149" t="s">
        <v>611</v>
      </c>
      <c r="E373" s="153" t="s">
        <v>530</v>
      </c>
      <c r="F373" s="135">
        <f t="shared" si="103"/>
        <v>0</v>
      </c>
      <c r="G373" s="144"/>
      <c r="H373" s="144"/>
      <c r="I373" s="144"/>
      <c r="J373" s="337"/>
      <c r="K373" s="346">
        <f t="shared" si="111"/>
        <v>0</v>
      </c>
      <c r="L373" s="321"/>
      <c r="M373" s="144"/>
      <c r="N373" s="144"/>
      <c r="O373" s="144"/>
      <c r="P373" s="250">
        <f t="shared" si="106"/>
        <v>0</v>
      </c>
      <c r="Q373" s="144"/>
      <c r="R373" s="144"/>
      <c r="S373" s="144"/>
      <c r="T373" s="337"/>
      <c r="U373" s="346">
        <f t="shared" si="107"/>
        <v>0</v>
      </c>
      <c r="V373" s="144"/>
      <c r="W373" s="144"/>
      <c r="X373" s="144"/>
      <c r="Y373" s="337"/>
      <c r="Z373" s="346">
        <f t="shared" si="108"/>
        <v>0</v>
      </c>
      <c r="AA373" s="144"/>
      <c r="AB373" s="144"/>
      <c r="AC373" s="144"/>
      <c r="AD373" s="144"/>
      <c r="AE373" s="346">
        <f t="shared" si="109"/>
        <v>0</v>
      </c>
      <c r="AF373" s="144"/>
      <c r="AG373" s="144"/>
      <c r="AH373" s="144"/>
      <c r="AI373" s="144"/>
      <c r="AJ373" s="346">
        <f t="shared" si="110"/>
        <v>0</v>
      </c>
      <c r="AK373" s="144"/>
      <c r="AL373" s="144"/>
      <c r="AM373" s="144"/>
      <c r="AN373" s="144"/>
      <c r="AO373" s="250">
        <f t="shared" si="102"/>
        <v>0</v>
      </c>
      <c r="AP373" s="767"/>
      <c r="AQ373" s="767"/>
      <c r="AR373" s="767"/>
      <c r="AS373" s="767"/>
      <c r="AT373" s="250">
        <f t="shared" si="105"/>
        <v>0</v>
      </c>
      <c r="AU373" s="144"/>
      <c r="AV373" s="144"/>
      <c r="AW373" s="144"/>
      <c r="AX373" s="144"/>
      <c r="AY373" s="250">
        <f t="shared" si="104"/>
        <v>0</v>
      </c>
    </row>
    <row r="374" spans="2:51" ht="42" customHeight="1" thickBot="1" x14ac:dyDescent="0.3">
      <c r="B374" s="168">
        <v>43</v>
      </c>
      <c r="C374" s="1106"/>
      <c r="D374" s="149" t="s">
        <v>204</v>
      </c>
      <c r="E374" s="153" t="s">
        <v>530</v>
      </c>
      <c r="F374" s="135">
        <f t="shared" si="103"/>
        <v>0</v>
      </c>
      <c r="G374" s="144"/>
      <c r="H374" s="144"/>
      <c r="I374" s="144"/>
      <c r="J374" s="337"/>
      <c r="K374" s="346">
        <f t="shared" si="111"/>
        <v>0</v>
      </c>
      <c r="L374" s="321"/>
      <c r="M374" s="144"/>
      <c r="N374" s="144"/>
      <c r="O374" s="144"/>
      <c r="P374" s="250">
        <f t="shared" si="106"/>
        <v>0</v>
      </c>
      <c r="Q374" s="144"/>
      <c r="R374" s="144"/>
      <c r="S374" s="144"/>
      <c r="T374" s="337"/>
      <c r="U374" s="346">
        <f t="shared" si="107"/>
        <v>0</v>
      </c>
      <c r="V374" s="144"/>
      <c r="W374" s="144"/>
      <c r="X374" s="144"/>
      <c r="Y374" s="337"/>
      <c r="Z374" s="346">
        <f t="shared" si="108"/>
        <v>0</v>
      </c>
      <c r="AA374" s="144"/>
      <c r="AB374" s="144"/>
      <c r="AC374" s="144"/>
      <c r="AD374" s="144"/>
      <c r="AE374" s="346">
        <f t="shared" si="109"/>
        <v>0</v>
      </c>
      <c r="AF374" s="144"/>
      <c r="AG374" s="144"/>
      <c r="AH374" s="144"/>
      <c r="AI374" s="144"/>
      <c r="AJ374" s="346">
        <f t="shared" si="110"/>
        <v>0</v>
      </c>
      <c r="AK374" s="144"/>
      <c r="AL374" s="144"/>
      <c r="AM374" s="144"/>
      <c r="AN374" s="144"/>
      <c r="AO374" s="250">
        <f t="shared" si="102"/>
        <v>0</v>
      </c>
      <c r="AP374" s="767"/>
      <c r="AQ374" s="767"/>
      <c r="AR374" s="767"/>
      <c r="AS374" s="767"/>
      <c r="AT374" s="250">
        <f t="shared" si="105"/>
        <v>0</v>
      </c>
      <c r="AU374" s="144"/>
      <c r="AV374" s="144"/>
      <c r="AW374" s="144"/>
      <c r="AX374" s="144"/>
      <c r="AY374" s="250">
        <f t="shared" si="104"/>
        <v>0</v>
      </c>
    </row>
    <row r="375" spans="2:51" ht="33" customHeight="1" thickBot="1" x14ac:dyDescent="0.3">
      <c r="B375" s="168">
        <v>44</v>
      </c>
      <c r="C375" s="1106"/>
      <c r="D375" s="149" t="s">
        <v>17</v>
      </c>
      <c r="E375" s="153" t="s">
        <v>530</v>
      </c>
      <c r="F375" s="135">
        <f t="shared" si="103"/>
        <v>0</v>
      </c>
      <c r="G375" s="144"/>
      <c r="H375" s="144"/>
      <c r="I375" s="144"/>
      <c r="J375" s="337"/>
      <c r="K375" s="346">
        <f t="shared" si="111"/>
        <v>0</v>
      </c>
      <c r="L375" s="321"/>
      <c r="M375" s="144"/>
      <c r="N375" s="144"/>
      <c r="O375" s="144"/>
      <c r="P375" s="250">
        <f t="shared" si="106"/>
        <v>0</v>
      </c>
      <c r="Q375" s="144"/>
      <c r="R375" s="144"/>
      <c r="S375" s="144"/>
      <c r="T375" s="337"/>
      <c r="U375" s="346">
        <f t="shared" si="107"/>
        <v>0</v>
      </c>
      <c r="V375" s="144"/>
      <c r="W375" s="144"/>
      <c r="X375" s="144"/>
      <c r="Y375" s="337"/>
      <c r="Z375" s="346">
        <f t="shared" si="108"/>
        <v>0</v>
      </c>
      <c r="AA375" s="144"/>
      <c r="AB375" s="144"/>
      <c r="AC375" s="144"/>
      <c r="AD375" s="144"/>
      <c r="AE375" s="346">
        <f t="shared" si="109"/>
        <v>0</v>
      </c>
      <c r="AF375" s="144"/>
      <c r="AG375" s="144"/>
      <c r="AH375" s="144"/>
      <c r="AI375" s="144"/>
      <c r="AJ375" s="346">
        <f t="shared" si="110"/>
        <v>0</v>
      </c>
      <c r="AK375" s="144"/>
      <c r="AL375" s="144"/>
      <c r="AM375" s="144"/>
      <c r="AN375" s="144"/>
      <c r="AO375" s="250">
        <f t="shared" si="102"/>
        <v>0</v>
      </c>
      <c r="AP375" s="767"/>
      <c r="AQ375" s="767"/>
      <c r="AR375" s="767"/>
      <c r="AS375" s="767"/>
      <c r="AT375" s="250">
        <f t="shared" si="105"/>
        <v>0</v>
      </c>
      <c r="AU375" s="144"/>
      <c r="AV375" s="144"/>
      <c r="AW375" s="144"/>
      <c r="AX375" s="144"/>
      <c r="AY375" s="250">
        <f t="shared" si="104"/>
        <v>0</v>
      </c>
    </row>
    <row r="376" spans="2:51" ht="33" customHeight="1" thickBot="1" x14ac:dyDescent="0.3">
      <c r="B376" s="168">
        <v>45</v>
      </c>
      <c r="C376" s="1106"/>
      <c r="D376" s="149" t="s">
        <v>156</v>
      </c>
      <c r="E376" s="153" t="s">
        <v>530</v>
      </c>
      <c r="F376" s="135">
        <f t="shared" si="103"/>
        <v>0</v>
      </c>
      <c r="G376" s="144"/>
      <c r="H376" s="144"/>
      <c r="I376" s="144"/>
      <c r="J376" s="337"/>
      <c r="K376" s="346">
        <f t="shared" si="111"/>
        <v>0</v>
      </c>
      <c r="L376" s="321"/>
      <c r="M376" s="144"/>
      <c r="N376" s="144"/>
      <c r="O376" s="144"/>
      <c r="P376" s="250">
        <f t="shared" si="106"/>
        <v>0</v>
      </c>
      <c r="Q376" s="144"/>
      <c r="R376" s="144"/>
      <c r="S376" s="144"/>
      <c r="T376" s="337"/>
      <c r="U376" s="346">
        <f t="shared" si="107"/>
        <v>0</v>
      </c>
      <c r="V376" s="144"/>
      <c r="W376" s="144"/>
      <c r="X376" s="144"/>
      <c r="Y376" s="337"/>
      <c r="Z376" s="346">
        <f t="shared" si="108"/>
        <v>0</v>
      </c>
      <c r="AA376" s="144"/>
      <c r="AB376" s="144"/>
      <c r="AC376" s="144"/>
      <c r="AD376" s="144"/>
      <c r="AE376" s="346">
        <f t="shared" si="109"/>
        <v>0</v>
      </c>
      <c r="AF376" s="144"/>
      <c r="AG376" s="144"/>
      <c r="AH376" s="144"/>
      <c r="AI376" s="144"/>
      <c r="AJ376" s="346">
        <f t="shared" si="110"/>
        <v>0</v>
      </c>
      <c r="AK376" s="144"/>
      <c r="AL376" s="144"/>
      <c r="AM376" s="144"/>
      <c r="AN376" s="144"/>
      <c r="AO376" s="250">
        <f t="shared" si="102"/>
        <v>0</v>
      </c>
      <c r="AP376" s="767"/>
      <c r="AQ376" s="767"/>
      <c r="AR376" s="767"/>
      <c r="AS376" s="767"/>
      <c r="AT376" s="250">
        <f t="shared" si="105"/>
        <v>0</v>
      </c>
      <c r="AU376" s="144"/>
      <c r="AV376" s="144"/>
      <c r="AW376" s="144"/>
      <c r="AX376" s="144"/>
      <c r="AY376" s="250">
        <f t="shared" si="104"/>
        <v>0</v>
      </c>
    </row>
    <row r="377" spans="2:51" ht="54.95" customHeight="1" thickBot="1" x14ac:dyDescent="0.3">
      <c r="B377" s="168">
        <v>46</v>
      </c>
      <c r="C377" s="1106"/>
      <c r="D377" s="149" t="s">
        <v>155</v>
      </c>
      <c r="E377" s="153" t="s">
        <v>530</v>
      </c>
      <c r="F377" s="135">
        <f t="shared" si="103"/>
        <v>0</v>
      </c>
      <c r="G377" s="144"/>
      <c r="H377" s="144"/>
      <c r="I377" s="144"/>
      <c r="J377" s="337"/>
      <c r="K377" s="346">
        <f t="shared" si="111"/>
        <v>0</v>
      </c>
      <c r="L377" s="321"/>
      <c r="M377" s="144"/>
      <c r="N377" s="144"/>
      <c r="O377" s="144"/>
      <c r="P377" s="250">
        <f t="shared" si="106"/>
        <v>0</v>
      </c>
      <c r="Q377" s="144"/>
      <c r="R377" s="144"/>
      <c r="S377" s="144"/>
      <c r="T377" s="337"/>
      <c r="U377" s="346">
        <f t="shared" si="107"/>
        <v>0</v>
      </c>
      <c r="V377" s="144"/>
      <c r="W377" s="144"/>
      <c r="X377" s="144"/>
      <c r="Y377" s="337"/>
      <c r="Z377" s="346">
        <f t="shared" si="108"/>
        <v>0</v>
      </c>
      <c r="AA377" s="144"/>
      <c r="AB377" s="144"/>
      <c r="AC377" s="144"/>
      <c r="AD377" s="144"/>
      <c r="AE377" s="346">
        <f t="shared" si="109"/>
        <v>0</v>
      </c>
      <c r="AF377" s="144"/>
      <c r="AG377" s="144"/>
      <c r="AH377" s="144"/>
      <c r="AI377" s="144"/>
      <c r="AJ377" s="346">
        <f t="shared" si="110"/>
        <v>0</v>
      </c>
      <c r="AK377" s="144"/>
      <c r="AL377" s="144"/>
      <c r="AM377" s="144"/>
      <c r="AN377" s="144"/>
      <c r="AO377" s="250">
        <f t="shared" si="102"/>
        <v>0</v>
      </c>
      <c r="AP377" s="767"/>
      <c r="AQ377" s="767"/>
      <c r="AR377" s="767"/>
      <c r="AS377" s="767"/>
      <c r="AT377" s="250">
        <f t="shared" si="105"/>
        <v>0</v>
      </c>
      <c r="AU377" s="144"/>
      <c r="AV377" s="144"/>
      <c r="AW377" s="144"/>
      <c r="AX377" s="144"/>
      <c r="AY377" s="250">
        <f t="shared" si="104"/>
        <v>0</v>
      </c>
    </row>
    <row r="378" spans="2:51" ht="33" customHeight="1" thickBot="1" x14ac:dyDescent="0.3">
      <c r="B378" s="168">
        <v>47</v>
      </c>
      <c r="C378" s="1106"/>
      <c r="D378" s="149" t="s">
        <v>72</v>
      </c>
      <c r="E378" s="153" t="s">
        <v>530</v>
      </c>
      <c r="F378" s="135">
        <f t="shared" si="103"/>
        <v>0</v>
      </c>
      <c r="G378" s="144"/>
      <c r="H378" s="144"/>
      <c r="I378" s="144"/>
      <c r="J378" s="337"/>
      <c r="K378" s="346">
        <f t="shared" si="111"/>
        <v>0</v>
      </c>
      <c r="L378" s="321"/>
      <c r="M378" s="144"/>
      <c r="N378" s="144"/>
      <c r="O378" s="144"/>
      <c r="P378" s="250">
        <f t="shared" si="106"/>
        <v>0</v>
      </c>
      <c r="Q378" s="144"/>
      <c r="R378" s="144"/>
      <c r="S378" s="144"/>
      <c r="T378" s="337"/>
      <c r="U378" s="346">
        <f t="shared" si="107"/>
        <v>0</v>
      </c>
      <c r="V378" s="144"/>
      <c r="W378" s="144"/>
      <c r="X378" s="144"/>
      <c r="Y378" s="337"/>
      <c r="Z378" s="346">
        <f t="shared" si="108"/>
        <v>0</v>
      </c>
      <c r="AA378" s="144"/>
      <c r="AB378" s="144"/>
      <c r="AC378" s="144"/>
      <c r="AD378" s="144"/>
      <c r="AE378" s="346">
        <f t="shared" si="109"/>
        <v>0</v>
      </c>
      <c r="AF378" s="144"/>
      <c r="AG378" s="144"/>
      <c r="AH378" s="144"/>
      <c r="AI378" s="144"/>
      <c r="AJ378" s="346">
        <f t="shared" si="110"/>
        <v>0</v>
      </c>
      <c r="AK378" s="144"/>
      <c r="AL378" s="144"/>
      <c r="AM378" s="144"/>
      <c r="AN378" s="144"/>
      <c r="AO378" s="250">
        <f t="shared" si="102"/>
        <v>0</v>
      </c>
      <c r="AP378" s="767"/>
      <c r="AQ378" s="767"/>
      <c r="AR378" s="767"/>
      <c r="AS378" s="767"/>
      <c r="AT378" s="250">
        <f t="shared" si="105"/>
        <v>0</v>
      </c>
      <c r="AU378" s="144"/>
      <c r="AV378" s="144"/>
      <c r="AW378" s="144"/>
      <c r="AX378" s="144"/>
      <c r="AY378" s="250">
        <f t="shared" si="104"/>
        <v>0</v>
      </c>
    </row>
    <row r="379" spans="2:51" ht="33" customHeight="1" thickBot="1" x14ac:dyDescent="0.3">
      <c r="B379" s="168">
        <v>48</v>
      </c>
      <c r="C379" s="1106"/>
      <c r="D379" s="149" t="s">
        <v>1</v>
      </c>
      <c r="E379" s="153" t="s">
        <v>530</v>
      </c>
      <c r="F379" s="135">
        <f t="shared" si="103"/>
        <v>0</v>
      </c>
      <c r="G379" s="144"/>
      <c r="H379" s="144"/>
      <c r="I379" s="144"/>
      <c r="J379" s="337"/>
      <c r="K379" s="346">
        <f t="shared" si="111"/>
        <v>0</v>
      </c>
      <c r="L379" s="321"/>
      <c r="M379" s="144"/>
      <c r="N379" s="144"/>
      <c r="O379" s="144"/>
      <c r="P379" s="250">
        <f t="shared" si="106"/>
        <v>0</v>
      </c>
      <c r="Q379" s="144"/>
      <c r="R379" s="144"/>
      <c r="S379" s="144"/>
      <c r="T379" s="337"/>
      <c r="U379" s="346">
        <f t="shared" si="107"/>
        <v>0</v>
      </c>
      <c r="V379" s="144"/>
      <c r="W379" s="144"/>
      <c r="X379" s="144"/>
      <c r="Y379" s="337"/>
      <c r="Z379" s="346">
        <f t="shared" si="108"/>
        <v>0</v>
      </c>
      <c r="AA379" s="144"/>
      <c r="AB379" s="144"/>
      <c r="AC379" s="144"/>
      <c r="AD379" s="144"/>
      <c r="AE379" s="346">
        <f t="shared" si="109"/>
        <v>0</v>
      </c>
      <c r="AF379" s="144"/>
      <c r="AG379" s="144"/>
      <c r="AH379" s="144"/>
      <c r="AI379" s="144"/>
      <c r="AJ379" s="346">
        <f t="shared" si="110"/>
        <v>0</v>
      </c>
      <c r="AK379" s="144"/>
      <c r="AL379" s="144"/>
      <c r="AM379" s="144"/>
      <c r="AN379" s="144"/>
      <c r="AO379" s="250">
        <f t="shared" si="102"/>
        <v>0</v>
      </c>
      <c r="AP379" s="767"/>
      <c r="AQ379" s="767"/>
      <c r="AR379" s="767"/>
      <c r="AS379" s="767"/>
      <c r="AT379" s="250">
        <f t="shared" si="105"/>
        <v>0</v>
      </c>
      <c r="AU379" s="144"/>
      <c r="AV379" s="144"/>
      <c r="AW379" s="144"/>
      <c r="AX379" s="144"/>
      <c r="AY379" s="250">
        <f t="shared" si="104"/>
        <v>0</v>
      </c>
    </row>
    <row r="380" spans="2:51" ht="33" customHeight="1" thickBot="1" x14ac:dyDescent="0.3">
      <c r="B380" s="168">
        <v>49</v>
      </c>
      <c r="C380" s="1106"/>
      <c r="D380" s="149" t="s">
        <v>206</v>
      </c>
      <c r="E380" s="153" t="s">
        <v>530</v>
      </c>
      <c r="F380" s="135">
        <f t="shared" si="103"/>
        <v>0</v>
      </c>
      <c r="G380" s="144"/>
      <c r="H380" s="144"/>
      <c r="I380" s="144"/>
      <c r="J380" s="337"/>
      <c r="K380" s="346">
        <f t="shared" si="111"/>
        <v>0</v>
      </c>
      <c r="L380" s="321"/>
      <c r="M380" s="144"/>
      <c r="N380" s="144"/>
      <c r="O380" s="144"/>
      <c r="P380" s="250">
        <f t="shared" si="106"/>
        <v>0</v>
      </c>
      <c r="Q380" s="144"/>
      <c r="R380" s="144"/>
      <c r="S380" s="144"/>
      <c r="T380" s="337"/>
      <c r="U380" s="346">
        <f t="shared" si="107"/>
        <v>0</v>
      </c>
      <c r="V380" s="144"/>
      <c r="W380" s="144"/>
      <c r="X380" s="144"/>
      <c r="Y380" s="337"/>
      <c r="Z380" s="346">
        <f t="shared" si="108"/>
        <v>0</v>
      </c>
      <c r="AA380" s="144"/>
      <c r="AB380" s="144"/>
      <c r="AC380" s="144"/>
      <c r="AD380" s="144"/>
      <c r="AE380" s="346">
        <f t="shared" si="109"/>
        <v>0</v>
      </c>
      <c r="AF380" s="144"/>
      <c r="AG380" s="144"/>
      <c r="AH380" s="144"/>
      <c r="AI380" s="144"/>
      <c r="AJ380" s="346">
        <f t="shared" si="110"/>
        <v>0</v>
      </c>
      <c r="AK380" s="144"/>
      <c r="AL380" s="144"/>
      <c r="AM380" s="144"/>
      <c r="AN380" s="144"/>
      <c r="AO380" s="250">
        <f t="shared" si="102"/>
        <v>0</v>
      </c>
      <c r="AP380" s="767"/>
      <c r="AQ380" s="767"/>
      <c r="AR380" s="767"/>
      <c r="AS380" s="767"/>
      <c r="AT380" s="250">
        <f t="shared" si="105"/>
        <v>0</v>
      </c>
      <c r="AU380" s="144"/>
      <c r="AV380" s="144"/>
      <c r="AW380" s="144"/>
      <c r="AX380" s="144"/>
      <c r="AY380" s="250">
        <f t="shared" si="104"/>
        <v>0</v>
      </c>
    </row>
    <row r="381" spans="2:51" ht="42" customHeight="1" thickBot="1" x14ac:dyDescent="0.3">
      <c r="B381" s="168">
        <v>50</v>
      </c>
      <c r="C381" s="1106"/>
      <c r="D381" s="149" t="s">
        <v>211</v>
      </c>
      <c r="E381" s="153" t="s">
        <v>530</v>
      </c>
      <c r="F381" s="135">
        <f t="shared" si="103"/>
        <v>0</v>
      </c>
      <c r="G381" s="144"/>
      <c r="H381" s="144"/>
      <c r="I381" s="144"/>
      <c r="J381" s="337"/>
      <c r="K381" s="346">
        <f t="shared" si="111"/>
        <v>0</v>
      </c>
      <c r="L381" s="321"/>
      <c r="M381" s="144"/>
      <c r="N381" s="144"/>
      <c r="O381" s="144"/>
      <c r="P381" s="250">
        <f t="shared" si="106"/>
        <v>0</v>
      </c>
      <c r="Q381" s="144"/>
      <c r="R381" s="144"/>
      <c r="S381" s="144"/>
      <c r="T381" s="337"/>
      <c r="U381" s="346">
        <f t="shared" si="107"/>
        <v>0</v>
      </c>
      <c r="V381" s="144"/>
      <c r="W381" s="144"/>
      <c r="X381" s="144"/>
      <c r="Y381" s="337"/>
      <c r="Z381" s="346">
        <f t="shared" si="108"/>
        <v>0</v>
      </c>
      <c r="AA381" s="144"/>
      <c r="AB381" s="144"/>
      <c r="AC381" s="144"/>
      <c r="AD381" s="144"/>
      <c r="AE381" s="346">
        <f t="shared" si="109"/>
        <v>0</v>
      </c>
      <c r="AF381" s="144"/>
      <c r="AG381" s="144"/>
      <c r="AH381" s="144"/>
      <c r="AI381" s="144"/>
      <c r="AJ381" s="346">
        <f t="shared" si="110"/>
        <v>0</v>
      </c>
      <c r="AK381" s="144"/>
      <c r="AL381" s="144"/>
      <c r="AM381" s="144"/>
      <c r="AN381" s="144"/>
      <c r="AO381" s="250">
        <f t="shared" si="102"/>
        <v>0</v>
      </c>
      <c r="AP381" s="767"/>
      <c r="AQ381" s="767"/>
      <c r="AR381" s="767"/>
      <c r="AS381" s="767"/>
      <c r="AT381" s="250">
        <f t="shared" si="105"/>
        <v>0</v>
      </c>
      <c r="AU381" s="144"/>
      <c r="AV381" s="144"/>
      <c r="AW381" s="144"/>
      <c r="AX381" s="144"/>
      <c r="AY381" s="250">
        <f t="shared" si="104"/>
        <v>0</v>
      </c>
    </row>
    <row r="382" spans="2:51" ht="42" customHeight="1" thickBot="1" x14ac:dyDescent="0.3">
      <c r="B382" s="168">
        <v>51</v>
      </c>
      <c r="C382" s="1106"/>
      <c r="D382" s="150" t="s">
        <v>0</v>
      </c>
      <c r="E382" s="153" t="s">
        <v>530</v>
      </c>
      <c r="F382" s="135">
        <f t="shared" si="103"/>
        <v>0</v>
      </c>
      <c r="G382" s="144"/>
      <c r="H382" s="144"/>
      <c r="I382" s="144"/>
      <c r="J382" s="337"/>
      <c r="K382" s="346">
        <f t="shared" si="111"/>
        <v>0</v>
      </c>
      <c r="L382" s="321"/>
      <c r="M382" s="144"/>
      <c r="N382" s="144"/>
      <c r="O382" s="144"/>
      <c r="P382" s="250">
        <f t="shared" si="106"/>
        <v>0</v>
      </c>
      <c r="Q382" s="144"/>
      <c r="R382" s="144"/>
      <c r="S382" s="144"/>
      <c r="T382" s="337"/>
      <c r="U382" s="346">
        <f t="shared" si="107"/>
        <v>0</v>
      </c>
      <c r="V382" s="144"/>
      <c r="W382" s="144"/>
      <c r="X382" s="144"/>
      <c r="Y382" s="337"/>
      <c r="Z382" s="346">
        <f t="shared" si="108"/>
        <v>0</v>
      </c>
      <c r="AA382" s="144"/>
      <c r="AB382" s="144"/>
      <c r="AC382" s="144"/>
      <c r="AD382" s="144"/>
      <c r="AE382" s="346">
        <f t="shared" si="109"/>
        <v>0</v>
      </c>
      <c r="AF382" s="144"/>
      <c r="AG382" s="144"/>
      <c r="AH382" s="144"/>
      <c r="AI382" s="144"/>
      <c r="AJ382" s="346">
        <f t="shared" si="110"/>
        <v>0</v>
      </c>
      <c r="AK382" s="144"/>
      <c r="AL382" s="144"/>
      <c r="AM382" s="144"/>
      <c r="AN382" s="144"/>
      <c r="AO382" s="250">
        <f t="shared" si="102"/>
        <v>0</v>
      </c>
      <c r="AP382" s="767"/>
      <c r="AQ382" s="767"/>
      <c r="AR382" s="767"/>
      <c r="AS382" s="767"/>
      <c r="AT382" s="250">
        <f t="shared" si="105"/>
        <v>0</v>
      </c>
      <c r="AU382" s="144"/>
      <c r="AV382" s="144"/>
      <c r="AW382" s="144"/>
      <c r="AX382" s="144"/>
      <c r="AY382" s="250">
        <f t="shared" si="104"/>
        <v>0</v>
      </c>
    </row>
    <row r="383" spans="2:51" ht="33" customHeight="1" thickBot="1" x14ac:dyDescent="0.3">
      <c r="B383" s="168">
        <v>52</v>
      </c>
      <c r="C383" s="1106"/>
      <c r="D383" s="149" t="s">
        <v>10</v>
      </c>
      <c r="E383" s="153" t="s">
        <v>530</v>
      </c>
      <c r="F383" s="135">
        <f t="shared" si="103"/>
        <v>0</v>
      </c>
      <c r="G383" s="144"/>
      <c r="H383" s="144"/>
      <c r="I383" s="144"/>
      <c r="J383" s="337"/>
      <c r="K383" s="346">
        <f t="shared" si="111"/>
        <v>0</v>
      </c>
      <c r="L383" s="321"/>
      <c r="M383" s="144"/>
      <c r="N383" s="144"/>
      <c r="O383" s="144"/>
      <c r="P383" s="250">
        <f t="shared" si="106"/>
        <v>0</v>
      </c>
      <c r="Q383" s="144"/>
      <c r="R383" s="144"/>
      <c r="S383" s="144"/>
      <c r="T383" s="337"/>
      <c r="U383" s="346">
        <f t="shared" si="107"/>
        <v>0</v>
      </c>
      <c r="V383" s="144"/>
      <c r="W383" s="144"/>
      <c r="X383" s="144"/>
      <c r="Y383" s="337"/>
      <c r="Z383" s="346">
        <f t="shared" si="108"/>
        <v>0</v>
      </c>
      <c r="AA383" s="144"/>
      <c r="AB383" s="144"/>
      <c r="AC383" s="144"/>
      <c r="AD383" s="144"/>
      <c r="AE383" s="346">
        <f t="shared" si="109"/>
        <v>0</v>
      </c>
      <c r="AF383" s="144"/>
      <c r="AG383" s="144"/>
      <c r="AH383" s="144"/>
      <c r="AI383" s="144"/>
      <c r="AJ383" s="346">
        <f t="shared" si="110"/>
        <v>0</v>
      </c>
      <c r="AK383" s="144"/>
      <c r="AL383" s="144"/>
      <c r="AM383" s="144"/>
      <c r="AN383" s="144"/>
      <c r="AO383" s="250">
        <f t="shared" si="102"/>
        <v>0</v>
      </c>
      <c r="AP383" s="767"/>
      <c r="AQ383" s="767"/>
      <c r="AR383" s="767"/>
      <c r="AS383" s="767"/>
      <c r="AT383" s="250">
        <f t="shared" si="105"/>
        <v>0</v>
      </c>
      <c r="AU383" s="144"/>
      <c r="AV383" s="144"/>
      <c r="AW383" s="144"/>
      <c r="AX383" s="144"/>
      <c r="AY383" s="250">
        <f t="shared" si="104"/>
        <v>0</v>
      </c>
    </row>
    <row r="384" spans="2:51" ht="33" customHeight="1" thickBot="1" x14ac:dyDescent="0.3">
      <c r="B384" s="168">
        <v>53</v>
      </c>
      <c r="C384" s="1106"/>
      <c r="D384" s="149" t="s">
        <v>11</v>
      </c>
      <c r="E384" s="153" t="s">
        <v>530</v>
      </c>
      <c r="F384" s="135">
        <f t="shared" si="103"/>
        <v>0</v>
      </c>
      <c r="G384" s="144"/>
      <c r="H384" s="144"/>
      <c r="I384" s="144"/>
      <c r="J384" s="337"/>
      <c r="K384" s="346">
        <f t="shared" si="111"/>
        <v>0</v>
      </c>
      <c r="L384" s="321"/>
      <c r="M384" s="144"/>
      <c r="N384" s="144"/>
      <c r="O384" s="144"/>
      <c r="P384" s="250">
        <f t="shared" si="106"/>
        <v>0</v>
      </c>
      <c r="Q384" s="144"/>
      <c r="R384" s="144"/>
      <c r="S384" s="144"/>
      <c r="T384" s="337"/>
      <c r="U384" s="346">
        <f t="shared" si="107"/>
        <v>0</v>
      </c>
      <c r="V384" s="144"/>
      <c r="W384" s="144"/>
      <c r="X384" s="144"/>
      <c r="Y384" s="337"/>
      <c r="Z384" s="346">
        <f t="shared" si="108"/>
        <v>0</v>
      </c>
      <c r="AA384" s="144"/>
      <c r="AB384" s="144"/>
      <c r="AC384" s="144"/>
      <c r="AD384" s="144"/>
      <c r="AE384" s="346">
        <f t="shared" si="109"/>
        <v>0</v>
      </c>
      <c r="AF384" s="144"/>
      <c r="AG384" s="144"/>
      <c r="AH384" s="144"/>
      <c r="AI384" s="144"/>
      <c r="AJ384" s="346">
        <f t="shared" si="110"/>
        <v>0</v>
      </c>
      <c r="AK384" s="144"/>
      <c r="AL384" s="144"/>
      <c r="AM384" s="144"/>
      <c r="AN384" s="144"/>
      <c r="AO384" s="250">
        <f t="shared" si="102"/>
        <v>0</v>
      </c>
      <c r="AP384" s="767"/>
      <c r="AQ384" s="767"/>
      <c r="AR384" s="767"/>
      <c r="AS384" s="767"/>
      <c r="AT384" s="250">
        <f t="shared" si="105"/>
        <v>0</v>
      </c>
      <c r="AU384" s="144"/>
      <c r="AV384" s="144"/>
      <c r="AW384" s="144"/>
      <c r="AX384" s="144"/>
      <c r="AY384" s="250">
        <f t="shared" si="104"/>
        <v>0</v>
      </c>
    </row>
    <row r="385" spans="2:51" ht="33" customHeight="1" thickBot="1" x14ac:dyDescent="0.3">
      <c r="B385" s="168">
        <v>54</v>
      </c>
      <c r="C385" s="1106"/>
      <c r="D385" s="149" t="s">
        <v>12</v>
      </c>
      <c r="E385" s="153" t="s">
        <v>530</v>
      </c>
      <c r="F385" s="135">
        <f t="shared" si="103"/>
        <v>0</v>
      </c>
      <c r="G385" s="144"/>
      <c r="H385" s="144"/>
      <c r="I385" s="144"/>
      <c r="J385" s="337"/>
      <c r="K385" s="346">
        <f t="shared" si="111"/>
        <v>0</v>
      </c>
      <c r="L385" s="321"/>
      <c r="M385" s="144"/>
      <c r="N385" s="144"/>
      <c r="O385" s="144"/>
      <c r="P385" s="250">
        <f t="shared" si="106"/>
        <v>0</v>
      </c>
      <c r="Q385" s="144"/>
      <c r="R385" s="144"/>
      <c r="S385" s="144"/>
      <c r="T385" s="337"/>
      <c r="U385" s="346">
        <f t="shared" si="107"/>
        <v>0</v>
      </c>
      <c r="V385" s="144"/>
      <c r="W385" s="144"/>
      <c r="X385" s="144"/>
      <c r="Y385" s="337"/>
      <c r="Z385" s="346">
        <f t="shared" si="108"/>
        <v>0</v>
      </c>
      <c r="AA385" s="144"/>
      <c r="AB385" s="144"/>
      <c r="AC385" s="144"/>
      <c r="AD385" s="144"/>
      <c r="AE385" s="346">
        <f t="shared" si="109"/>
        <v>0</v>
      </c>
      <c r="AF385" s="144"/>
      <c r="AG385" s="144"/>
      <c r="AH385" s="144"/>
      <c r="AI385" s="144"/>
      <c r="AJ385" s="346">
        <f t="shared" si="110"/>
        <v>0</v>
      </c>
      <c r="AK385" s="144"/>
      <c r="AL385" s="144"/>
      <c r="AM385" s="144"/>
      <c r="AN385" s="144"/>
      <c r="AO385" s="250">
        <f t="shared" si="102"/>
        <v>0</v>
      </c>
      <c r="AP385" s="767"/>
      <c r="AQ385" s="767"/>
      <c r="AR385" s="767"/>
      <c r="AS385" s="767"/>
      <c r="AT385" s="250">
        <f t="shared" si="105"/>
        <v>0</v>
      </c>
      <c r="AU385" s="144"/>
      <c r="AV385" s="144"/>
      <c r="AW385" s="144"/>
      <c r="AX385" s="144"/>
      <c r="AY385" s="250">
        <f t="shared" si="104"/>
        <v>0</v>
      </c>
    </row>
    <row r="386" spans="2:51" ht="33" customHeight="1" thickBot="1" x14ac:dyDescent="0.3">
      <c r="B386" s="168">
        <v>55</v>
      </c>
      <c r="C386" s="1106"/>
      <c r="D386" s="149" t="s">
        <v>207</v>
      </c>
      <c r="E386" s="153" t="s">
        <v>530</v>
      </c>
      <c r="F386" s="135">
        <f t="shared" si="103"/>
        <v>0</v>
      </c>
      <c r="G386" s="144"/>
      <c r="H386" s="144"/>
      <c r="I386" s="144"/>
      <c r="J386" s="337"/>
      <c r="K386" s="346">
        <f t="shared" si="111"/>
        <v>0</v>
      </c>
      <c r="L386" s="321"/>
      <c r="M386" s="144"/>
      <c r="N386" s="144"/>
      <c r="O386" s="144"/>
      <c r="P386" s="250">
        <f t="shared" si="106"/>
        <v>0</v>
      </c>
      <c r="Q386" s="144"/>
      <c r="R386" s="144"/>
      <c r="S386" s="144"/>
      <c r="T386" s="337"/>
      <c r="U386" s="346">
        <f t="shared" si="107"/>
        <v>0</v>
      </c>
      <c r="V386" s="144"/>
      <c r="W386" s="144"/>
      <c r="X386" s="144"/>
      <c r="Y386" s="337"/>
      <c r="Z386" s="346">
        <f t="shared" si="108"/>
        <v>0</v>
      </c>
      <c r="AA386" s="144"/>
      <c r="AB386" s="144"/>
      <c r="AC386" s="144"/>
      <c r="AD386" s="144"/>
      <c r="AE386" s="346">
        <f t="shared" si="109"/>
        <v>0</v>
      </c>
      <c r="AF386" s="144"/>
      <c r="AG386" s="144"/>
      <c r="AH386" s="144"/>
      <c r="AI386" s="144"/>
      <c r="AJ386" s="346">
        <f t="shared" si="110"/>
        <v>0</v>
      </c>
      <c r="AK386" s="144"/>
      <c r="AL386" s="144"/>
      <c r="AM386" s="144"/>
      <c r="AN386" s="144"/>
      <c r="AO386" s="250">
        <f t="shared" si="102"/>
        <v>0</v>
      </c>
      <c r="AP386" s="767"/>
      <c r="AQ386" s="767"/>
      <c r="AR386" s="767"/>
      <c r="AS386" s="767"/>
      <c r="AT386" s="250">
        <f t="shared" si="105"/>
        <v>0</v>
      </c>
      <c r="AU386" s="144"/>
      <c r="AV386" s="144"/>
      <c r="AW386" s="144"/>
      <c r="AX386" s="144"/>
      <c r="AY386" s="250">
        <f t="shared" si="104"/>
        <v>0</v>
      </c>
    </row>
    <row r="387" spans="2:51" ht="33" customHeight="1" thickBot="1" x14ac:dyDescent="0.3">
      <c r="B387" s="168">
        <v>56</v>
      </c>
      <c r="C387" s="1106"/>
      <c r="D387" s="149" t="s">
        <v>16</v>
      </c>
      <c r="E387" s="153" t="s">
        <v>530</v>
      </c>
      <c r="F387" s="135">
        <f t="shared" si="103"/>
        <v>0</v>
      </c>
      <c r="G387" s="144"/>
      <c r="H387" s="144"/>
      <c r="I387" s="144"/>
      <c r="J387" s="337"/>
      <c r="K387" s="346">
        <f t="shared" si="111"/>
        <v>0</v>
      </c>
      <c r="L387" s="321"/>
      <c r="M387" s="144"/>
      <c r="N387" s="144"/>
      <c r="O387" s="144"/>
      <c r="P387" s="250">
        <f t="shared" si="106"/>
        <v>0</v>
      </c>
      <c r="Q387" s="144"/>
      <c r="R387" s="144"/>
      <c r="S387" s="144"/>
      <c r="T387" s="337"/>
      <c r="U387" s="346">
        <f t="shared" si="107"/>
        <v>0</v>
      </c>
      <c r="V387" s="144"/>
      <c r="W387" s="144"/>
      <c r="X387" s="144"/>
      <c r="Y387" s="337"/>
      <c r="Z387" s="346">
        <f t="shared" si="108"/>
        <v>0</v>
      </c>
      <c r="AA387" s="144"/>
      <c r="AB387" s="144"/>
      <c r="AC387" s="144"/>
      <c r="AD387" s="144"/>
      <c r="AE387" s="346">
        <f t="shared" si="109"/>
        <v>0</v>
      </c>
      <c r="AF387" s="144"/>
      <c r="AG387" s="144"/>
      <c r="AH387" s="144"/>
      <c r="AI387" s="144"/>
      <c r="AJ387" s="346">
        <f t="shared" si="110"/>
        <v>0</v>
      </c>
      <c r="AK387" s="144"/>
      <c r="AL387" s="144"/>
      <c r="AM387" s="144"/>
      <c r="AN387" s="144"/>
      <c r="AO387" s="250">
        <f t="shared" si="102"/>
        <v>0</v>
      </c>
      <c r="AP387" s="767"/>
      <c r="AQ387" s="767"/>
      <c r="AR387" s="767"/>
      <c r="AS387" s="767"/>
      <c r="AT387" s="250">
        <f t="shared" si="105"/>
        <v>0</v>
      </c>
      <c r="AU387" s="144"/>
      <c r="AV387" s="144"/>
      <c r="AW387" s="144"/>
      <c r="AX387" s="144"/>
      <c r="AY387" s="250">
        <f t="shared" si="104"/>
        <v>0</v>
      </c>
    </row>
    <row r="388" spans="2:51" ht="33" customHeight="1" thickBot="1" x14ac:dyDescent="0.3">
      <c r="B388" s="168">
        <v>57</v>
      </c>
      <c r="C388" s="1106"/>
      <c r="D388" s="149" t="s">
        <v>208</v>
      </c>
      <c r="E388" s="153" t="s">
        <v>530</v>
      </c>
      <c r="F388" s="135">
        <f t="shared" si="103"/>
        <v>0</v>
      </c>
      <c r="G388" s="144"/>
      <c r="H388" s="144"/>
      <c r="I388" s="144"/>
      <c r="J388" s="337"/>
      <c r="K388" s="346">
        <f t="shared" si="111"/>
        <v>0</v>
      </c>
      <c r="L388" s="321"/>
      <c r="M388" s="144"/>
      <c r="N388" s="144"/>
      <c r="O388" s="144"/>
      <c r="P388" s="250">
        <f t="shared" si="106"/>
        <v>0</v>
      </c>
      <c r="Q388" s="144"/>
      <c r="R388" s="144"/>
      <c r="S388" s="144"/>
      <c r="T388" s="337"/>
      <c r="U388" s="346">
        <f t="shared" si="107"/>
        <v>0</v>
      </c>
      <c r="V388" s="144"/>
      <c r="W388" s="144"/>
      <c r="X388" s="144"/>
      <c r="Y388" s="337"/>
      <c r="Z388" s="346">
        <f t="shared" si="108"/>
        <v>0</v>
      </c>
      <c r="AA388" s="144"/>
      <c r="AB388" s="144"/>
      <c r="AC388" s="144"/>
      <c r="AD388" s="144"/>
      <c r="AE388" s="346">
        <f t="shared" si="109"/>
        <v>0</v>
      </c>
      <c r="AF388" s="144"/>
      <c r="AG388" s="144"/>
      <c r="AH388" s="144"/>
      <c r="AI388" s="144"/>
      <c r="AJ388" s="346">
        <f t="shared" si="110"/>
        <v>0</v>
      </c>
      <c r="AK388" s="144"/>
      <c r="AL388" s="144"/>
      <c r="AM388" s="144"/>
      <c r="AN388" s="144"/>
      <c r="AO388" s="250">
        <f t="shared" si="102"/>
        <v>0</v>
      </c>
      <c r="AP388" s="767"/>
      <c r="AQ388" s="767"/>
      <c r="AR388" s="767"/>
      <c r="AS388" s="767"/>
      <c r="AT388" s="250">
        <f t="shared" si="105"/>
        <v>0</v>
      </c>
      <c r="AU388" s="144"/>
      <c r="AV388" s="144"/>
      <c r="AW388" s="144"/>
      <c r="AX388" s="144"/>
      <c r="AY388" s="250">
        <f t="shared" si="104"/>
        <v>0</v>
      </c>
    </row>
    <row r="389" spans="2:51" ht="42" customHeight="1" thickBot="1" x14ac:dyDescent="0.3">
      <c r="B389" s="168">
        <v>58</v>
      </c>
      <c r="C389" s="1106"/>
      <c r="D389" s="149" t="s">
        <v>209</v>
      </c>
      <c r="E389" s="153" t="s">
        <v>530</v>
      </c>
      <c r="F389" s="135">
        <f t="shared" si="103"/>
        <v>0</v>
      </c>
      <c r="G389" s="144"/>
      <c r="H389" s="144"/>
      <c r="I389" s="144"/>
      <c r="J389" s="337"/>
      <c r="K389" s="346">
        <f t="shared" si="111"/>
        <v>0</v>
      </c>
      <c r="L389" s="321"/>
      <c r="M389" s="144"/>
      <c r="N389" s="144"/>
      <c r="O389" s="144"/>
      <c r="P389" s="250">
        <f t="shared" si="106"/>
        <v>0</v>
      </c>
      <c r="Q389" s="144"/>
      <c r="R389" s="144"/>
      <c r="S389" s="144"/>
      <c r="T389" s="337"/>
      <c r="U389" s="346">
        <f t="shared" si="107"/>
        <v>0</v>
      </c>
      <c r="V389" s="144"/>
      <c r="W389" s="144"/>
      <c r="X389" s="144"/>
      <c r="Y389" s="337"/>
      <c r="Z389" s="346">
        <f t="shared" si="108"/>
        <v>0</v>
      </c>
      <c r="AA389" s="144"/>
      <c r="AB389" s="144"/>
      <c r="AC389" s="144"/>
      <c r="AD389" s="144"/>
      <c r="AE389" s="346">
        <f t="shared" si="109"/>
        <v>0</v>
      </c>
      <c r="AF389" s="144"/>
      <c r="AG389" s="144"/>
      <c r="AH389" s="144"/>
      <c r="AI389" s="144"/>
      <c r="AJ389" s="346">
        <f t="shared" si="110"/>
        <v>0</v>
      </c>
      <c r="AK389" s="144"/>
      <c r="AL389" s="144"/>
      <c r="AM389" s="144"/>
      <c r="AN389" s="144"/>
      <c r="AO389" s="250">
        <f t="shared" si="102"/>
        <v>0</v>
      </c>
      <c r="AP389" s="767"/>
      <c r="AQ389" s="767"/>
      <c r="AR389" s="767"/>
      <c r="AS389" s="767"/>
      <c r="AT389" s="250">
        <f t="shared" si="105"/>
        <v>0</v>
      </c>
      <c r="AU389" s="144"/>
      <c r="AV389" s="144"/>
      <c r="AW389" s="144"/>
      <c r="AX389" s="144"/>
      <c r="AY389" s="250">
        <f t="shared" si="104"/>
        <v>0</v>
      </c>
    </row>
    <row r="390" spans="2:51" ht="33" customHeight="1" thickBot="1" x14ac:dyDescent="0.3">
      <c r="B390" s="168">
        <v>59</v>
      </c>
      <c r="C390" s="1106"/>
      <c r="D390" s="149" t="s">
        <v>210</v>
      </c>
      <c r="E390" s="153" t="s">
        <v>530</v>
      </c>
      <c r="F390" s="135">
        <f t="shared" si="103"/>
        <v>0</v>
      </c>
      <c r="G390" s="144"/>
      <c r="H390" s="144"/>
      <c r="I390" s="144"/>
      <c r="J390" s="337"/>
      <c r="K390" s="346">
        <f t="shared" si="111"/>
        <v>0</v>
      </c>
      <c r="L390" s="321"/>
      <c r="M390" s="144"/>
      <c r="N390" s="144"/>
      <c r="O390" s="144"/>
      <c r="P390" s="250">
        <f t="shared" si="106"/>
        <v>0</v>
      </c>
      <c r="Q390" s="144"/>
      <c r="R390" s="144"/>
      <c r="S390" s="144"/>
      <c r="T390" s="337"/>
      <c r="U390" s="346">
        <f t="shared" si="107"/>
        <v>0</v>
      </c>
      <c r="V390" s="144"/>
      <c r="W390" s="144"/>
      <c r="X390" s="144"/>
      <c r="Y390" s="337"/>
      <c r="Z390" s="346">
        <f t="shared" si="108"/>
        <v>0</v>
      </c>
      <c r="AA390" s="144"/>
      <c r="AB390" s="144"/>
      <c r="AC390" s="144"/>
      <c r="AD390" s="144"/>
      <c r="AE390" s="346">
        <f t="shared" si="109"/>
        <v>0</v>
      </c>
      <c r="AF390" s="144"/>
      <c r="AG390" s="144"/>
      <c r="AH390" s="144"/>
      <c r="AI390" s="144"/>
      <c r="AJ390" s="346">
        <f t="shared" si="110"/>
        <v>0</v>
      </c>
      <c r="AK390" s="144"/>
      <c r="AL390" s="144"/>
      <c r="AM390" s="144"/>
      <c r="AN390" s="144"/>
      <c r="AO390" s="250">
        <f t="shared" si="102"/>
        <v>0</v>
      </c>
      <c r="AP390" s="767"/>
      <c r="AQ390" s="767"/>
      <c r="AR390" s="767"/>
      <c r="AS390" s="767"/>
      <c r="AT390" s="250">
        <f t="shared" si="105"/>
        <v>0</v>
      </c>
      <c r="AU390" s="144"/>
      <c r="AV390" s="144"/>
      <c r="AW390" s="144"/>
      <c r="AX390" s="144"/>
      <c r="AY390" s="250">
        <f t="shared" si="104"/>
        <v>0</v>
      </c>
    </row>
    <row r="391" spans="2:51" ht="33" customHeight="1" thickBot="1" x14ac:dyDescent="0.3">
      <c r="B391" s="168">
        <v>60</v>
      </c>
      <c r="C391" s="1106"/>
      <c r="D391" s="149" t="s">
        <v>30</v>
      </c>
      <c r="E391" s="153" t="s">
        <v>530</v>
      </c>
      <c r="F391" s="135">
        <f t="shared" si="103"/>
        <v>0</v>
      </c>
      <c r="G391" s="144"/>
      <c r="H391" s="144"/>
      <c r="I391" s="144"/>
      <c r="J391" s="337"/>
      <c r="K391" s="346">
        <f t="shared" si="111"/>
        <v>0</v>
      </c>
      <c r="L391" s="321"/>
      <c r="M391" s="144"/>
      <c r="N391" s="144"/>
      <c r="O391" s="144"/>
      <c r="P391" s="250">
        <f t="shared" si="106"/>
        <v>0</v>
      </c>
      <c r="Q391" s="144"/>
      <c r="R391" s="144"/>
      <c r="S391" s="144"/>
      <c r="T391" s="337"/>
      <c r="U391" s="346">
        <f t="shared" si="107"/>
        <v>0</v>
      </c>
      <c r="V391" s="144"/>
      <c r="W391" s="144"/>
      <c r="X391" s="144"/>
      <c r="Y391" s="337"/>
      <c r="Z391" s="346">
        <f t="shared" si="108"/>
        <v>0</v>
      </c>
      <c r="AA391" s="144"/>
      <c r="AB391" s="144"/>
      <c r="AC391" s="144"/>
      <c r="AD391" s="144"/>
      <c r="AE391" s="346">
        <f t="shared" si="109"/>
        <v>0</v>
      </c>
      <c r="AF391" s="144"/>
      <c r="AG391" s="144"/>
      <c r="AH391" s="144"/>
      <c r="AI391" s="144"/>
      <c r="AJ391" s="346">
        <f t="shared" si="110"/>
        <v>0</v>
      </c>
      <c r="AK391" s="144"/>
      <c r="AL391" s="144"/>
      <c r="AM391" s="144"/>
      <c r="AN391" s="144"/>
      <c r="AO391" s="250">
        <f t="shared" si="102"/>
        <v>0</v>
      </c>
      <c r="AP391" s="767"/>
      <c r="AQ391" s="767"/>
      <c r="AR391" s="767"/>
      <c r="AS391" s="767"/>
      <c r="AT391" s="250">
        <f t="shared" si="105"/>
        <v>0</v>
      </c>
      <c r="AU391" s="144"/>
      <c r="AV391" s="144"/>
      <c r="AW391" s="144"/>
      <c r="AX391" s="144"/>
      <c r="AY391" s="250">
        <f t="shared" si="104"/>
        <v>0</v>
      </c>
    </row>
    <row r="392" spans="2:51" ht="33" customHeight="1" thickBot="1" x14ac:dyDescent="0.3">
      <c r="B392" s="168">
        <v>61</v>
      </c>
      <c r="C392" s="1106"/>
      <c r="D392" s="149" t="s">
        <v>586</v>
      </c>
      <c r="E392" s="153" t="s">
        <v>530</v>
      </c>
      <c r="F392" s="135">
        <f t="shared" si="103"/>
        <v>0</v>
      </c>
      <c r="G392" s="144"/>
      <c r="H392" s="144"/>
      <c r="I392" s="144"/>
      <c r="J392" s="337"/>
      <c r="K392" s="346">
        <f t="shared" si="111"/>
        <v>0</v>
      </c>
      <c r="L392" s="321"/>
      <c r="M392" s="144"/>
      <c r="N392" s="144"/>
      <c r="O392" s="144"/>
      <c r="P392" s="250">
        <f t="shared" si="106"/>
        <v>0</v>
      </c>
      <c r="Q392" s="144"/>
      <c r="R392" s="144"/>
      <c r="S392" s="144"/>
      <c r="T392" s="337"/>
      <c r="U392" s="346">
        <f t="shared" si="107"/>
        <v>0</v>
      </c>
      <c r="V392" s="144"/>
      <c r="W392" s="144"/>
      <c r="X392" s="144"/>
      <c r="Y392" s="337"/>
      <c r="Z392" s="346">
        <f t="shared" si="108"/>
        <v>0</v>
      </c>
      <c r="AA392" s="144"/>
      <c r="AB392" s="144"/>
      <c r="AC392" s="144"/>
      <c r="AD392" s="144"/>
      <c r="AE392" s="346">
        <f t="shared" si="109"/>
        <v>0</v>
      </c>
      <c r="AF392" s="144"/>
      <c r="AG392" s="144"/>
      <c r="AH392" s="144"/>
      <c r="AI392" s="144"/>
      <c r="AJ392" s="346">
        <f t="shared" si="110"/>
        <v>0</v>
      </c>
      <c r="AK392" s="144"/>
      <c r="AL392" s="144"/>
      <c r="AM392" s="144"/>
      <c r="AN392" s="144"/>
      <c r="AO392" s="250">
        <f t="shared" si="102"/>
        <v>0</v>
      </c>
      <c r="AP392" s="767"/>
      <c r="AQ392" s="767"/>
      <c r="AR392" s="767"/>
      <c r="AS392" s="767"/>
      <c r="AT392" s="250">
        <f t="shared" si="105"/>
        <v>0</v>
      </c>
      <c r="AU392" s="144"/>
      <c r="AV392" s="144"/>
      <c r="AW392" s="144"/>
      <c r="AX392" s="144"/>
      <c r="AY392" s="250">
        <f t="shared" si="104"/>
        <v>0</v>
      </c>
    </row>
    <row r="393" spans="2:51" ht="33" customHeight="1" thickBot="1" x14ac:dyDescent="0.3">
      <c r="B393" s="168">
        <v>62</v>
      </c>
      <c r="C393" s="1106"/>
      <c r="D393" s="149" t="s">
        <v>38</v>
      </c>
      <c r="E393" s="153" t="s">
        <v>530</v>
      </c>
      <c r="F393" s="135">
        <f t="shared" si="103"/>
        <v>0</v>
      </c>
      <c r="G393" s="144"/>
      <c r="H393" s="144"/>
      <c r="I393" s="144"/>
      <c r="J393" s="337"/>
      <c r="K393" s="346">
        <f t="shared" si="111"/>
        <v>0</v>
      </c>
      <c r="L393" s="321"/>
      <c r="M393" s="144"/>
      <c r="N393" s="144"/>
      <c r="O393" s="144"/>
      <c r="P393" s="250">
        <f t="shared" si="106"/>
        <v>0</v>
      </c>
      <c r="Q393" s="144"/>
      <c r="R393" s="144"/>
      <c r="S393" s="144"/>
      <c r="T393" s="337"/>
      <c r="U393" s="346">
        <f t="shared" si="107"/>
        <v>0</v>
      </c>
      <c r="V393" s="144"/>
      <c r="W393" s="144"/>
      <c r="X393" s="144"/>
      <c r="Y393" s="337"/>
      <c r="Z393" s="346">
        <f t="shared" si="108"/>
        <v>0</v>
      </c>
      <c r="AA393" s="144"/>
      <c r="AB393" s="144"/>
      <c r="AC393" s="144"/>
      <c r="AD393" s="144"/>
      <c r="AE393" s="346">
        <f t="shared" si="109"/>
        <v>0</v>
      </c>
      <c r="AF393" s="144"/>
      <c r="AG393" s="144"/>
      <c r="AH393" s="144"/>
      <c r="AI393" s="144"/>
      <c r="AJ393" s="346">
        <f t="shared" si="110"/>
        <v>0</v>
      </c>
      <c r="AK393" s="144"/>
      <c r="AL393" s="144"/>
      <c r="AM393" s="144"/>
      <c r="AN393" s="144"/>
      <c r="AO393" s="250">
        <f t="shared" si="102"/>
        <v>0</v>
      </c>
      <c r="AP393" s="767"/>
      <c r="AQ393" s="767"/>
      <c r="AR393" s="767"/>
      <c r="AS393" s="767"/>
      <c r="AT393" s="250">
        <f t="shared" si="105"/>
        <v>0</v>
      </c>
      <c r="AU393" s="144"/>
      <c r="AV393" s="144"/>
      <c r="AW393" s="144"/>
      <c r="AX393" s="144"/>
      <c r="AY393" s="250">
        <f t="shared" si="104"/>
        <v>0</v>
      </c>
    </row>
    <row r="394" spans="2:51" ht="33" customHeight="1" thickBot="1" x14ac:dyDescent="0.3">
      <c r="B394" s="168">
        <v>63</v>
      </c>
      <c r="C394" s="1106"/>
      <c r="D394" s="149" t="s">
        <v>29</v>
      </c>
      <c r="E394" s="153" t="s">
        <v>530</v>
      </c>
      <c r="F394" s="135">
        <f t="shared" si="103"/>
        <v>0</v>
      </c>
      <c r="G394" s="144"/>
      <c r="H394" s="144"/>
      <c r="I394" s="144"/>
      <c r="J394" s="337"/>
      <c r="K394" s="346">
        <f t="shared" si="111"/>
        <v>0</v>
      </c>
      <c r="L394" s="321"/>
      <c r="M394" s="144"/>
      <c r="N394" s="144"/>
      <c r="O394" s="144"/>
      <c r="P394" s="250">
        <f t="shared" si="106"/>
        <v>0</v>
      </c>
      <c r="Q394" s="144"/>
      <c r="R394" s="144"/>
      <c r="S394" s="144"/>
      <c r="T394" s="337"/>
      <c r="U394" s="346">
        <f t="shared" si="107"/>
        <v>0</v>
      </c>
      <c r="V394" s="144"/>
      <c r="W394" s="144"/>
      <c r="X394" s="144"/>
      <c r="Y394" s="337"/>
      <c r="Z394" s="346">
        <f t="shared" si="108"/>
        <v>0</v>
      </c>
      <c r="AA394" s="144"/>
      <c r="AB394" s="144"/>
      <c r="AC394" s="144"/>
      <c r="AD394" s="144"/>
      <c r="AE394" s="346">
        <f t="shared" si="109"/>
        <v>0</v>
      </c>
      <c r="AF394" s="144"/>
      <c r="AG394" s="144"/>
      <c r="AH394" s="144"/>
      <c r="AI394" s="144"/>
      <c r="AJ394" s="346">
        <f t="shared" si="110"/>
        <v>0</v>
      </c>
      <c r="AK394" s="144"/>
      <c r="AL394" s="144"/>
      <c r="AM394" s="144"/>
      <c r="AN394" s="144"/>
      <c r="AO394" s="250">
        <f t="shared" si="102"/>
        <v>0</v>
      </c>
      <c r="AP394" s="767"/>
      <c r="AQ394" s="767"/>
      <c r="AR394" s="767"/>
      <c r="AS394" s="767"/>
      <c r="AT394" s="250">
        <f t="shared" si="105"/>
        <v>0</v>
      </c>
      <c r="AU394" s="144"/>
      <c r="AV394" s="144"/>
      <c r="AW394" s="144"/>
      <c r="AX394" s="144"/>
      <c r="AY394" s="250">
        <f t="shared" si="104"/>
        <v>0</v>
      </c>
    </row>
    <row r="395" spans="2:51" ht="33" customHeight="1" thickBot="1" x14ac:dyDescent="0.3">
      <c r="B395" s="168">
        <v>64</v>
      </c>
      <c r="C395" s="1106"/>
      <c r="D395" s="149" t="s">
        <v>18</v>
      </c>
      <c r="E395" s="153" t="s">
        <v>530</v>
      </c>
      <c r="F395" s="135">
        <f t="shared" si="103"/>
        <v>0</v>
      </c>
      <c r="G395" s="144"/>
      <c r="H395" s="144"/>
      <c r="I395" s="144"/>
      <c r="J395" s="337"/>
      <c r="K395" s="346">
        <f t="shared" si="111"/>
        <v>0</v>
      </c>
      <c r="L395" s="321"/>
      <c r="M395" s="144"/>
      <c r="N395" s="144"/>
      <c r="O395" s="144"/>
      <c r="P395" s="250">
        <f t="shared" si="106"/>
        <v>0</v>
      </c>
      <c r="Q395" s="144"/>
      <c r="R395" s="144"/>
      <c r="S395" s="144"/>
      <c r="T395" s="337"/>
      <c r="U395" s="346">
        <f t="shared" si="107"/>
        <v>0</v>
      </c>
      <c r="V395" s="144"/>
      <c r="W395" s="144"/>
      <c r="X395" s="144"/>
      <c r="Y395" s="337"/>
      <c r="Z395" s="346">
        <f t="shared" si="108"/>
        <v>0</v>
      </c>
      <c r="AA395" s="144"/>
      <c r="AB395" s="144"/>
      <c r="AC395" s="144"/>
      <c r="AD395" s="144"/>
      <c r="AE395" s="346">
        <f t="shared" si="109"/>
        <v>0</v>
      </c>
      <c r="AF395" s="144"/>
      <c r="AG395" s="144"/>
      <c r="AH395" s="144"/>
      <c r="AI395" s="144"/>
      <c r="AJ395" s="346">
        <f t="shared" si="110"/>
        <v>0</v>
      </c>
      <c r="AK395" s="144"/>
      <c r="AL395" s="144"/>
      <c r="AM395" s="144"/>
      <c r="AN395" s="144"/>
      <c r="AO395" s="250">
        <f t="shared" ref="AO395:AO420" si="112">AK395+AL395+AM395+AN395</f>
        <v>0</v>
      </c>
      <c r="AP395" s="767"/>
      <c r="AQ395" s="767"/>
      <c r="AR395" s="767"/>
      <c r="AS395" s="767"/>
      <c r="AT395" s="250">
        <f t="shared" si="105"/>
        <v>0</v>
      </c>
      <c r="AU395" s="144"/>
      <c r="AV395" s="144"/>
      <c r="AW395" s="144"/>
      <c r="AX395" s="144"/>
      <c r="AY395" s="250">
        <f t="shared" si="104"/>
        <v>0</v>
      </c>
    </row>
    <row r="396" spans="2:51" ht="33" customHeight="1" thickBot="1" x14ac:dyDescent="0.3">
      <c r="B396" s="168">
        <v>65</v>
      </c>
      <c r="C396" s="1106"/>
      <c r="D396" s="149" t="s">
        <v>213</v>
      </c>
      <c r="E396" s="153" t="s">
        <v>530</v>
      </c>
      <c r="F396" s="135">
        <f t="shared" ref="F396:F420" si="113">K396+P396+U396+Z396+AE396+AJ396+AO396+AT396+AY396</f>
        <v>0</v>
      </c>
      <c r="G396" s="144"/>
      <c r="H396" s="144"/>
      <c r="I396" s="144"/>
      <c r="J396" s="337"/>
      <c r="K396" s="346">
        <f t="shared" si="111"/>
        <v>0</v>
      </c>
      <c r="L396" s="321"/>
      <c r="M396" s="144"/>
      <c r="N396" s="144"/>
      <c r="O396" s="144"/>
      <c r="P396" s="250">
        <f t="shared" si="106"/>
        <v>0</v>
      </c>
      <c r="Q396" s="144"/>
      <c r="R396" s="144"/>
      <c r="S396" s="144"/>
      <c r="T396" s="337"/>
      <c r="U396" s="346">
        <f t="shared" si="107"/>
        <v>0</v>
      </c>
      <c r="V396" s="144"/>
      <c r="W396" s="144"/>
      <c r="X396" s="144"/>
      <c r="Y396" s="337"/>
      <c r="Z396" s="346">
        <f t="shared" si="108"/>
        <v>0</v>
      </c>
      <c r="AA396" s="144"/>
      <c r="AB396" s="144"/>
      <c r="AC396" s="144"/>
      <c r="AD396" s="144"/>
      <c r="AE396" s="346">
        <f t="shared" si="109"/>
        <v>0</v>
      </c>
      <c r="AF396" s="144"/>
      <c r="AG396" s="144"/>
      <c r="AH396" s="144"/>
      <c r="AI396" s="144"/>
      <c r="AJ396" s="346">
        <f t="shared" si="110"/>
        <v>0</v>
      </c>
      <c r="AK396" s="144"/>
      <c r="AL396" s="144"/>
      <c r="AM396" s="144"/>
      <c r="AN396" s="144"/>
      <c r="AO396" s="250">
        <f t="shared" si="112"/>
        <v>0</v>
      </c>
      <c r="AP396" s="767"/>
      <c r="AQ396" s="767"/>
      <c r="AR396" s="767"/>
      <c r="AS396" s="767"/>
      <c r="AT396" s="250">
        <f t="shared" si="105"/>
        <v>0</v>
      </c>
      <c r="AU396" s="144"/>
      <c r="AV396" s="144"/>
      <c r="AW396" s="144"/>
      <c r="AX396" s="144"/>
      <c r="AY396" s="250">
        <f t="shared" ref="AY396:AY420" si="114">AU396+AV396+AW396+AX396</f>
        <v>0</v>
      </c>
    </row>
    <row r="397" spans="2:51" ht="33" customHeight="1" thickBot="1" x14ac:dyDescent="0.3">
      <c r="B397" s="168">
        <v>66</v>
      </c>
      <c r="C397" s="1106"/>
      <c r="D397" s="149" t="s">
        <v>214</v>
      </c>
      <c r="E397" s="153" t="s">
        <v>530</v>
      </c>
      <c r="F397" s="135">
        <f t="shared" si="113"/>
        <v>0</v>
      </c>
      <c r="G397" s="144"/>
      <c r="H397" s="144"/>
      <c r="I397" s="144"/>
      <c r="J397" s="337"/>
      <c r="K397" s="346">
        <f t="shared" si="111"/>
        <v>0</v>
      </c>
      <c r="L397" s="321"/>
      <c r="M397" s="144"/>
      <c r="N397" s="144"/>
      <c r="O397" s="144"/>
      <c r="P397" s="250">
        <f t="shared" si="106"/>
        <v>0</v>
      </c>
      <c r="Q397" s="144"/>
      <c r="R397" s="144"/>
      <c r="S397" s="144"/>
      <c r="T397" s="337"/>
      <c r="U397" s="346">
        <f t="shared" si="107"/>
        <v>0</v>
      </c>
      <c r="V397" s="144"/>
      <c r="W397" s="144"/>
      <c r="X397" s="144"/>
      <c r="Y397" s="337"/>
      <c r="Z397" s="346">
        <f t="shared" si="108"/>
        <v>0</v>
      </c>
      <c r="AA397" s="144"/>
      <c r="AB397" s="144"/>
      <c r="AC397" s="144"/>
      <c r="AD397" s="144"/>
      <c r="AE397" s="346">
        <f t="shared" si="109"/>
        <v>0</v>
      </c>
      <c r="AF397" s="144"/>
      <c r="AG397" s="144"/>
      <c r="AH397" s="144"/>
      <c r="AI397" s="144"/>
      <c r="AJ397" s="346">
        <f t="shared" si="110"/>
        <v>0</v>
      </c>
      <c r="AK397" s="144"/>
      <c r="AL397" s="144"/>
      <c r="AM397" s="144"/>
      <c r="AN397" s="144"/>
      <c r="AO397" s="250">
        <f t="shared" si="112"/>
        <v>0</v>
      </c>
      <c r="AP397" s="767"/>
      <c r="AQ397" s="767"/>
      <c r="AR397" s="767"/>
      <c r="AS397" s="767"/>
      <c r="AT397" s="250">
        <f t="shared" ref="AT397:AT420" si="115">AP397+AQ397+AR397+AS397</f>
        <v>0</v>
      </c>
      <c r="AU397" s="144"/>
      <c r="AV397" s="144"/>
      <c r="AW397" s="144"/>
      <c r="AX397" s="144"/>
      <c r="AY397" s="250">
        <f t="shared" si="114"/>
        <v>0</v>
      </c>
    </row>
    <row r="398" spans="2:51" ht="33" customHeight="1" thickBot="1" x14ac:dyDescent="0.3">
      <c r="B398" s="168">
        <v>67</v>
      </c>
      <c r="C398" s="1106"/>
      <c r="D398" s="149" t="s">
        <v>44</v>
      </c>
      <c r="E398" s="153" t="s">
        <v>530</v>
      </c>
      <c r="F398" s="135">
        <f t="shared" si="113"/>
        <v>0</v>
      </c>
      <c r="G398" s="144"/>
      <c r="H398" s="144"/>
      <c r="I398" s="144"/>
      <c r="J398" s="337"/>
      <c r="K398" s="346">
        <f t="shared" si="111"/>
        <v>0</v>
      </c>
      <c r="L398" s="321"/>
      <c r="M398" s="144"/>
      <c r="N398" s="144"/>
      <c r="O398" s="144"/>
      <c r="P398" s="250">
        <f t="shared" si="106"/>
        <v>0</v>
      </c>
      <c r="Q398" s="144"/>
      <c r="R398" s="144"/>
      <c r="S398" s="144"/>
      <c r="T398" s="337"/>
      <c r="U398" s="346">
        <f t="shared" si="107"/>
        <v>0</v>
      </c>
      <c r="V398" s="144"/>
      <c r="W398" s="144"/>
      <c r="X398" s="144"/>
      <c r="Y398" s="337"/>
      <c r="Z398" s="346">
        <f t="shared" si="108"/>
        <v>0</v>
      </c>
      <c r="AA398" s="144"/>
      <c r="AB398" s="144"/>
      <c r="AC398" s="144"/>
      <c r="AD398" s="144"/>
      <c r="AE398" s="346">
        <f t="shared" si="109"/>
        <v>0</v>
      </c>
      <c r="AF398" s="144"/>
      <c r="AG398" s="144"/>
      <c r="AH398" s="144"/>
      <c r="AI398" s="144"/>
      <c r="AJ398" s="346">
        <f t="shared" si="110"/>
        <v>0</v>
      </c>
      <c r="AK398" s="144"/>
      <c r="AL398" s="144"/>
      <c r="AM398" s="144"/>
      <c r="AN398" s="144"/>
      <c r="AO398" s="250">
        <f t="shared" si="112"/>
        <v>0</v>
      </c>
      <c r="AP398" s="767"/>
      <c r="AQ398" s="767"/>
      <c r="AR398" s="767"/>
      <c r="AS398" s="767"/>
      <c r="AT398" s="250">
        <f t="shared" si="115"/>
        <v>0</v>
      </c>
      <c r="AU398" s="144"/>
      <c r="AV398" s="144"/>
      <c r="AW398" s="144"/>
      <c r="AX398" s="144"/>
      <c r="AY398" s="250">
        <f t="shared" si="114"/>
        <v>0</v>
      </c>
    </row>
    <row r="399" spans="2:51" ht="33" customHeight="1" thickBot="1" x14ac:dyDescent="0.3">
      <c r="B399" s="168">
        <v>68</v>
      </c>
      <c r="C399" s="1106"/>
      <c r="D399" s="149" t="s">
        <v>43</v>
      </c>
      <c r="E399" s="153" t="s">
        <v>530</v>
      </c>
      <c r="F399" s="135">
        <f t="shared" si="113"/>
        <v>0</v>
      </c>
      <c r="G399" s="144"/>
      <c r="H399" s="144"/>
      <c r="I399" s="144"/>
      <c r="J399" s="337"/>
      <c r="K399" s="346">
        <f t="shared" si="111"/>
        <v>0</v>
      </c>
      <c r="L399" s="321"/>
      <c r="M399" s="144"/>
      <c r="N399" s="144"/>
      <c r="O399" s="144"/>
      <c r="P399" s="250">
        <f t="shared" si="106"/>
        <v>0</v>
      </c>
      <c r="Q399" s="144"/>
      <c r="R399" s="144"/>
      <c r="S399" s="144"/>
      <c r="T399" s="337"/>
      <c r="U399" s="346">
        <f t="shared" si="107"/>
        <v>0</v>
      </c>
      <c r="V399" s="144"/>
      <c r="W399" s="144"/>
      <c r="X399" s="144"/>
      <c r="Y399" s="337"/>
      <c r="Z399" s="346">
        <f t="shared" si="108"/>
        <v>0</v>
      </c>
      <c r="AA399" s="144"/>
      <c r="AB399" s="144"/>
      <c r="AC399" s="144"/>
      <c r="AD399" s="144"/>
      <c r="AE399" s="346">
        <f t="shared" si="109"/>
        <v>0</v>
      </c>
      <c r="AF399" s="144"/>
      <c r="AG399" s="144"/>
      <c r="AH399" s="144"/>
      <c r="AI399" s="144"/>
      <c r="AJ399" s="346">
        <f t="shared" si="110"/>
        <v>0</v>
      </c>
      <c r="AK399" s="144"/>
      <c r="AL399" s="144"/>
      <c r="AM399" s="144"/>
      <c r="AN399" s="144"/>
      <c r="AO399" s="250">
        <f t="shared" si="112"/>
        <v>0</v>
      </c>
      <c r="AP399" s="767"/>
      <c r="AQ399" s="767"/>
      <c r="AR399" s="767"/>
      <c r="AS399" s="767"/>
      <c r="AT399" s="250">
        <f t="shared" si="115"/>
        <v>0</v>
      </c>
      <c r="AU399" s="144"/>
      <c r="AV399" s="144"/>
      <c r="AW399" s="144"/>
      <c r="AX399" s="144"/>
      <c r="AY399" s="250">
        <f t="shared" si="114"/>
        <v>0</v>
      </c>
    </row>
    <row r="400" spans="2:51" ht="33" customHeight="1" thickBot="1" x14ac:dyDescent="0.3">
      <c r="B400" s="168">
        <v>69</v>
      </c>
      <c r="C400" s="1106"/>
      <c r="D400" s="149" t="s">
        <v>587</v>
      </c>
      <c r="E400" s="153" t="s">
        <v>530</v>
      </c>
      <c r="F400" s="135">
        <f t="shared" si="113"/>
        <v>0</v>
      </c>
      <c r="G400" s="144"/>
      <c r="H400" s="144"/>
      <c r="I400" s="144"/>
      <c r="J400" s="337"/>
      <c r="K400" s="346">
        <f t="shared" si="111"/>
        <v>0</v>
      </c>
      <c r="L400" s="321"/>
      <c r="M400" s="144"/>
      <c r="N400" s="144"/>
      <c r="O400" s="144"/>
      <c r="P400" s="250">
        <f t="shared" si="106"/>
        <v>0</v>
      </c>
      <c r="Q400" s="144"/>
      <c r="R400" s="144"/>
      <c r="S400" s="144"/>
      <c r="T400" s="337"/>
      <c r="U400" s="346">
        <f t="shared" si="107"/>
        <v>0</v>
      </c>
      <c r="V400" s="144"/>
      <c r="W400" s="144"/>
      <c r="X400" s="144"/>
      <c r="Y400" s="337"/>
      <c r="Z400" s="346">
        <f t="shared" si="108"/>
        <v>0</v>
      </c>
      <c r="AA400" s="144"/>
      <c r="AB400" s="144"/>
      <c r="AC400" s="144"/>
      <c r="AD400" s="144"/>
      <c r="AE400" s="346">
        <f t="shared" si="109"/>
        <v>0</v>
      </c>
      <c r="AF400" s="144"/>
      <c r="AG400" s="144"/>
      <c r="AH400" s="144"/>
      <c r="AI400" s="144"/>
      <c r="AJ400" s="346">
        <f t="shared" si="110"/>
        <v>0</v>
      </c>
      <c r="AK400" s="144"/>
      <c r="AL400" s="144"/>
      <c r="AM400" s="144"/>
      <c r="AN400" s="144"/>
      <c r="AO400" s="250">
        <f t="shared" si="112"/>
        <v>0</v>
      </c>
      <c r="AP400" s="767"/>
      <c r="AQ400" s="767"/>
      <c r="AR400" s="767"/>
      <c r="AS400" s="767"/>
      <c r="AT400" s="250">
        <f t="shared" si="115"/>
        <v>0</v>
      </c>
      <c r="AU400" s="144"/>
      <c r="AV400" s="144"/>
      <c r="AW400" s="144"/>
      <c r="AX400" s="144"/>
      <c r="AY400" s="250">
        <f t="shared" si="114"/>
        <v>0</v>
      </c>
    </row>
    <row r="401" spans="2:51" ht="33" customHeight="1" thickBot="1" x14ac:dyDescent="0.3">
      <c r="B401" s="168">
        <v>70</v>
      </c>
      <c r="C401" s="1106"/>
      <c r="D401" s="149" t="s">
        <v>104</v>
      </c>
      <c r="E401" s="153" t="s">
        <v>530</v>
      </c>
      <c r="F401" s="135">
        <f t="shared" si="113"/>
        <v>0</v>
      </c>
      <c r="G401" s="144"/>
      <c r="H401" s="144"/>
      <c r="I401" s="144"/>
      <c r="J401" s="337"/>
      <c r="K401" s="346">
        <f t="shared" si="111"/>
        <v>0</v>
      </c>
      <c r="L401" s="321"/>
      <c r="M401" s="144"/>
      <c r="N401" s="144"/>
      <c r="O401" s="144"/>
      <c r="P401" s="250">
        <f t="shared" si="106"/>
        <v>0</v>
      </c>
      <c r="Q401" s="144"/>
      <c r="R401" s="144"/>
      <c r="S401" s="144"/>
      <c r="T401" s="337"/>
      <c r="U401" s="346">
        <f t="shared" si="107"/>
        <v>0</v>
      </c>
      <c r="V401" s="144"/>
      <c r="W401" s="144"/>
      <c r="X401" s="144"/>
      <c r="Y401" s="337"/>
      <c r="Z401" s="346">
        <f t="shared" si="108"/>
        <v>0</v>
      </c>
      <c r="AA401" s="144"/>
      <c r="AB401" s="144"/>
      <c r="AC401" s="144"/>
      <c r="AD401" s="144"/>
      <c r="AE401" s="346">
        <f t="shared" si="109"/>
        <v>0</v>
      </c>
      <c r="AF401" s="144"/>
      <c r="AG401" s="144"/>
      <c r="AH401" s="144"/>
      <c r="AI401" s="144"/>
      <c r="AJ401" s="346">
        <f t="shared" si="110"/>
        <v>0</v>
      </c>
      <c r="AK401" s="144"/>
      <c r="AL401" s="144"/>
      <c r="AM401" s="144"/>
      <c r="AN401" s="144"/>
      <c r="AO401" s="250">
        <f t="shared" si="112"/>
        <v>0</v>
      </c>
      <c r="AP401" s="767"/>
      <c r="AQ401" s="767"/>
      <c r="AR401" s="767"/>
      <c r="AS401" s="767"/>
      <c r="AT401" s="250">
        <f t="shared" si="115"/>
        <v>0</v>
      </c>
      <c r="AU401" s="144"/>
      <c r="AV401" s="144"/>
      <c r="AW401" s="144"/>
      <c r="AX401" s="144"/>
      <c r="AY401" s="250">
        <f t="shared" si="114"/>
        <v>0</v>
      </c>
    </row>
    <row r="402" spans="2:51" ht="54.95" customHeight="1" thickBot="1" x14ac:dyDescent="0.3">
      <c r="B402" s="168">
        <v>71</v>
      </c>
      <c r="C402" s="1106"/>
      <c r="D402" s="150" t="s">
        <v>105</v>
      </c>
      <c r="E402" s="153" t="s">
        <v>530</v>
      </c>
      <c r="F402" s="135">
        <f t="shared" si="113"/>
        <v>0</v>
      </c>
      <c r="G402" s="144"/>
      <c r="H402" s="144"/>
      <c r="I402" s="144"/>
      <c r="J402" s="337"/>
      <c r="K402" s="346">
        <f t="shared" si="111"/>
        <v>0</v>
      </c>
      <c r="L402" s="321"/>
      <c r="M402" s="144"/>
      <c r="N402" s="144"/>
      <c r="O402" s="144"/>
      <c r="P402" s="250">
        <f t="shared" si="106"/>
        <v>0</v>
      </c>
      <c r="Q402" s="144"/>
      <c r="R402" s="144"/>
      <c r="S402" s="144"/>
      <c r="T402" s="337"/>
      <c r="U402" s="346">
        <f t="shared" si="107"/>
        <v>0</v>
      </c>
      <c r="V402" s="144"/>
      <c r="W402" s="144"/>
      <c r="X402" s="144"/>
      <c r="Y402" s="337"/>
      <c r="Z402" s="346">
        <f t="shared" si="108"/>
        <v>0</v>
      </c>
      <c r="AA402" s="144"/>
      <c r="AB402" s="144"/>
      <c r="AC402" s="144"/>
      <c r="AD402" s="144"/>
      <c r="AE402" s="346">
        <f t="shared" si="109"/>
        <v>0</v>
      </c>
      <c r="AF402" s="144"/>
      <c r="AG402" s="144"/>
      <c r="AH402" s="144"/>
      <c r="AI402" s="144"/>
      <c r="AJ402" s="346">
        <f t="shared" si="110"/>
        <v>0</v>
      </c>
      <c r="AK402" s="144"/>
      <c r="AL402" s="144"/>
      <c r="AM402" s="144"/>
      <c r="AN402" s="144"/>
      <c r="AO402" s="250">
        <f t="shared" si="112"/>
        <v>0</v>
      </c>
      <c r="AP402" s="767"/>
      <c r="AQ402" s="767"/>
      <c r="AR402" s="767"/>
      <c r="AS402" s="767"/>
      <c r="AT402" s="250">
        <f t="shared" si="115"/>
        <v>0</v>
      </c>
      <c r="AU402" s="144"/>
      <c r="AV402" s="144"/>
      <c r="AW402" s="144"/>
      <c r="AX402" s="144"/>
      <c r="AY402" s="250">
        <f t="shared" si="114"/>
        <v>0</v>
      </c>
    </row>
    <row r="403" spans="2:51" ht="33" customHeight="1" thickBot="1" x14ac:dyDescent="0.3">
      <c r="B403" s="168">
        <v>72</v>
      </c>
      <c r="C403" s="1106"/>
      <c r="D403" s="150" t="s">
        <v>39</v>
      </c>
      <c r="E403" s="153" t="s">
        <v>530</v>
      </c>
      <c r="F403" s="135">
        <f t="shared" si="113"/>
        <v>0</v>
      </c>
      <c r="G403" s="144"/>
      <c r="H403" s="144"/>
      <c r="I403" s="144"/>
      <c r="J403" s="337"/>
      <c r="K403" s="346">
        <f t="shared" si="111"/>
        <v>0</v>
      </c>
      <c r="L403" s="321"/>
      <c r="M403" s="144"/>
      <c r="N403" s="144"/>
      <c r="O403" s="144"/>
      <c r="P403" s="250">
        <f t="shared" ref="P403:P420" si="116">L403+M403+N403+O403</f>
        <v>0</v>
      </c>
      <c r="Q403" s="144"/>
      <c r="R403" s="144"/>
      <c r="S403" s="144"/>
      <c r="T403" s="337"/>
      <c r="U403" s="346">
        <f t="shared" ref="U403:U420" si="117">Q403+R403+S403+T403</f>
        <v>0</v>
      </c>
      <c r="V403" s="144"/>
      <c r="W403" s="144"/>
      <c r="X403" s="144"/>
      <c r="Y403" s="337"/>
      <c r="Z403" s="346">
        <f t="shared" ref="Z403:Z420" si="118">V403+W403+X403+Y403</f>
        <v>0</v>
      </c>
      <c r="AA403" s="144"/>
      <c r="AB403" s="144"/>
      <c r="AC403" s="144"/>
      <c r="AD403" s="144"/>
      <c r="AE403" s="346">
        <f t="shared" ref="AE403:AE420" si="119">AA403+AB403+AC403+AD403</f>
        <v>0</v>
      </c>
      <c r="AF403" s="144"/>
      <c r="AG403" s="144"/>
      <c r="AH403" s="144"/>
      <c r="AI403" s="144"/>
      <c r="AJ403" s="346">
        <f t="shared" ref="AJ403:AJ420" si="120">AF403+AG403+AH403+AI403</f>
        <v>0</v>
      </c>
      <c r="AK403" s="144"/>
      <c r="AL403" s="144"/>
      <c r="AM403" s="144"/>
      <c r="AN403" s="144"/>
      <c r="AO403" s="250">
        <f t="shared" si="112"/>
        <v>0</v>
      </c>
      <c r="AP403" s="767"/>
      <c r="AQ403" s="767"/>
      <c r="AR403" s="767"/>
      <c r="AS403" s="767"/>
      <c r="AT403" s="250">
        <f t="shared" si="115"/>
        <v>0</v>
      </c>
      <c r="AU403" s="144"/>
      <c r="AV403" s="144"/>
      <c r="AW403" s="144"/>
      <c r="AX403" s="144"/>
      <c r="AY403" s="250">
        <f t="shared" si="114"/>
        <v>0</v>
      </c>
    </row>
    <row r="404" spans="2:51" ht="33" customHeight="1" thickBot="1" x14ac:dyDescent="0.3">
      <c r="B404" s="168">
        <v>73</v>
      </c>
      <c r="C404" s="1106"/>
      <c r="D404" s="150" t="s">
        <v>157</v>
      </c>
      <c r="E404" s="153" t="s">
        <v>530</v>
      </c>
      <c r="F404" s="135">
        <f t="shared" si="113"/>
        <v>0</v>
      </c>
      <c r="G404" s="144"/>
      <c r="H404" s="144"/>
      <c r="I404" s="144"/>
      <c r="J404" s="337"/>
      <c r="K404" s="346">
        <f t="shared" ref="K404:K420" si="121">G404+H404+I404+J404</f>
        <v>0</v>
      </c>
      <c r="L404" s="321"/>
      <c r="M404" s="144"/>
      <c r="N404" s="144"/>
      <c r="O404" s="144"/>
      <c r="P404" s="250">
        <f t="shared" si="116"/>
        <v>0</v>
      </c>
      <c r="Q404" s="144"/>
      <c r="R404" s="144"/>
      <c r="S404" s="144"/>
      <c r="T404" s="337"/>
      <c r="U404" s="346">
        <f t="shared" si="117"/>
        <v>0</v>
      </c>
      <c r="V404" s="144"/>
      <c r="W404" s="144"/>
      <c r="X404" s="144"/>
      <c r="Y404" s="337"/>
      <c r="Z404" s="346">
        <f t="shared" si="118"/>
        <v>0</v>
      </c>
      <c r="AA404" s="144"/>
      <c r="AB404" s="144"/>
      <c r="AC404" s="144"/>
      <c r="AD404" s="144"/>
      <c r="AE404" s="346">
        <f t="shared" si="119"/>
        <v>0</v>
      </c>
      <c r="AF404" s="144"/>
      <c r="AG404" s="144"/>
      <c r="AH404" s="144"/>
      <c r="AI404" s="144"/>
      <c r="AJ404" s="346">
        <f t="shared" si="120"/>
        <v>0</v>
      </c>
      <c r="AK404" s="144"/>
      <c r="AL404" s="144"/>
      <c r="AM404" s="144"/>
      <c r="AN404" s="144"/>
      <c r="AO404" s="250">
        <f t="shared" si="112"/>
        <v>0</v>
      </c>
      <c r="AP404" s="767"/>
      <c r="AQ404" s="767"/>
      <c r="AR404" s="767"/>
      <c r="AS404" s="767"/>
      <c r="AT404" s="250">
        <f t="shared" si="115"/>
        <v>0</v>
      </c>
      <c r="AU404" s="144"/>
      <c r="AV404" s="144"/>
      <c r="AW404" s="144"/>
      <c r="AX404" s="144"/>
      <c r="AY404" s="250">
        <f t="shared" si="114"/>
        <v>0</v>
      </c>
    </row>
    <row r="405" spans="2:51" ht="54.95" customHeight="1" thickBot="1" x14ac:dyDescent="0.3">
      <c r="B405" s="168">
        <v>74</v>
      </c>
      <c r="C405" s="1106"/>
      <c r="D405" s="150" t="s">
        <v>22</v>
      </c>
      <c r="E405" s="153" t="s">
        <v>530</v>
      </c>
      <c r="F405" s="135">
        <f t="shared" si="113"/>
        <v>0</v>
      </c>
      <c r="G405" s="144"/>
      <c r="H405" s="144"/>
      <c r="I405" s="144"/>
      <c r="J405" s="337"/>
      <c r="K405" s="346">
        <f t="shared" si="121"/>
        <v>0</v>
      </c>
      <c r="L405" s="321"/>
      <c r="M405" s="144"/>
      <c r="N405" s="144"/>
      <c r="O405" s="144"/>
      <c r="P405" s="250">
        <f t="shared" si="116"/>
        <v>0</v>
      </c>
      <c r="Q405" s="144"/>
      <c r="R405" s="144"/>
      <c r="S405" s="144"/>
      <c r="T405" s="337"/>
      <c r="U405" s="346">
        <f t="shared" si="117"/>
        <v>0</v>
      </c>
      <c r="V405" s="144"/>
      <c r="W405" s="144"/>
      <c r="X405" s="144"/>
      <c r="Y405" s="337"/>
      <c r="Z405" s="346">
        <f t="shared" si="118"/>
        <v>0</v>
      </c>
      <c r="AA405" s="144"/>
      <c r="AB405" s="144"/>
      <c r="AC405" s="144"/>
      <c r="AD405" s="144"/>
      <c r="AE405" s="346">
        <f t="shared" si="119"/>
        <v>0</v>
      </c>
      <c r="AF405" s="144"/>
      <c r="AG405" s="144"/>
      <c r="AH405" s="144"/>
      <c r="AI405" s="144"/>
      <c r="AJ405" s="346">
        <f t="shared" si="120"/>
        <v>0</v>
      </c>
      <c r="AK405" s="144"/>
      <c r="AL405" s="144"/>
      <c r="AM405" s="144"/>
      <c r="AN405" s="144"/>
      <c r="AO405" s="250">
        <f t="shared" si="112"/>
        <v>0</v>
      </c>
      <c r="AP405" s="767"/>
      <c r="AQ405" s="767"/>
      <c r="AR405" s="767"/>
      <c r="AS405" s="767"/>
      <c r="AT405" s="250">
        <f t="shared" si="115"/>
        <v>0</v>
      </c>
      <c r="AU405" s="144"/>
      <c r="AV405" s="144"/>
      <c r="AW405" s="144"/>
      <c r="AX405" s="144"/>
      <c r="AY405" s="250">
        <f t="shared" si="114"/>
        <v>0</v>
      </c>
    </row>
    <row r="406" spans="2:51" ht="33" customHeight="1" thickBot="1" x14ac:dyDescent="0.3">
      <c r="B406" s="168">
        <v>75</v>
      </c>
      <c r="C406" s="1106"/>
      <c r="D406" s="150" t="s">
        <v>23</v>
      </c>
      <c r="E406" s="153" t="s">
        <v>530</v>
      </c>
      <c r="F406" s="135">
        <f t="shared" si="113"/>
        <v>0</v>
      </c>
      <c r="G406" s="144"/>
      <c r="H406" s="144"/>
      <c r="I406" s="144"/>
      <c r="J406" s="337"/>
      <c r="K406" s="346">
        <f t="shared" si="121"/>
        <v>0</v>
      </c>
      <c r="L406" s="321"/>
      <c r="M406" s="144"/>
      <c r="N406" s="144"/>
      <c r="O406" s="144"/>
      <c r="P406" s="250">
        <f t="shared" si="116"/>
        <v>0</v>
      </c>
      <c r="Q406" s="144"/>
      <c r="R406" s="144"/>
      <c r="S406" s="144"/>
      <c r="T406" s="337"/>
      <c r="U406" s="346">
        <f t="shared" si="117"/>
        <v>0</v>
      </c>
      <c r="V406" s="144"/>
      <c r="W406" s="144"/>
      <c r="X406" s="144"/>
      <c r="Y406" s="337"/>
      <c r="Z406" s="346">
        <f t="shared" si="118"/>
        <v>0</v>
      </c>
      <c r="AA406" s="144"/>
      <c r="AB406" s="144"/>
      <c r="AC406" s="144"/>
      <c r="AD406" s="144"/>
      <c r="AE406" s="346">
        <f t="shared" si="119"/>
        <v>0</v>
      </c>
      <c r="AF406" s="144"/>
      <c r="AG406" s="144"/>
      <c r="AH406" s="144"/>
      <c r="AI406" s="144"/>
      <c r="AJ406" s="346">
        <f t="shared" si="120"/>
        <v>0</v>
      </c>
      <c r="AK406" s="144"/>
      <c r="AL406" s="144"/>
      <c r="AM406" s="144"/>
      <c r="AN406" s="144"/>
      <c r="AO406" s="250">
        <f t="shared" si="112"/>
        <v>0</v>
      </c>
      <c r="AP406" s="767"/>
      <c r="AQ406" s="767"/>
      <c r="AR406" s="767"/>
      <c r="AS406" s="767"/>
      <c r="AT406" s="250">
        <f t="shared" si="115"/>
        <v>0</v>
      </c>
      <c r="AU406" s="144"/>
      <c r="AV406" s="144"/>
      <c r="AW406" s="144"/>
      <c r="AX406" s="144"/>
      <c r="AY406" s="250">
        <f t="shared" si="114"/>
        <v>0</v>
      </c>
    </row>
    <row r="407" spans="2:51" ht="33" customHeight="1" thickBot="1" x14ac:dyDescent="0.3">
      <c r="B407" s="168">
        <v>76</v>
      </c>
      <c r="C407" s="1106"/>
      <c r="D407" s="150" t="s">
        <v>24</v>
      </c>
      <c r="E407" s="153" t="s">
        <v>530</v>
      </c>
      <c r="F407" s="135">
        <f t="shared" si="113"/>
        <v>0</v>
      </c>
      <c r="G407" s="144"/>
      <c r="H407" s="144"/>
      <c r="I407" s="144"/>
      <c r="J407" s="337"/>
      <c r="K407" s="346">
        <f t="shared" si="121"/>
        <v>0</v>
      </c>
      <c r="L407" s="321"/>
      <c r="M407" s="144"/>
      <c r="N407" s="144"/>
      <c r="O407" s="144"/>
      <c r="P407" s="250">
        <f t="shared" si="116"/>
        <v>0</v>
      </c>
      <c r="Q407" s="144"/>
      <c r="R407" s="144"/>
      <c r="S407" s="144"/>
      <c r="T407" s="337"/>
      <c r="U407" s="346">
        <f t="shared" si="117"/>
        <v>0</v>
      </c>
      <c r="V407" s="144"/>
      <c r="W407" s="144"/>
      <c r="X407" s="144"/>
      <c r="Y407" s="337"/>
      <c r="Z407" s="346">
        <f t="shared" si="118"/>
        <v>0</v>
      </c>
      <c r="AA407" s="144"/>
      <c r="AB407" s="144"/>
      <c r="AC407" s="144"/>
      <c r="AD407" s="144"/>
      <c r="AE407" s="346">
        <f t="shared" si="119"/>
        <v>0</v>
      </c>
      <c r="AF407" s="144"/>
      <c r="AG407" s="144"/>
      <c r="AH407" s="144"/>
      <c r="AI407" s="144"/>
      <c r="AJ407" s="346">
        <f t="shared" si="120"/>
        <v>0</v>
      </c>
      <c r="AK407" s="144"/>
      <c r="AL407" s="144"/>
      <c r="AM407" s="144"/>
      <c r="AN407" s="144"/>
      <c r="AO407" s="250">
        <f t="shared" si="112"/>
        <v>0</v>
      </c>
      <c r="AP407" s="767"/>
      <c r="AQ407" s="767"/>
      <c r="AR407" s="767"/>
      <c r="AS407" s="767"/>
      <c r="AT407" s="250">
        <f t="shared" si="115"/>
        <v>0</v>
      </c>
      <c r="AU407" s="144"/>
      <c r="AV407" s="144"/>
      <c r="AW407" s="144"/>
      <c r="AX407" s="144"/>
      <c r="AY407" s="250">
        <f t="shared" si="114"/>
        <v>0</v>
      </c>
    </row>
    <row r="408" spans="2:51" ht="33" customHeight="1" thickBot="1" x14ac:dyDescent="0.3">
      <c r="B408" s="168">
        <v>77</v>
      </c>
      <c r="C408" s="1106"/>
      <c r="D408" s="150" t="s">
        <v>25</v>
      </c>
      <c r="E408" s="153" t="s">
        <v>530</v>
      </c>
      <c r="F408" s="135">
        <f t="shared" si="113"/>
        <v>0</v>
      </c>
      <c r="G408" s="144"/>
      <c r="H408" s="144"/>
      <c r="I408" s="144"/>
      <c r="J408" s="337"/>
      <c r="K408" s="346">
        <f t="shared" si="121"/>
        <v>0</v>
      </c>
      <c r="L408" s="321"/>
      <c r="M408" s="144"/>
      <c r="N408" s="144"/>
      <c r="O408" s="144"/>
      <c r="P408" s="250">
        <f t="shared" si="116"/>
        <v>0</v>
      </c>
      <c r="Q408" s="144"/>
      <c r="R408" s="144"/>
      <c r="S408" s="144"/>
      <c r="T408" s="337"/>
      <c r="U408" s="346">
        <f t="shared" si="117"/>
        <v>0</v>
      </c>
      <c r="V408" s="144"/>
      <c r="W408" s="144"/>
      <c r="X408" s="144"/>
      <c r="Y408" s="337"/>
      <c r="Z408" s="346">
        <f t="shared" si="118"/>
        <v>0</v>
      </c>
      <c r="AA408" s="144"/>
      <c r="AB408" s="144"/>
      <c r="AC408" s="144"/>
      <c r="AD408" s="144"/>
      <c r="AE408" s="346">
        <f t="shared" si="119"/>
        <v>0</v>
      </c>
      <c r="AF408" s="144"/>
      <c r="AG408" s="144"/>
      <c r="AH408" s="144"/>
      <c r="AI408" s="144"/>
      <c r="AJ408" s="346">
        <f t="shared" si="120"/>
        <v>0</v>
      </c>
      <c r="AK408" s="144"/>
      <c r="AL408" s="144"/>
      <c r="AM408" s="144"/>
      <c r="AN408" s="144"/>
      <c r="AO408" s="250">
        <f t="shared" si="112"/>
        <v>0</v>
      </c>
      <c r="AP408" s="767"/>
      <c r="AQ408" s="767"/>
      <c r="AR408" s="767"/>
      <c r="AS408" s="767"/>
      <c r="AT408" s="250">
        <f t="shared" si="115"/>
        <v>0</v>
      </c>
      <c r="AU408" s="144"/>
      <c r="AV408" s="144"/>
      <c r="AW408" s="144"/>
      <c r="AX408" s="144"/>
      <c r="AY408" s="250">
        <f t="shared" si="114"/>
        <v>0</v>
      </c>
    </row>
    <row r="409" spans="2:51" ht="54.95" customHeight="1" thickBot="1" x14ac:dyDescent="0.3">
      <c r="B409" s="168">
        <v>78</v>
      </c>
      <c r="C409" s="1106"/>
      <c r="D409" s="149" t="s">
        <v>216</v>
      </c>
      <c r="E409" s="153" t="s">
        <v>530</v>
      </c>
      <c r="F409" s="135">
        <f t="shared" si="113"/>
        <v>0</v>
      </c>
      <c r="G409" s="144"/>
      <c r="H409" s="144"/>
      <c r="I409" s="144"/>
      <c r="J409" s="337"/>
      <c r="K409" s="346">
        <f t="shared" si="121"/>
        <v>0</v>
      </c>
      <c r="L409" s="321"/>
      <c r="M409" s="144"/>
      <c r="N409" s="144"/>
      <c r="O409" s="144"/>
      <c r="P409" s="250">
        <f t="shared" si="116"/>
        <v>0</v>
      </c>
      <c r="Q409" s="144"/>
      <c r="R409" s="144"/>
      <c r="S409" s="144"/>
      <c r="T409" s="337"/>
      <c r="U409" s="346">
        <f t="shared" si="117"/>
        <v>0</v>
      </c>
      <c r="V409" s="144"/>
      <c r="W409" s="144"/>
      <c r="X409" s="144"/>
      <c r="Y409" s="337"/>
      <c r="Z409" s="346">
        <f t="shared" si="118"/>
        <v>0</v>
      </c>
      <c r="AA409" s="144"/>
      <c r="AB409" s="144"/>
      <c r="AC409" s="144"/>
      <c r="AD409" s="144"/>
      <c r="AE409" s="346">
        <f t="shared" si="119"/>
        <v>0</v>
      </c>
      <c r="AF409" s="144"/>
      <c r="AG409" s="144"/>
      <c r="AH409" s="144"/>
      <c r="AI409" s="144"/>
      <c r="AJ409" s="346">
        <f t="shared" si="120"/>
        <v>0</v>
      </c>
      <c r="AK409" s="144"/>
      <c r="AL409" s="144"/>
      <c r="AM409" s="144"/>
      <c r="AN409" s="144"/>
      <c r="AO409" s="250">
        <f t="shared" si="112"/>
        <v>0</v>
      </c>
      <c r="AP409" s="767"/>
      <c r="AQ409" s="767"/>
      <c r="AR409" s="767"/>
      <c r="AS409" s="767"/>
      <c r="AT409" s="250">
        <f t="shared" si="115"/>
        <v>0</v>
      </c>
      <c r="AU409" s="144"/>
      <c r="AV409" s="144"/>
      <c r="AW409" s="144"/>
      <c r="AX409" s="144"/>
      <c r="AY409" s="250">
        <f t="shared" si="114"/>
        <v>0</v>
      </c>
    </row>
    <row r="410" spans="2:51" ht="33" customHeight="1" thickBot="1" x14ac:dyDescent="0.3">
      <c r="B410" s="168">
        <v>79</v>
      </c>
      <c r="C410" s="1106"/>
      <c r="D410" s="149" t="s">
        <v>158</v>
      </c>
      <c r="E410" s="153" t="s">
        <v>530</v>
      </c>
      <c r="F410" s="135">
        <f t="shared" si="113"/>
        <v>0</v>
      </c>
      <c r="G410" s="144"/>
      <c r="H410" s="144"/>
      <c r="I410" s="144"/>
      <c r="J410" s="337"/>
      <c r="K410" s="346">
        <f t="shared" si="121"/>
        <v>0</v>
      </c>
      <c r="L410" s="321"/>
      <c r="M410" s="144"/>
      <c r="N410" s="144"/>
      <c r="O410" s="144"/>
      <c r="P410" s="250">
        <f t="shared" si="116"/>
        <v>0</v>
      </c>
      <c r="Q410" s="144"/>
      <c r="R410" s="144"/>
      <c r="S410" s="144"/>
      <c r="T410" s="337"/>
      <c r="U410" s="346">
        <f t="shared" si="117"/>
        <v>0</v>
      </c>
      <c r="V410" s="144"/>
      <c r="W410" s="144"/>
      <c r="X410" s="144"/>
      <c r="Y410" s="337"/>
      <c r="Z410" s="346">
        <f t="shared" si="118"/>
        <v>0</v>
      </c>
      <c r="AA410" s="144"/>
      <c r="AB410" s="144"/>
      <c r="AC410" s="144"/>
      <c r="AD410" s="144"/>
      <c r="AE410" s="346">
        <f t="shared" si="119"/>
        <v>0</v>
      </c>
      <c r="AF410" s="144"/>
      <c r="AG410" s="144"/>
      <c r="AH410" s="144"/>
      <c r="AI410" s="144"/>
      <c r="AJ410" s="346">
        <f t="shared" si="120"/>
        <v>0</v>
      </c>
      <c r="AK410" s="144"/>
      <c r="AL410" s="144"/>
      <c r="AM410" s="144"/>
      <c r="AN410" s="144"/>
      <c r="AO410" s="250">
        <f t="shared" si="112"/>
        <v>0</v>
      </c>
      <c r="AP410" s="767"/>
      <c r="AQ410" s="767"/>
      <c r="AR410" s="767"/>
      <c r="AS410" s="767"/>
      <c r="AT410" s="250">
        <f t="shared" si="115"/>
        <v>0</v>
      </c>
      <c r="AU410" s="144"/>
      <c r="AV410" s="144"/>
      <c r="AW410" s="144"/>
      <c r="AX410" s="144"/>
      <c r="AY410" s="250">
        <f t="shared" si="114"/>
        <v>0</v>
      </c>
    </row>
    <row r="411" spans="2:51" ht="33" customHeight="1" thickBot="1" x14ac:dyDescent="0.3">
      <c r="B411" s="168">
        <v>80</v>
      </c>
      <c r="C411" s="1106"/>
      <c r="D411" s="149" t="s">
        <v>27</v>
      </c>
      <c r="E411" s="153" t="s">
        <v>530</v>
      </c>
      <c r="F411" s="135">
        <f t="shared" si="113"/>
        <v>0</v>
      </c>
      <c r="G411" s="144"/>
      <c r="H411" s="144"/>
      <c r="I411" s="144"/>
      <c r="J411" s="337"/>
      <c r="K411" s="346">
        <f t="shared" si="121"/>
        <v>0</v>
      </c>
      <c r="L411" s="321"/>
      <c r="M411" s="144"/>
      <c r="N411" s="144"/>
      <c r="O411" s="144"/>
      <c r="P411" s="250">
        <f t="shared" si="116"/>
        <v>0</v>
      </c>
      <c r="Q411" s="144"/>
      <c r="R411" s="144"/>
      <c r="S411" s="144"/>
      <c r="T411" s="337"/>
      <c r="U411" s="346">
        <f t="shared" si="117"/>
        <v>0</v>
      </c>
      <c r="V411" s="144"/>
      <c r="W411" s="144"/>
      <c r="X411" s="144"/>
      <c r="Y411" s="337"/>
      <c r="Z411" s="346">
        <f t="shared" si="118"/>
        <v>0</v>
      </c>
      <c r="AA411" s="144"/>
      <c r="AB411" s="144"/>
      <c r="AC411" s="144"/>
      <c r="AD411" s="144"/>
      <c r="AE411" s="346">
        <f t="shared" si="119"/>
        <v>0</v>
      </c>
      <c r="AF411" s="144"/>
      <c r="AG411" s="144"/>
      <c r="AH411" s="144"/>
      <c r="AI411" s="144"/>
      <c r="AJ411" s="346">
        <f t="shared" si="120"/>
        <v>0</v>
      </c>
      <c r="AK411" s="144"/>
      <c r="AL411" s="144"/>
      <c r="AM411" s="144"/>
      <c r="AN411" s="144"/>
      <c r="AO411" s="250">
        <f t="shared" si="112"/>
        <v>0</v>
      </c>
      <c r="AP411" s="767"/>
      <c r="AQ411" s="767"/>
      <c r="AR411" s="767"/>
      <c r="AS411" s="767"/>
      <c r="AT411" s="250">
        <f t="shared" si="115"/>
        <v>0</v>
      </c>
      <c r="AU411" s="144"/>
      <c r="AV411" s="144"/>
      <c r="AW411" s="144"/>
      <c r="AX411" s="144"/>
      <c r="AY411" s="250">
        <f t="shared" si="114"/>
        <v>0</v>
      </c>
    </row>
    <row r="412" spans="2:51" ht="42" customHeight="1" thickBot="1" x14ac:dyDescent="0.3">
      <c r="B412" s="168">
        <v>81</v>
      </c>
      <c r="C412" s="1106"/>
      <c r="D412" s="149" t="s">
        <v>212</v>
      </c>
      <c r="E412" s="153" t="s">
        <v>530</v>
      </c>
      <c r="F412" s="135">
        <f t="shared" si="113"/>
        <v>0</v>
      </c>
      <c r="G412" s="144"/>
      <c r="H412" s="144"/>
      <c r="I412" s="144"/>
      <c r="J412" s="337"/>
      <c r="K412" s="346">
        <f t="shared" si="121"/>
        <v>0</v>
      </c>
      <c r="L412" s="321"/>
      <c r="M412" s="144"/>
      <c r="N412" s="144"/>
      <c r="O412" s="144"/>
      <c r="P412" s="250">
        <f t="shared" si="116"/>
        <v>0</v>
      </c>
      <c r="Q412" s="144"/>
      <c r="R412" s="144"/>
      <c r="S412" s="144"/>
      <c r="T412" s="337"/>
      <c r="U412" s="346">
        <f t="shared" si="117"/>
        <v>0</v>
      </c>
      <c r="V412" s="144"/>
      <c r="W412" s="144"/>
      <c r="X412" s="144"/>
      <c r="Y412" s="337"/>
      <c r="Z412" s="346">
        <f t="shared" si="118"/>
        <v>0</v>
      </c>
      <c r="AA412" s="144"/>
      <c r="AB412" s="144"/>
      <c r="AC412" s="144"/>
      <c r="AD412" s="144"/>
      <c r="AE412" s="346">
        <f t="shared" si="119"/>
        <v>0</v>
      </c>
      <c r="AF412" s="144"/>
      <c r="AG412" s="144"/>
      <c r="AH412" s="144"/>
      <c r="AI412" s="144"/>
      <c r="AJ412" s="346">
        <f t="shared" si="120"/>
        <v>0</v>
      </c>
      <c r="AK412" s="144"/>
      <c r="AL412" s="144"/>
      <c r="AM412" s="144"/>
      <c r="AN412" s="144"/>
      <c r="AO412" s="250">
        <f t="shared" si="112"/>
        <v>0</v>
      </c>
      <c r="AP412" s="767"/>
      <c r="AQ412" s="767"/>
      <c r="AR412" s="767"/>
      <c r="AS412" s="767"/>
      <c r="AT412" s="250">
        <f t="shared" si="115"/>
        <v>0</v>
      </c>
      <c r="AU412" s="144"/>
      <c r="AV412" s="144"/>
      <c r="AW412" s="144"/>
      <c r="AX412" s="144"/>
      <c r="AY412" s="250">
        <f t="shared" si="114"/>
        <v>0</v>
      </c>
    </row>
    <row r="413" spans="2:51" ht="33" customHeight="1" thickBot="1" x14ac:dyDescent="0.3">
      <c r="B413" s="168">
        <v>82</v>
      </c>
      <c r="C413" s="1106"/>
      <c r="D413" s="149" t="s">
        <v>28</v>
      </c>
      <c r="E413" s="153" t="s">
        <v>530</v>
      </c>
      <c r="F413" s="135">
        <f t="shared" si="113"/>
        <v>0</v>
      </c>
      <c r="G413" s="144"/>
      <c r="H413" s="144"/>
      <c r="I413" s="144"/>
      <c r="J413" s="337"/>
      <c r="K413" s="346">
        <f t="shared" si="121"/>
        <v>0</v>
      </c>
      <c r="L413" s="321"/>
      <c r="M413" s="144"/>
      <c r="N413" s="144"/>
      <c r="O413" s="144"/>
      <c r="P413" s="250">
        <f t="shared" si="116"/>
        <v>0</v>
      </c>
      <c r="Q413" s="144"/>
      <c r="R413" s="144"/>
      <c r="S413" s="144"/>
      <c r="T413" s="337"/>
      <c r="U413" s="346">
        <f t="shared" si="117"/>
        <v>0</v>
      </c>
      <c r="V413" s="144"/>
      <c r="W413" s="144"/>
      <c r="X413" s="144"/>
      <c r="Y413" s="337"/>
      <c r="Z413" s="346">
        <f t="shared" si="118"/>
        <v>0</v>
      </c>
      <c r="AA413" s="144"/>
      <c r="AB413" s="144"/>
      <c r="AC413" s="144"/>
      <c r="AD413" s="144"/>
      <c r="AE413" s="346">
        <f t="shared" si="119"/>
        <v>0</v>
      </c>
      <c r="AF413" s="144"/>
      <c r="AG413" s="144"/>
      <c r="AH413" s="144"/>
      <c r="AI413" s="144"/>
      <c r="AJ413" s="346">
        <f t="shared" si="120"/>
        <v>0</v>
      </c>
      <c r="AK413" s="144"/>
      <c r="AL413" s="144"/>
      <c r="AM413" s="144"/>
      <c r="AN413" s="144"/>
      <c r="AO413" s="250">
        <f t="shared" si="112"/>
        <v>0</v>
      </c>
      <c r="AP413" s="767"/>
      <c r="AQ413" s="767"/>
      <c r="AR413" s="767"/>
      <c r="AS413" s="767"/>
      <c r="AT413" s="250">
        <f t="shared" si="115"/>
        <v>0</v>
      </c>
      <c r="AU413" s="144"/>
      <c r="AV413" s="144"/>
      <c r="AW413" s="144"/>
      <c r="AX413" s="144"/>
      <c r="AY413" s="250">
        <f t="shared" si="114"/>
        <v>0</v>
      </c>
    </row>
    <row r="414" spans="2:51" ht="33" customHeight="1" thickBot="1" x14ac:dyDescent="0.3">
      <c r="B414" s="168">
        <v>83</v>
      </c>
      <c r="C414" s="1106"/>
      <c r="D414" s="149" t="s">
        <v>103</v>
      </c>
      <c r="E414" s="153" t="s">
        <v>530</v>
      </c>
      <c r="F414" s="135">
        <f t="shared" si="113"/>
        <v>0</v>
      </c>
      <c r="G414" s="144"/>
      <c r="H414" s="144"/>
      <c r="I414" s="144"/>
      <c r="J414" s="337"/>
      <c r="K414" s="346">
        <f t="shared" si="121"/>
        <v>0</v>
      </c>
      <c r="L414" s="321"/>
      <c r="M414" s="144"/>
      <c r="N414" s="144"/>
      <c r="O414" s="144"/>
      <c r="P414" s="250">
        <f t="shared" si="116"/>
        <v>0</v>
      </c>
      <c r="Q414" s="144"/>
      <c r="R414" s="144"/>
      <c r="S414" s="144"/>
      <c r="T414" s="337"/>
      <c r="U414" s="346">
        <f t="shared" si="117"/>
        <v>0</v>
      </c>
      <c r="V414" s="144"/>
      <c r="W414" s="144"/>
      <c r="X414" s="144"/>
      <c r="Y414" s="337"/>
      <c r="Z414" s="346">
        <f t="shared" si="118"/>
        <v>0</v>
      </c>
      <c r="AA414" s="144"/>
      <c r="AB414" s="144"/>
      <c r="AC414" s="144"/>
      <c r="AD414" s="144"/>
      <c r="AE414" s="346">
        <f t="shared" si="119"/>
        <v>0</v>
      </c>
      <c r="AF414" s="144"/>
      <c r="AG414" s="144"/>
      <c r="AH414" s="144"/>
      <c r="AI414" s="144"/>
      <c r="AJ414" s="346">
        <f t="shared" si="120"/>
        <v>0</v>
      </c>
      <c r="AK414" s="144"/>
      <c r="AL414" s="144"/>
      <c r="AM414" s="144"/>
      <c r="AN414" s="144"/>
      <c r="AO414" s="250">
        <f t="shared" si="112"/>
        <v>0</v>
      </c>
      <c r="AP414" s="767"/>
      <c r="AQ414" s="767"/>
      <c r="AR414" s="767"/>
      <c r="AS414" s="767"/>
      <c r="AT414" s="250">
        <f t="shared" si="115"/>
        <v>0</v>
      </c>
      <c r="AU414" s="144"/>
      <c r="AV414" s="144"/>
      <c r="AW414" s="144"/>
      <c r="AX414" s="144"/>
      <c r="AY414" s="250">
        <f t="shared" si="114"/>
        <v>0</v>
      </c>
    </row>
    <row r="415" spans="2:51" ht="33" customHeight="1" thickBot="1" x14ac:dyDescent="0.3">
      <c r="B415" s="168">
        <v>84</v>
      </c>
      <c r="C415" s="1106"/>
      <c r="D415" s="149" t="s">
        <v>37</v>
      </c>
      <c r="E415" s="153" t="s">
        <v>530</v>
      </c>
      <c r="F415" s="135">
        <f t="shared" si="113"/>
        <v>0</v>
      </c>
      <c r="G415" s="144"/>
      <c r="H415" s="144"/>
      <c r="I415" s="144"/>
      <c r="J415" s="337"/>
      <c r="K415" s="346">
        <f t="shared" si="121"/>
        <v>0</v>
      </c>
      <c r="L415" s="321"/>
      <c r="M415" s="144"/>
      <c r="N415" s="144"/>
      <c r="O415" s="144"/>
      <c r="P415" s="250">
        <f t="shared" si="116"/>
        <v>0</v>
      </c>
      <c r="Q415" s="144"/>
      <c r="R415" s="144"/>
      <c r="S415" s="144"/>
      <c r="T415" s="337"/>
      <c r="U415" s="346">
        <f t="shared" si="117"/>
        <v>0</v>
      </c>
      <c r="V415" s="144"/>
      <c r="W415" s="144"/>
      <c r="X415" s="144"/>
      <c r="Y415" s="337"/>
      <c r="Z415" s="346">
        <f t="shared" si="118"/>
        <v>0</v>
      </c>
      <c r="AA415" s="144"/>
      <c r="AB415" s="144"/>
      <c r="AC415" s="144"/>
      <c r="AD415" s="144"/>
      <c r="AE415" s="346">
        <f t="shared" si="119"/>
        <v>0</v>
      </c>
      <c r="AF415" s="144"/>
      <c r="AG415" s="144"/>
      <c r="AH415" s="144"/>
      <c r="AI415" s="144"/>
      <c r="AJ415" s="346">
        <f t="shared" si="120"/>
        <v>0</v>
      </c>
      <c r="AK415" s="144"/>
      <c r="AL415" s="144"/>
      <c r="AM415" s="144"/>
      <c r="AN415" s="144"/>
      <c r="AO415" s="250">
        <f t="shared" si="112"/>
        <v>0</v>
      </c>
      <c r="AP415" s="767"/>
      <c r="AQ415" s="767"/>
      <c r="AR415" s="767"/>
      <c r="AS415" s="767"/>
      <c r="AT415" s="250">
        <f t="shared" si="115"/>
        <v>0</v>
      </c>
      <c r="AU415" s="144"/>
      <c r="AV415" s="144"/>
      <c r="AW415" s="144"/>
      <c r="AX415" s="144"/>
      <c r="AY415" s="250">
        <f t="shared" si="114"/>
        <v>0</v>
      </c>
    </row>
    <row r="416" spans="2:51" ht="33" customHeight="1" thickBot="1" x14ac:dyDescent="0.3">
      <c r="B416" s="168">
        <v>85</v>
      </c>
      <c r="C416" s="1106"/>
      <c r="D416" s="149" t="s">
        <v>20</v>
      </c>
      <c r="E416" s="153" t="s">
        <v>530</v>
      </c>
      <c r="F416" s="135">
        <f>K416+P416+U416+Z416+AE416+AJ416+AO416+AT416+AY416</f>
        <v>0</v>
      </c>
      <c r="G416" s="144"/>
      <c r="H416" s="144"/>
      <c r="I416" s="144"/>
      <c r="J416" s="337"/>
      <c r="K416" s="346">
        <f t="shared" si="121"/>
        <v>0</v>
      </c>
      <c r="L416" s="321"/>
      <c r="M416" s="144"/>
      <c r="N416" s="144"/>
      <c r="O416" s="144"/>
      <c r="P416" s="250">
        <f t="shared" si="116"/>
        <v>0</v>
      </c>
      <c r="Q416" s="144"/>
      <c r="R416" s="144"/>
      <c r="S416" s="144"/>
      <c r="T416" s="337"/>
      <c r="U416" s="346">
        <f t="shared" si="117"/>
        <v>0</v>
      </c>
      <c r="V416" s="144"/>
      <c r="W416" s="144"/>
      <c r="X416" s="144"/>
      <c r="Y416" s="337"/>
      <c r="Z416" s="346">
        <f t="shared" si="118"/>
        <v>0</v>
      </c>
      <c r="AA416" s="144"/>
      <c r="AB416" s="144"/>
      <c r="AC416" s="144"/>
      <c r="AD416" s="144"/>
      <c r="AE416" s="346">
        <f t="shared" si="119"/>
        <v>0</v>
      </c>
      <c r="AF416" s="144"/>
      <c r="AG416" s="144"/>
      <c r="AH416" s="144"/>
      <c r="AI416" s="144"/>
      <c r="AJ416" s="346">
        <f t="shared" si="120"/>
        <v>0</v>
      </c>
      <c r="AK416" s="144"/>
      <c r="AL416" s="144"/>
      <c r="AM416" s="144"/>
      <c r="AN416" s="144"/>
      <c r="AO416" s="250">
        <f t="shared" si="112"/>
        <v>0</v>
      </c>
      <c r="AP416" s="767"/>
      <c r="AQ416" s="767"/>
      <c r="AR416" s="767"/>
      <c r="AS416" s="767"/>
      <c r="AT416" s="250">
        <f t="shared" si="115"/>
        <v>0</v>
      </c>
      <c r="AU416" s="144"/>
      <c r="AV416" s="144"/>
      <c r="AW416" s="144"/>
      <c r="AX416" s="144"/>
      <c r="AY416" s="250">
        <f t="shared" si="114"/>
        <v>0</v>
      </c>
    </row>
    <row r="417" spans="2:51" ht="33" customHeight="1" thickBot="1" x14ac:dyDescent="0.3">
      <c r="B417" s="168">
        <v>86</v>
      </c>
      <c r="C417" s="1106"/>
      <c r="D417" s="149" t="s">
        <v>128</v>
      </c>
      <c r="E417" s="153" t="s">
        <v>530</v>
      </c>
      <c r="F417" s="135">
        <f t="shared" si="113"/>
        <v>0</v>
      </c>
      <c r="G417" s="144"/>
      <c r="H417" s="144"/>
      <c r="I417" s="144"/>
      <c r="J417" s="337"/>
      <c r="K417" s="346">
        <f t="shared" si="121"/>
        <v>0</v>
      </c>
      <c r="L417" s="321"/>
      <c r="M417" s="144"/>
      <c r="N417" s="144"/>
      <c r="O417" s="144"/>
      <c r="P417" s="250">
        <f t="shared" si="116"/>
        <v>0</v>
      </c>
      <c r="Q417" s="144"/>
      <c r="R417" s="144"/>
      <c r="S417" s="144"/>
      <c r="T417" s="337"/>
      <c r="U417" s="346">
        <f t="shared" si="117"/>
        <v>0</v>
      </c>
      <c r="V417" s="144"/>
      <c r="W417" s="144"/>
      <c r="X417" s="144"/>
      <c r="Y417" s="337"/>
      <c r="Z417" s="346">
        <f t="shared" si="118"/>
        <v>0</v>
      </c>
      <c r="AA417" s="144"/>
      <c r="AB417" s="144"/>
      <c r="AC417" s="144"/>
      <c r="AD417" s="144"/>
      <c r="AE417" s="346">
        <f t="shared" si="119"/>
        <v>0</v>
      </c>
      <c r="AF417" s="144"/>
      <c r="AG417" s="144"/>
      <c r="AH417" s="144"/>
      <c r="AI417" s="144"/>
      <c r="AJ417" s="346">
        <f t="shared" si="120"/>
        <v>0</v>
      </c>
      <c r="AK417" s="144"/>
      <c r="AL417" s="144"/>
      <c r="AM417" s="144"/>
      <c r="AN417" s="144"/>
      <c r="AO417" s="250">
        <f t="shared" si="112"/>
        <v>0</v>
      </c>
      <c r="AP417" s="767"/>
      <c r="AQ417" s="767"/>
      <c r="AR417" s="767"/>
      <c r="AS417" s="767"/>
      <c r="AT417" s="250">
        <f t="shared" si="115"/>
        <v>0</v>
      </c>
      <c r="AU417" s="144"/>
      <c r="AV417" s="144"/>
      <c r="AW417" s="144"/>
      <c r="AX417" s="144"/>
      <c r="AY417" s="250">
        <f t="shared" si="114"/>
        <v>0</v>
      </c>
    </row>
    <row r="418" spans="2:51" ht="33" customHeight="1" thickBot="1" x14ac:dyDescent="0.3">
      <c r="B418" s="168">
        <v>87</v>
      </c>
      <c r="C418" s="1106"/>
      <c r="D418" s="149" t="s">
        <v>21</v>
      </c>
      <c r="E418" s="153" t="s">
        <v>530</v>
      </c>
      <c r="F418" s="135">
        <f t="shared" si="113"/>
        <v>0</v>
      </c>
      <c r="G418" s="144"/>
      <c r="H418" s="144"/>
      <c r="I418" s="144"/>
      <c r="J418" s="337"/>
      <c r="K418" s="346">
        <f t="shared" si="121"/>
        <v>0</v>
      </c>
      <c r="L418" s="321"/>
      <c r="M418" s="144"/>
      <c r="N418" s="144"/>
      <c r="O418" s="144"/>
      <c r="P418" s="250">
        <f t="shared" si="116"/>
        <v>0</v>
      </c>
      <c r="Q418" s="144"/>
      <c r="R418" s="144"/>
      <c r="S418" s="144"/>
      <c r="T418" s="337"/>
      <c r="U418" s="346">
        <f t="shared" si="117"/>
        <v>0</v>
      </c>
      <c r="V418" s="144"/>
      <c r="W418" s="144"/>
      <c r="X418" s="144"/>
      <c r="Y418" s="337"/>
      <c r="Z418" s="346">
        <f t="shared" si="118"/>
        <v>0</v>
      </c>
      <c r="AA418" s="144"/>
      <c r="AB418" s="144"/>
      <c r="AC418" s="144"/>
      <c r="AD418" s="144"/>
      <c r="AE418" s="346">
        <f t="shared" si="119"/>
        <v>0</v>
      </c>
      <c r="AF418" s="144"/>
      <c r="AG418" s="144"/>
      <c r="AH418" s="144"/>
      <c r="AI418" s="144"/>
      <c r="AJ418" s="346">
        <f t="shared" si="120"/>
        <v>0</v>
      </c>
      <c r="AK418" s="144"/>
      <c r="AL418" s="144"/>
      <c r="AM418" s="144"/>
      <c r="AN418" s="144"/>
      <c r="AO418" s="250">
        <f t="shared" si="112"/>
        <v>0</v>
      </c>
      <c r="AP418" s="767"/>
      <c r="AQ418" s="767"/>
      <c r="AR418" s="767"/>
      <c r="AS418" s="767"/>
      <c r="AT418" s="250">
        <f t="shared" si="115"/>
        <v>0</v>
      </c>
      <c r="AU418" s="144"/>
      <c r="AV418" s="144"/>
      <c r="AW418" s="144"/>
      <c r="AX418" s="144"/>
      <c r="AY418" s="250">
        <f t="shared" si="114"/>
        <v>0</v>
      </c>
    </row>
    <row r="419" spans="2:51" ht="33" customHeight="1" x14ac:dyDescent="0.25">
      <c r="B419" s="125"/>
      <c r="C419" s="1106"/>
      <c r="D419" s="166"/>
      <c r="E419" s="154" t="s">
        <v>117</v>
      </c>
      <c r="F419" s="135">
        <f t="shared" si="113"/>
        <v>0</v>
      </c>
      <c r="G419" s="148">
        <v>0</v>
      </c>
      <c r="H419" s="148">
        <v>0</v>
      </c>
      <c r="I419" s="148">
        <v>0</v>
      </c>
      <c r="J419" s="344">
        <v>0</v>
      </c>
      <c r="K419" s="346">
        <f t="shared" si="121"/>
        <v>0</v>
      </c>
      <c r="L419" s="332">
        <v>0</v>
      </c>
      <c r="M419" s="148">
        <v>0</v>
      </c>
      <c r="N419" s="148">
        <v>0</v>
      </c>
      <c r="O419" s="148">
        <v>0</v>
      </c>
      <c r="P419" s="250">
        <f t="shared" si="116"/>
        <v>0</v>
      </c>
      <c r="Q419" s="148">
        <v>0</v>
      </c>
      <c r="R419" s="148">
        <v>0</v>
      </c>
      <c r="S419" s="148">
        <v>0</v>
      </c>
      <c r="T419" s="344">
        <v>0</v>
      </c>
      <c r="U419" s="346">
        <f t="shared" si="117"/>
        <v>0</v>
      </c>
      <c r="V419" s="148">
        <v>0</v>
      </c>
      <c r="W419" s="148">
        <v>0</v>
      </c>
      <c r="X419" s="148">
        <v>0</v>
      </c>
      <c r="Y419" s="344">
        <v>0</v>
      </c>
      <c r="Z419" s="346">
        <f t="shared" si="118"/>
        <v>0</v>
      </c>
      <c r="AA419" s="148">
        <v>0</v>
      </c>
      <c r="AB419" s="148">
        <v>0</v>
      </c>
      <c r="AC419" s="148">
        <v>0</v>
      </c>
      <c r="AD419" s="148">
        <v>0</v>
      </c>
      <c r="AE419" s="346">
        <f t="shared" si="119"/>
        <v>0</v>
      </c>
      <c r="AF419" s="148">
        <v>0</v>
      </c>
      <c r="AG419" s="148">
        <v>0</v>
      </c>
      <c r="AH419" s="148">
        <v>0</v>
      </c>
      <c r="AI419" s="148">
        <v>0</v>
      </c>
      <c r="AJ419" s="346">
        <f t="shared" si="120"/>
        <v>0</v>
      </c>
      <c r="AK419" s="148">
        <v>0</v>
      </c>
      <c r="AL419" s="148">
        <v>0</v>
      </c>
      <c r="AM419" s="148">
        <v>0</v>
      </c>
      <c r="AN419" s="148">
        <v>0</v>
      </c>
      <c r="AO419" s="250">
        <f t="shared" si="112"/>
        <v>0</v>
      </c>
      <c r="AP419" s="148">
        <v>0</v>
      </c>
      <c r="AQ419" s="148">
        <v>0</v>
      </c>
      <c r="AR419" s="148">
        <v>0</v>
      </c>
      <c r="AS419" s="148">
        <v>0</v>
      </c>
      <c r="AT419" s="250">
        <f t="shared" si="115"/>
        <v>0</v>
      </c>
      <c r="AU419" s="148">
        <v>0</v>
      </c>
      <c r="AV419" s="148">
        <v>0</v>
      </c>
      <c r="AW419" s="148">
        <v>0</v>
      </c>
      <c r="AX419" s="148">
        <v>0</v>
      </c>
      <c r="AY419" s="250">
        <f t="shared" si="114"/>
        <v>0</v>
      </c>
    </row>
    <row r="420" spans="2:51" ht="33" customHeight="1" thickBot="1" x14ac:dyDescent="0.3">
      <c r="B420" s="147"/>
      <c r="C420" s="1107"/>
      <c r="D420" s="167"/>
      <c r="E420" s="155" t="s">
        <v>112</v>
      </c>
      <c r="F420" s="135">
        <f t="shared" si="113"/>
        <v>0</v>
      </c>
      <c r="G420" s="42">
        <v>0</v>
      </c>
      <c r="H420" s="42">
        <v>0</v>
      </c>
      <c r="I420" s="42">
        <v>0</v>
      </c>
      <c r="J420" s="334">
        <v>0</v>
      </c>
      <c r="K420" s="346">
        <f t="shared" si="121"/>
        <v>0</v>
      </c>
      <c r="L420" s="317">
        <v>0</v>
      </c>
      <c r="M420" s="42">
        <v>0</v>
      </c>
      <c r="N420" s="42">
        <v>0</v>
      </c>
      <c r="O420" s="42">
        <v>0</v>
      </c>
      <c r="P420" s="250">
        <f t="shared" si="116"/>
        <v>0</v>
      </c>
      <c r="Q420" s="42">
        <v>0</v>
      </c>
      <c r="R420" s="42">
        <v>0</v>
      </c>
      <c r="S420" s="42">
        <v>0</v>
      </c>
      <c r="T420" s="334">
        <v>0</v>
      </c>
      <c r="U420" s="346">
        <f t="shared" si="117"/>
        <v>0</v>
      </c>
      <c r="V420" s="42">
        <v>0</v>
      </c>
      <c r="W420" s="42">
        <v>0</v>
      </c>
      <c r="X420" s="42">
        <v>0</v>
      </c>
      <c r="Y420" s="334">
        <v>0</v>
      </c>
      <c r="Z420" s="346">
        <f t="shared" si="118"/>
        <v>0</v>
      </c>
      <c r="AA420" s="42">
        <v>0</v>
      </c>
      <c r="AB420" s="42">
        <v>0</v>
      </c>
      <c r="AC420" s="42">
        <v>0</v>
      </c>
      <c r="AD420" s="42">
        <v>0</v>
      </c>
      <c r="AE420" s="346">
        <f t="shared" si="119"/>
        <v>0</v>
      </c>
      <c r="AF420" s="42">
        <v>0</v>
      </c>
      <c r="AG420" s="42">
        <v>0</v>
      </c>
      <c r="AH420" s="42">
        <v>0</v>
      </c>
      <c r="AI420" s="42">
        <v>0</v>
      </c>
      <c r="AJ420" s="346">
        <f t="shared" si="120"/>
        <v>0</v>
      </c>
      <c r="AK420" s="42">
        <v>0</v>
      </c>
      <c r="AL420" s="42">
        <v>0</v>
      </c>
      <c r="AM420" s="42">
        <v>0</v>
      </c>
      <c r="AN420" s="42">
        <v>0</v>
      </c>
      <c r="AO420" s="250">
        <f t="shared" si="112"/>
        <v>0</v>
      </c>
      <c r="AP420" s="42">
        <v>0</v>
      </c>
      <c r="AQ420" s="42">
        <v>0</v>
      </c>
      <c r="AR420" s="42">
        <v>0</v>
      </c>
      <c r="AS420" s="42">
        <v>0</v>
      </c>
      <c r="AT420" s="250">
        <f t="shared" si="115"/>
        <v>0</v>
      </c>
      <c r="AU420" s="42">
        <v>0</v>
      </c>
      <c r="AV420" s="42">
        <v>0</v>
      </c>
      <c r="AW420" s="42">
        <v>0</v>
      </c>
      <c r="AX420" s="42">
        <v>0</v>
      </c>
      <c r="AY420" s="250">
        <f t="shared" si="114"/>
        <v>0</v>
      </c>
    </row>
  </sheetData>
  <sheetProtection formatCells="0" sort="0" autoFilter="0"/>
  <autoFilter ref="D10:D420"/>
  <mergeCells count="217">
    <mergeCell ref="D360:D362"/>
    <mergeCell ref="D363:D365"/>
    <mergeCell ref="K3:K4"/>
    <mergeCell ref="G2:K2"/>
    <mergeCell ref="L2:P2"/>
    <mergeCell ref="P3:P4"/>
    <mergeCell ref="D119:D121"/>
    <mergeCell ref="D114:D118"/>
    <mergeCell ref="D107:D109"/>
    <mergeCell ref="D97:D101"/>
    <mergeCell ref="D102:D106"/>
    <mergeCell ref="D184:D188"/>
    <mergeCell ref="D189:D193"/>
    <mergeCell ref="D194:D198"/>
    <mergeCell ref="D199:D203"/>
    <mergeCell ref="D204:D208"/>
    <mergeCell ref="D138:D140"/>
    <mergeCell ref="D351:D353"/>
    <mergeCell ref="D312:D314"/>
    <mergeCell ref="D66:D70"/>
    <mergeCell ref="B165:B167"/>
    <mergeCell ref="D245:D247"/>
    <mergeCell ref="D264:D266"/>
    <mergeCell ref="D267:D269"/>
    <mergeCell ref="D270:D272"/>
    <mergeCell ref="D285:D287"/>
    <mergeCell ref="AP2:AT2"/>
    <mergeCell ref="AT3:AT4"/>
    <mergeCell ref="D354:D356"/>
    <mergeCell ref="B248:B252"/>
    <mergeCell ref="B282:B284"/>
    <mergeCell ref="B285:B287"/>
    <mergeCell ref="B209:B213"/>
    <mergeCell ref="D220:D224"/>
    <mergeCell ref="B184:B188"/>
    <mergeCell ref="B189:B193"/>
    <mergeCell ref="D179:D183"/>
    <mergeCell ref="D174:D178"/>
    <mergeCell ref="B30:B32"/>
    <mergeCell ref="D30:D32"/>
    <mergeCell ref="D33:D37"/>
    <mergeCell ref="D38:D42"/>
    <mergeCell ref="D46:D50"/>
    <mergeCell ref="B43:B45"/>
    <mergeCell ref="D43:D45"/>
    <mergeCell ref="B363:B365"/>
    <mergeCell ref="B315:B317"/>
    <mergeCell ref="B318:B320"/>
    <mergeCell ref="B321:B323"/>
    <mergeCell ref="B324:B326"/>
    <mergeCell ref="B327:B329"/>
    <mergeCell ref="B330:B332"/>
    <mergeCell ref="B333:B335"/>
    <mergeCell ref="B336:B338"/>
    <mergeCell ref="B339:B341"/>
    <mergeCell ref="B342:B344"/>
    <mergeCell ref="B345:B347"/>
    <mergeCell ref="D315:D317"/>
    <mergeCell ref="D318:D320"/>
    <mergeCell ref="D321:D323"/>
    <mergeCell ref="B87:B91"/>
    <mergeCell ref="B179:B183"/>
    <mergeCell ref="B235:B239"/>
    <mergeCell ref="B214:B216"/>
    <mergeCell ref="B33:B37"/>
    <mergeCell ref="B38:B42"/>
    <mergeCell ref="D56:D60"/>
    <mergeCell ref="B56:B60"/>
    <mergeCell ref="B79:B83"/>
    <mergeCell ref="B84:B86"/>
    <mergeCell ref="B71:B75"/>
    <mergeCell ref="D71:D75"/>
    <mergeCell ref="B76:B78"/>
    <mergeCell ref="D76:D78"/>
    <mergeCell ref="D79:D83"/>
    <mergeCell ref="D84:D86"/>
    <mergeCell ref="B61:B65"/>
    <mergeCell ref="D61:D65"/>
    <mergeCell ref="B66:B70"/>
    <mergeCell ref="D225:D229"/>
    <mergeCell ref="B46:B50"/>
    <mergeCell ref="D157:D160"/>
    <mergeCell ref="D161:D164"/>
    <mergeCell ref="B174:B178"/>
    <mergeCell ref="D169:D173"/>
    <mergeCell ref="B153:B155"/>
    <mergeCell ref="B3:B4"/>
    <mergeCell ref="C3:C4"/>
    <mergeCell ref="F3:F4"/>
    <mergeCell ref="B19:B21"/>
    <mergeCell ref="D19:D21"/>
    <mergeCell ref="C8:E8"/>
    <mergeCell ref="C9:E9"/>
    <mergeCell ref="D14:D18"/>
    <mergeCell ref="C5:E5"/>
    <mergeCell ref="C6:E6"/>
    <mergeCell ref="C7:E7"/>
    <mergeCell ref="B10:B12"/>
    <mergeCell ref="B14:B18"/>
    <mergeCell ref="D10:D13"/>
    <mergeCell ref="B225:B229"/>
    <mergeCell ref="D235:D239"/>
    <mergeCell ref="D248:D252"/>
    <mergeCell ref="D261:D263"/>
    <mergeCell ref="B245:B247"/>
    <mergeCell ref="B240:B244"/>
    <mergeCell ref="B261:B263"/>
    <mergeCell ref="B253:B255"/>
    <mergeCell ref="C253:C255"/>
    <mergeCell ref="B256:B260"/>
    <mergeCell ref="D256:D260"/>
    <mergeCell ref="C10:C247"/>
    <mergeCell ref="D87:D91"/>
    <mergeCell ref="D92:D96"/>
    <mergeCell ref="D240:D244"/>
    <mergeCell ref="B141:B143"/>
    <mergeCell ref="B169:B173"/>
    <mergeCell ref="B149:B151"/>
    <mergeCell ref="B161:B163"/>
    <mergeCell ref="D165:D168"/>
    <mergeCell ref="D51:D55"/>
    <mergeCell ref="B25:B29"/>
    <mergeCell ref="D25:D29"/>
    <mergeCell ref="B217:B219"/>
    <mergeCell ref="B273:B275"/>
    <mergeCell ref="C264:C420"/>
    <mergeCell ref="D336:D338"/>
    <mergeCell ref="D339:D341"/>
    <mergeCell ref="D342:D344"/>
    <mergeCell ref="D345:D347"/>
    <mergeCell ref="D348:D350"/>
    <mergeCell ref="B291:B293"/>
    <mergeCell ref="B270:B272"/>
    <mergeCell ref="B264:B266"/>
    <mergeCell ref="B348:B350"/>
    <mergeCell ref="B351:B353"/>
    <mergeCell ref="B354:B356"/>
    <mergeCell ref="B357:B359"/>
    <mergeCell ref="B360:B362"/>
    <mergeCell ref="B309:B311"/>
    <mergeCell ref="B312:B314"/>
    <mergeCell ref="B276:B278"/>
    <mergeCell ref="D327:D329"/>
    <mergeCell ref="D288:D290"/>
    <mergeCell ref="B267:B269"/>
    <mergeCell ref="D279:D281"/>
    <mergeCell ref="B279:B281"/>
    <mergeCell ref="D357:D359"/>
    <mergeCell ref="D333:D335"/>
    <mergeCell ref="D282:D284"/>
    <mergeCell ref="D291:D293"/>
    <mergeCell ref="D253:D255"/>
    <mergeCell ref="D230:D234"/>
    <mergeCell ref="D217:D219"/>
    <mergeCell ref="B204:B208"/>
    <mergeCell ref="B230:B234"/>
    <mergeCell ref="B294:B296"/>
    <mergeCell ref="D330:D332"/>
    <mergeCell ref="D324:D326"/>
    <mergeCell ref="D273:D275"/>
    <mergeCell ref="D303:D305"/>
    <mergeCell ref="D306:D308"/>
    <mergeCell ref="D297:D299"/>
    <mergeCell ref="D300:D302"/>
    <mergeCell ref="D276:D278"/>
    <mergeCell ref="D294:D296"/>
    <mergeCell ref="D309:D311"/>
    <mergeCell ref="B297:B299"/>
    <mergeCell ref="B300:B302"/>
    <mergeCell ref="B303:B305"/>
    <mergeCell ref="B306:B308"/>
    <mergeCell ref="B288:B290"/>
    <mergeCell ref="D141:D144"/>
    <mergeCell ref="D145:D148"/>
    <mergeCell ref="D149:D152"/>
    <mergeCell ref="D153:D156"/>
    <mergeCell ref="B157:B159"/>
    <mergeCell ref="B92:B96"/>
    <mergeCell ref="B97:B101"/>
    <mergeCell ref="B102:B106"/>
    <mergeCell ref="B114:B118"/>
    <mergeCell ref="B125:B129"/>
    <mergeCell ref="B130:B134"/>
    <mergeCell ref="B138:B140"/>
    <mergeCell ref="B135:B137"/>
    <mergeCell ref="B122:B124"/>
    <mergeCell ref="B119:B121"/>
    <mergeCell ref="B107:B109"/>
    <mergeCell ref="B110:B112"/>
    <mergeCell ref="D130:D134"/>
    <mergeCell ref="D122:D124"/>
    <mergeCell ref="D125:D129"/>
    <mergeCell ref="B145:B147"/>
    <mergeCell ref="B22:B24"/>
    <mergeCell ref="D22:D24"/>
    <mergeCell ref="B194:B198"/>
    <mergeCell ref="B199:B203"/>
    <mergeCell ref="D214:D216"/>
    <mergeCell ref="B220:B224"/>
    <mergeCell ref="D209:D213"/>
    <mergeCell ref="AU2:AY2"/>
    <mergeCell ref="AY3:AY4"/>
    <mergeCell ref="Q2:U2"/>
    <mergeCell ref="U3:U4"/>
    <mergeCell ref="D135:D137"/>
    <mergeCell ref="AA2:AE2"/>
    <mergeCell ref="AE3:AE4"/>
    <mergeCell ref="V2:Z2"/>
    <mergeCell ref="Z3:Z4"/>
    <mergeCell ref="AK2:AO2"/>
    <mergeCell ref="AO3:AO4"/>
    <mergeCell ref="AF2:AJ2"/>
    <mergeCell ref="AJ3:AJ4"/>
    <mergeCell ref="D110:D113"/>
    <mergeCell ref="B1:F2"/>
    <mergeCell ref="D3:E4"/>
    <mergeCell ref="B51:B55"/>
  </mergeCells>
  <pageMargins left="3.937007874015748E-2" right="0" top="0" bottom="0" header="0.31496062992125984" footer="0.31496062992125984"/>
  <pageSetup paperSize="9" scale="9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W104"/>
  <sheetViews>
    <sheetView zoomScale="80" zoomScaleNormal="80" workbookViewId="0">
      <pane xSplit="4" ySplit="5" topLeftCell="Y6" activePane="bottomRight" state="frozen"/>
      <selection pane="topRight" activeCell="E1" sqref="E1"/>
      <selection pane="bottomLeft" activeCell="A6" sqref="A6"/>
      <selection pane="bottomRight" activeCell="Y2" sqref="Y2:AC2"/>
    </sheetView>
  </sheetViews>
  <sheetFormatPr defaultColWidth="13.7109375" defaultRowHeight="15" x14ac:dyDescent="0.25"/>
  <cols>
    <col min="1" max="1" width="1.7109375" style="14" customWidth="1"/>
    <col min="2" max="2" width="33.140625" style="12" customWidth="1"/>
    <col min="3" max="3" width="71.42578125" style="12" customWidth="1"/>
    <col min="4" max="4" width="7.5703125" style="12" bestFit="1" customWidth="1"/>
    <col min="5" max="8" width="6" style="164" customWidth="1"/>
    <col min="9" max="9" width="13.7109375" style="12"/>
    <col min="10" max="10" width="6.140625" style="12" customWidth="1"/>
    <col min="11" max="13" width="6.42578125" style="12" customWidth="1"/>
    <col min="14" max="14" width="13.28515625" style="12" customWidth="1"/>
    <col min="15" max="16" width="6.42578125" style="12" customWidth="1"/>
    <col min="17" max="17" width="6.140625" style="12" customWidth="1"/>
    <col min="18" max="18" width="6" style="12" customWidth="1"/>
    <col min="19" max="19" width="13.140625" style="12" customWidth="1"/>
    <col min="20" max="21" width="6.140625" style="12" customWidth="1"/>
    <col min="22" max="22" width="6.42578125" style="12" customWidth="1"/>
    <col min="23" max="23" width="6" style="12" customWidth="1"/>
    <col min="24" max="24" width="13.140625" style="12" customWidth="1"/>
    <col min="25" max="28" width="5.85546875" style="12" customWidth="1"/>
    <col min="29" max="29" width="13.140625" style="12" customWidth="1"/>
    <col min="30" max="30" width="5.85546875" style="12" customWidth="1"/>
    <col min="31" max="31" width="5.7109375" style="12" customWidth="1"/>
    <col min="32" max="32" width="5.85546875" style="12" customWidth="1"/>
    <col min="33" max="33" width="5.7109375" style="12" customWidth="1"/>
    <col min="34" max="34" width="13.28515625" style="12" customWidth="1"/>
    <col min="35" max="38" width="6" style="12" customWidth="1"/>
    <col min="39" max="39" width="13.42578125" style="12" customWidth="1"/>
    <col min="40" max="41" width="6" style="12" customWidth="1"/>
    <col min="42" max="43" width="5.85546875" style="12" customWidth="1"/>
    <col min="44" max="44" width="13.7109375" style="12"/>
    <col min="45" max="45" width="6" style="12" customWidth="1"/>
    <col min="46" max="46" width="5.85546875" style="12" customWidth="1"/>
    <col min="47" max="48" width="5.7109375" style="12" customWidth="1"/>
    <col min="49" max="49" width="13.28515625" style="12" customWidth="1"/>
    <col min="50" max="16384" width="13.7109375" style="12"/>
  </cols>
  <sheetData>
    <row r="1" spans="2:49" s="13" customFormat="1" ht="19.5" customHeight="1" thickBot="1" x14ac:dyDescent="0.3">
      <c r="B1" s="881" t="s">
        <v>795</v>
      </c>
      <c r="C1" s="881"/>
      <c r="D1" s="881"/>
      <c r="E1" s="162"/>
      <c r="F1" s="162"/>
      <c r="G1" s="162"/>
      <c r="H1" s="162"/>
    </row>
    <row r="2" spans="2:49" s="13" customFormat="1" ht="40.5" customHeight="1" thickBot="1" x14ac:dyDescent="0.3">
      <c r="B2" s="882"/>
      <c r="C2" s="882"/>
      <c r="D2" s="882"/>
      <c r="E2" s="1127" t="s">
        <v>719</v>
      </c>
      <c r="F2" s="1128"/>
      <c r="G2" s="1128"/>
      <c r="H2" s="1128"/>
      <c r="I2" s="1129"/>
      <c r="J2" s="1127" t="s">
        <v>724</v>
      </c>
      <c r="K2" s="1128"/>
      <c r="L2" s="1128"/>
      <c r="M2" s="1128"/>
      <c r="N2" s="1129"/>
      <c r="O2" s="1127" t="s">
        <v>727</v>
      </c>
      <c r="P2" s="1128"/>
      <c r="Q2" s="1128"/>
      <c r="R2" s="1128"/>
      <c r="S2" s="1129"/>
      <c r="T2" s="1127" t="s">
        <v>733</v>
      </c>
      <c r="U2" s="1128"/>
      <c r="V2" s="1128"/>
      <c r="W2" s="1128"/>
      <c r="X2" s="1129"/>
      <c r="Y2" s="1127" t="s">
        <v>759</v>
      </c>
      <c r="Z2" s="1128"/>
      <c r="AA2" s="1128"/>
      <c r="AB2" s="1128"/>
      <c r="AC2" s="1129"/>
      <c r="AD2" s="1127" t="s">
        <v>789</v>
      </c>
      <c r="AE2" s="1128"/>
      <c r="AF2" s="1128"/>
      <c r="AG2" s="1128"/>
      <c r="AH2" s="1129"/>
      <c r="AI2" s="1127" t="s">
        <v>798</v>
      </c>
      <c r="AJ2" s="1128"/>
      <c r="AK2" s="1128"/>
      <c r="AL2" s="1128"/>
      <c r="AM2" s="1129"/>
      <c r="AN2" s="1127" t="s">
        <v>833</v>
      </c>
      <c r="AO2" s="1128"/>
      <c r="AP2" s="1128"/>
      <c r="AQ2" s="1128"/>
      <c r="AR2" s="1129"/>
      <c r="AS2" s="1127" t="s">
        <v>833</v>
      </c>
      <c r="AT2" s="1128"/>
      <c r="AU2" s="1128"/>
      <c r="AV2" s="1128"/>
      <c r="AW2" s="1129"/>
    </row>
    <row r="3" spans="2:49" s="31" customFormat="1" ht="132" customHeight="1" x14ac:dyDescent="0.2">
      <c r="B3" s="1135" t="s">
        <v>119</v>
      </c>
      <c r="C3" s="1135" t="s">
        <v>34</v>
      </c>
      <c r="D3" s="1131" t="s">
        <v>35</v>
      </c>
      <c r="E3" s="249" t="s">
        <v>323</v>
      </c>
      <c r="F3" s="248" t="s">
        <v>716</v>
      </c>
      <c r="G3" s="248" t="s">
        <v>717</v>
      </c>
      <c r="H3" s="248" t="s">
        <v>718</v>
      </c>
      <c r="I3" s="1130" t="s">
        <v>722</v>
      </c>
      <c r="J3" s="249" t="s">
        <v>323</v>
      </c>
      <c r="K3" s="248" t="s">
        <v>716</v>
      </c>
      <c r="L3" s="248" t="s">
        <v>717</v>
      </c>
      <c r="M3" s="248" t="s">
        <v>718</v>
      </c>
      <c r="N3" s="1130" t="s">
        <v>726</v>
      </c>
      <c r="O3" s="249" t="s">
        <v>323</v>
      </c>
      <c r="P3" s="248" t="s">
        <v>716</v>
      </c>
      <c r="Q3" s="248" t="s">
        <v>717</v>
      </c>
      <c r="R3" s="248" t="s">
        <v>718</v>
      </c>
      <c r="S3" s="1130" t="s">
        <v>731</v>
      </c>
      <c r="T3" s="248" t="s">
        <v>716</v>
      </c>
      <c r="U3" s="248" t="s">
        <v>717</v>
      </c>
      <c r="V3" s="248" t="s">
        <v>718</v>
      </c>
      <c r="W3" s="248" t="s">
        <v>323</v>
      </c>
      <c r="X3" s="1130" t="s">
        <v>737</v>
      </c>
      <c r="Y3" s="248" t="s">
        <v>716</v>
      </c>
      <c r="Z3" s="248" t="s">
        <v>717</v>
      </c>
      <c r="AA3" s="248" t="s">
        <v>718</v>
      </c>
      <c r="AB3" s="248" t="s">
        <v>323</v>
      </c>
      <c r="AC3" s="1130" t="s">
        <v>786</v>
      </c>
      <c r="AD3" s="248" t="s">
        <v>716</v>
      </c>
      <c r="AE3" s="248" t="s">
        <v>717</v>
      </c>
      <c r="AF3" s="248" t="s">
        <v>718</v>
      </c>
      <c r="AG3" s="248" t="s">
        <v>323</v>
      </c>
      <c r="AH3" s="1130" t="s">
        <v>792</v>
      </c>
      <c r="AI3" s="248" t="s">
        <v>716</v>
      </c>
      <c r="AJ3" s="248" t="s">
        <v>717</v>
      </c>
      <c r="AK3" s="248" t="s">
        <v>718</v>
      </c>
      <c r="AL3" s="248" t="s">
        <v>323</v>
      </c>
      <c r="AM3" s="1130" t="s">
        <v>832</v>
      </c>
      <c r="AN3" s="248" t="s">
        <v>716</v>
      </c>
      <c r="AO3" s="248" t="s">
        <v>717</v>
      </c>
      <c r="AP3" s="248" t="s">
        <v>718</v>
      </c>
      <c r="AQ3" s="248" t="s">
        <v>323</v>
      </c>
      <c r="AR3" s="1130" t="s">
        <v>836</v>
      </c>
      <c r="AS3" s="248" t="s">
        <v>716</v>
      </c>
      <c r="AT3" s="248" t="s">
        <v>717</v>
      </c>
      <c r="AU3" s="248" t="s">
        <v>718</v>
      </c>
      <c r="AV3" s="248" t="s">
        <v>323</v>
      </c>
      <c r="AW3" s="1130" t="s">
        <v>846</v>
      </c>
    </row>
    <row r="4" spans="2:49" s="34" customFormat="1" ht="15" customHeight="1" thickBot="1" x14ac:dyDescent="0.25">
      <c r="B4" s="1130"/>
      <c r="C4" s="1130"/>
      <c r="D4" s="1131"/>
      <c r="E4" s="51">
        <v>103</v>
      </c>
      <c r="F4" s="51">
        <v>172</v>
      </c>
      <c r="G4" s="51">
        <v>173</v>
      </c>
      <c r="H4" s="51">
        <v>174</v>
      </c>
      <c r="I4" s="1131"/>
      <c r="J4" s="51">
        <v>103</v>
      </c>
      <c r="K4" s="51">
        <v>172</v>
      </c>
      <c r="L4" s="51">
        <v>173</v>
      </c>
      <c r="M4" s="51">
        <v>174</v>
      </c>
      <c r="N4" s="1131"/>
      <c r="O4" s="51">
        <v>103</v>
      </c>
      <c r="P4" s="51">
        <v>172</v>
      </c>
      <c r="Q4" s="51">
        <v>173</v>
      </c>
      <c r="R4" s="51">
        <v>174</v>
      </c>
      <c r="S4" s="1131"/>
      <c r="T4" s="51">
        <v>172</v>
      </c>
      <c r="U4" s="51">
        <v>173</v>
      </c>
      <c r="V4" s="51">
        <v>174</v>
      </c>
      <c r="W4" s="51">
        <v>102</v>
      </c>
      <c r="X4" s="1131"/>
      <c r="Y4" s="51">
        <v>172</v>
      </c>
      <c r="Z4" s="51">
        <v>173</v>
      </c>
      <c r="AA4" s="51">
        <v>174</v>
      </c>
      <c r="AB4" s="51">
        <v>102</v>
      </c>
      <c r="AC4" s="1131"/>
      <c r="AD4" s="51">
        <v>172</v>
      </c>
      <c r="AE4" s="51">
        <v>173</v>
      </c>
      <c r="AF4" s="51">
        <v>174</v>
      </c>
      <c r="AG4" s="51">
        <v>102</v>
      </c>
      <c r="AH4" s="1131"/>
      <c r="AI4" s="51">
        <v>172</v>
      </c>
      <c r="AJ4" s="51">
        <v>173</v>
      </c>
      <c r="AK4" s="51">
        <v>174</v>
      </c>
      <c r="AL4" s="51">
        <v>102</v>
      </c>
      <c r="AM4" s="1131"/>
      <c r="AN4" s="51">
        <v>172</v>
      </c>
      <c r="AO4" s="51">
        <v>173</v>
      </c>
      <c r="AP4" s="51">
        <v>174</v>
      </c>
      <c r="AQ4" s="51">
        <v>102</v>
      </c>
      <c r="AR4" s="1131"/>
      <c r="AS4" s="51">
        <v>172</v>
      </c>
      <c r="AT4" s="51">
        <v>173</v>
      </c>
      <c r="AU4" s="51">
        <v>174</v>
      </c>
      <c r="AV4" s="51">
        <v>102</v>
      </c>
      <c r="AW4" s="1131"/>
    </row>
    <row r="5" spans="2:49" s="8" customFormat="1" ht="15.75" x14ac:dyDescent="0.25">
      <c r="B5" s="1133" t="s">
        <v>35</v>
      </c>
      <c r="C5" s="1134"/>
      <c r="D5" s="44">
        <f>I5+N5+S5+X5+AC5+AH5+AM5+AR5+AW5</f>
        <v>23198</v>
      </c>
      <c r="E5" s="44">
        <f t="shared" ref="E5:H5" si="0">SUM(E6:E58)</f>
        <v>2713</v>
      </c>
      <c r="F5" s="44">
        <f t="shared" si="0"/>
        <v>0</v>
      </c>
      <c r="G5" s="44">
        <f t="shared" si="0"/>
        <v>19</v>
      </c>
      <c r="H5" s="44">
        <f t="shared" si="0"/>
        <v>6</v>
      </c>
      <c r="I5" s="45">
        <f>E5+F5+G5+H5</f>
        <v>2738</v>
      </c>
      <c r="J5" s="44">
        <f t="shared" ref="J5:M5" si="1">SUM(J6:J58)</f>
        <v>2319</v>
      </c>
      <c r="K5" s="44">
        <f t="shared" si="1"/>
        <v>0</v>
      </c>
      <c r="L5" s="44">
        <f t="shared" si="1"/>
        <v>33</v>
      </c>
      <c r="M5" s="44">
        <f t="shared" si="1"/>
        <v>10</v>
      </c>
      <c r="N5" s="45">
        <f>J5+K5+L5+M5</f>
        <v>2362</v>
      </c>
      <c r="O5" s="44">
        <f t="shared" ref="O5:R5" si="2">SUM(O6:O58)</f>
        <v>2169</v>
      </c>
      <c r="P5" s="44">
        <f t="shared" si="2"/>
        <v>0</v>
      </c>
      <c r="Q5" s="44">
        <f t="shared" si="2"/>
        <v>10</v>
      </c>
      <c r="R5" s="44">
        <f t="shared" si="2"/>
        <v>3</v>
      </c>
      <c r="S5" s="45">
        <f>O5+P5+Q5+R5</f>
        <v>2182</v>
      </c>
      <c r="T5" s="44">
        <f t="shared" ref="T5:W5" si="3">SUM(T6:T58)</f>
        <v>12</v>
      </c>
      <c r="U5" s="44">
        <f t="shared" si="3"/>
        <v>48</v>
      </c>
      <c r="V5" s="44">
        <f t="shared" si="3"/>
        <v>16</v>
      </c>
      <c r="W5" s="44">
        <f t="shared" si="3"/>
        <v>2947</v>
      </c>
      <c r="X5" s="45">
        <f>T5+U5+V5+W5</f>
        <v>3023</v>
      </c>
      <c r="Y5" s="44">
        <f t="shared" ref="Y5:AA5" si="4">SUM(Y6:Y58)</f>
        <v>7</v>
      </c>
      <c r="Z5" s="44">
        <f t="shared" si="4"/>
        <v>37</v>
      </c>
      <c r="AA5" s="44">
        <f t="shared" si="4"/>
        <v>15</v>
      </c>
      <c r="AB5" s="44">
        <f t="shared" ref="AB5" si="5">SUM(AB6:AB58)</f>
        <v>2200</v>
      </c>
      <c r="AC5" s="45">
        <f>Y5+Z5+AA5+AB5</f>
        <v>2259</v>
      </c>
      <c r="AD5" s="44">
        <f t="shared" ref="AD5:AF5" si="6">SUM(AD6:AD58)</f>
        <v>7</v>
      </c>
      <c r="AE5" s="44">
        <f t="shared" si="6"/>
        <v>51</v>
      </c>
      <c r="AF5" s="44">
        <f t="shared" si="6"/>
        <v>10</v>
      </c>
      <c r="AG5" s="44">
        <f t="shared" ref="AG5" si="7">SUM(AG6:AG58)</f>
        <v>2168</v>
      </c>
      <c r="AH5" s="45">
        <f>AD5+AE5+AF5+AG5</f>
        <v>2236</v>
      </c>
      <c r="AI5" s="44">
        <f t="shared" ref="AI5:AK5" si="8">SUM(AI6:AI58)</f>
        <v>12</v>
      </c>
      <c r="AJ5" s="44">
        <f t="shared" si="8"/>
        <v>36</v>
      </c>
      <c r="AK5" s="44">
        <f t="shared" si="8"/>
        <v>18</v>
      </c>
      <c r="AL5" s="44">
        <f t="shared" ref="AL5" si="9">SUM(AL6:AL58)</f>
        <v>2585</v>
      </c>
      <c r="AM5" s="45">
        <f>AI5+AJ5+AK5+AL5</f>
        <v>2651</v>
      </c>
      <c r="AN5" s="44">
        <f t="shared" ref="AN5:AP5" si="10">SUM(AN6:AN58)</f>
        <v>6</v>
      </c>
      <c r="AO5" s="44">
        <f t="shared" si="10"/>
        <v>55</v>
      </c>
      <c r="AP5" s="44">
        <f t="shared" si="10"/>
        <v>30</v>
      </c>
      <c r="AQ5" s="44">
        <f t="shared" ref="AQ5" si="11">SUM(AQ6:AQ58)</f>
        <v>2769</v>
      </c>
      <c r="AR5" s="45">
        <f>AN5+AO5+AP5+AQ5</f>
        <v>2860</v>
      </c>
      <c r="AS5" s="44">
        <f t="shared" ref="AS5:AU5" si="12">SUM(AS6:AS58)</f>
        <v>4</v>
      </c>
      <c r="AT5" s="44">
        <f t="shared" si="12"/>
        <v>13</v>
      </c>
      <c r="AU5" s="44">
        <f t="shared" si="12"/>
        <v>3</v>
      </c>
      <c r="AV5" s="44">
        <f t="shared" ref="AV5" si="13">SUM(AV6:AV58)</f>
        <v>2867</v>
      </c>
      <c r="AW5" s="45">
        <f>AS5+AT5+AU5+AV5</f>
        <v>2887</v>
      </c>
    </row>
    <row r="6" spans="2:49" ht="45" x14ac:dyDescent="0.25">
      <c r="B6" s="191" t="s">
        <v>36</v>
      </c>
      <c r="C6" s="190" t="s">
        <v>55</v>
      </c>
      <c r="D6" s="44">
        <f>I6+N6+S6+X6+AC6+AH6+AM6+AR6+AW6</f>
        <v>0</v>
      </c>
      <c r="E6" s="46"/>
      <c r="F6" s="347"/>
      <c r="G6" s="347"/>
      <c r="H6" s="347"/>
      <c r="I6" s="45">
        <f t="shared" ref="I6:I58" si="14">E6+F6+G6+H6</f>
        <v>0</v>
      </c>
      <c r="J6" s="46"/>
      <c r="K6" s="46"/>
      <c r="L6" s="46"/>
      <c r="M6" s="46"/>
      <c r="N6" s="45">
        <f t="shared" ref="N6:N58" si="15">J6+K6+L6+M6</f>
        <v>0</v>
      </c>
      <c r="O6" s="46"/>
      <c r="P6" s="46"/>
      <c r="Q6" s="46"/>
      <c r="R6" s="46"/>
      <c r="S6" s="45">
        <f t="shared" ref="S6:S58" si="16">O6+P6+Q6+R6</f>
        <v>0</v>
      </c>
      <c r="T6" s="46"/>
      <c r="U6" s="46"/>
      <c r="V6" s="46"/>
      <c r="W6" s="46"/>
      <c r="X6" s="45">
        <f t="shared" ref="X6:X58" si="17">T6+U6+V6+W6</f>
        <v>0</v>
      </c>
      <c r="Y6" s="46"/>
      <c r="Z6" s="46"/>
      <c r="AA6" s="46"/>
      <c r="AB6" s="46"/>
      <c r="AC6" s="45">
        <f t="shared" ref="AC6:AC58" si="18">Y6+Z6+AA6+AB6</f>
        <v>0</v>
      </c>
      <c r="AD6" s="46"/>
      <c r="AE6" s="46"/>
      <c r="AF6" s="46"/>
      <c r="AG6" s="46"/>
      <c r="AH6" s="45">
        <f t="shared" ref="AH6:AH58" si="19">AD6+AE6+AF6+AG6</f>
        <v>0</v>
      </c>
      <c r="AI6" s="46"/>
      <c r="AJ6" s="46"/>
      <c r="AK6" s="46"/>
      <c r="AL6" s="46"/>
      <c r="AM6" s="45">
        <f t="shared" ref="AM6:AM58" si="20">AI6+AJ6+AK6+AL6</f>
        <v>0</v>
      </c>
      <c r="AN6" s="771"/>
      <c r="AO6" s="771"/>
      <c r="AP6" s="771"/>
      <c r="AQ6" s="771"/>
      <c r="AR6" s="45">
        <f t="shared" ref="AR6:AR58" si="21">AN6+AO6+AP6+AQ6</f>
        <v>0</v>
      </c>
      <c r="AS6" s="46"/>
      <c r="AT6" s="46"/>
      <c r="AU6" s="46"/>
      <c r="AV6" s="46"/>
      <c r="AW6" s="45">
        <f t="shared" ref="AW6:AW58" si="22">AS6+AT6+AU6+AV6</f>
        <v>0</v>
      </c>
    </row>
    <row r="7" spans="2:49" ht="47.25" x14ac:dyDescent="0.25">
      <c r="B7" s="191" t="s">
        <v>64</v>
      </c>
      <c r="C7" s="190" t="s">
        <v>65</v>
      </c>
      <c r="D7" s="44">
        <f t="shared" ref="D7:D58" si="23">I7+N7+S7+X7+AC7+AH7+AM7+AR7+AW7</f>
        <v>0</v>
      </c>
      <c r="E7" s="46"/>
      <c r="F7" s="347"/>
      <c r="G7" s="347"/>
      <c r="H7" s="347"/>
      <c r="I7" s="45">
        <f t="shared" si="14"/>
        <v>0</v>
      </c>
      <c r="J7" s="46"/>
      <c r="K7" s="46"/>
      <c r="L7" s="46"/>
      <c r="M7" s="46"/>
      <c r="N7" s="45">
        <f t="shared" si="15"/>
        <v>0</v>
      </c>
      <c r="O7" s="46"/>
      <c r="P7" s="46"/>
      <c r="Q7" s="46"/>
      <c r="R7" s="46"/>
      <c r="S7" s="45">
        <f t="shared" si="16"/>
        <v>0</v>
      </c>
      <c r="T7" s="46"/>
      <c r="U7" s="46"/>
      <c r="V7" s="46"/>
      <c r="W7" s="46"/>
      <c r="X7" s="45">
        <f t="shared" si="17"/>
        <v>0</v>
      </c>
      <c r="Y7" s="46"/>
      <c r="Z7" s="46"/>
      <c r="AA7" s="46"/>
      <c r="AB7" s="46"/>
      <c r="AC7" s="45">
        <f t="shared" si="18"/>
        <v>0</v>
      </c>
      <c r="AD7" s="46"/>
      <c r="AE7" s="46"/>
      <c r="AF7" s="46"/>
      <c r="AG7" s="46"/>
      <c r="AH7" s="45">
        <f t="shared" si="19"/>
        <v>0</v>
      </c>
      <c r="AI7" s="46"/>
      <c r="AJ7" s="46"/>
      <c r="AK7" s="46"/>
      <c r="AL7" s="46"/>
      <c r="AM7" s="45">
        <f t="shared" si="20"/>
        <v>0</v>
      </c>
      <c r="AN7" s="771"/>
      <c r="AO7" s="771"/>
      <c r="AP7" s="771"/>
      <c r="AQ7" s="771"/>
      <c r="AR7" s="45">
        <f t="shared" si="21"/>
        <v>0</v>
      </c>
      <c r="AS7" s="46"/>
      <c r="AT7" s="46"/>
      <c r="AU7" s="46"/>
      <c r="AV7" s="46"/>
      <c r="AW7" s="45">
        <f t="shared" si="22"/>
        <v>0</v>
      </c>
    </row>
    <row r="8" spans="2:49" ht="15.75" x14ac:dyDescent="0.25">
      <c r="B8" s="191" t="s">
        <v>66</v>
      </c>
      <c r="C8" s="190" t="s">
        <v>218</v>
      </c>
      <c r="D8" s="44">
        <f t="shared" si="23"/>
        <v>0</v>
      </c>
      <c r="E8" s="46"/>
      <c r="F8" s="177"/>
      <c r="G8" s="347"/>
      <c r="H8" s="347"/>
      <c r="I8" s="45">
        <f t="shared" si="14"/>
        <v>0</v>
      </c>
      <c r="J8" s="46"/>
      <c r="K8" s="163"/>
      <c r="L8" s="163"/>
      <c r="M8" s="163"/>
      <c r="N8" s="45">
        <f t="shared" si="15"/>
        <v>0</v>
      </c>
      <c r="O8" s="46"/>
      <c r="P8" s="163"/>
      <c r="Q8" s="163"/>
      <c r="R8" s="163"/>
      <c r="S8" s="45">
        <f t="shared" si="16"/>
        <v>0</v>
      </c>
      <c r="T8" s="163"/>
      <c r="U8" s="163"/>
      <c r="V8" s="46"/>
      <c r="W8" s="46"/>
      <c r="X8" s="45">
        <f t="shared" si="17"/>
        <v>0</v>
      </c>
      <c r="Y8" s="163"/>
      <c r="Z8" s="163"/>
      <c r="AA8" s="46"/>
      <c r="AB8" s="46"/>
      <c r="AC8" s="45">
        <f t="shared" si="18"/>
        <v>0</v>
      </c>
      <c r="AD8" s="163"/>
      <c r="AE8" s="163"/>
      <c r="AF8" s="46"/>
      <c r="AG8" s="46"/>
      <c r="AH8" s="45">
        <f t="shared" si="19"/>
        <v>0</v>
      </c>
      <c r="AI8" s="163"/>
      <c r="AJ8" s="163"/>
      <c r="AK8" s="46"/>
      <c r="AL8" s="46"/>
      <c r="AM8" s="45">
        <f t="shared" si="20"/>
        <v>0</v>
      </c>
      <c r="AN8" s="772"/>
      <c r="AO8" s="772"/>
      <c r="AP8" s="771"/>
      <c r="AQ8" s="771"/>
      <c r="AR8" s="45">
        <f t="shared" si="21"/>
        <v>0</v>
      </c>
      <c r="AS8" s="163"/>
      <c r="AT8" s="163"/>
      <c r="AU8" s="46"/>
      <c r="AV8" s="46"/>
      <c r="AW8" s="45">
        <f t="shared" si="22"/>
        <v>0</v>
      </c>
    </row>
    <row r="9" spans="2:49" s="15" customFormat="1" ht="15.75" x14ac:dyDescent="0.25">
      <c r="B9" s="191" t="s">
        <v>84</v>
      </c>
      <c r="C9" s="190" t="s">
        <v>218</v>
      </c>
      <c r="D9" s="44">
        <f t="shared" si="23"/>
        <v>0</v>
      </c>
      <c r="E9" s="46"/>
      <c r="F9" s="177"/>
      <c r="G9" s="347"/>
      <c r="H9" s="347"/>
      <c r="I9" s="45">
        <f t="shared" si="14"/>
        <v>0</v>
      </c>
      <c r="J9" s="46"/>
      <c r="K9" s="163"/>
      <c r="L9" s="163"/>
      <c r="M9" s="163"/>
      <c r="N9" s="45">
        <f t="shared" si="15"/>
        <v>0</v>
      </c>
      <c r="O9" s="46"/>
      <c r="P9" s="163"/>
      <c r="Q9" s="163"/>
      <c r="R9" s="163"/>
      <c r="S9" s="45">
        <f t="shared" si="16"/>
        <v>0</v>
      </c>
      <c r="T9" s="163"/>
      <c r="U9" s="163"/>
      <c r="V9" s="46"/>
      <c r="W9" s="46"/>
      <c r="X9" s="45">
        <f t="shared" si="17"/>
        <v>0</v>
      </c>
      <c r="Y9" s="163"/>
      <c r="Z9" s="163"/>
      <c r="AA9" s="46"/>
      <c r="AB9" s="46"/>
      <c r="AC9" s="45">
        <f t="shared" si="18"/>
        <v>0</v>
      </c>
      <c r="AD9" s="163"/>
      <c r="AE9" s="163"/>
      <c r="AF9" s="46"/>
      <c r="AG9" s="46"/>
      <c r="AH9" s="45">
        <f t="shared" si="19"/>
        <v>0</v>
      </c>
      <c r="AI9" s="163"/>
      <c r="AJ9" s="163"/>
      <c r="AK9" s="46"/>
      <c r="AL9" s="46"/>
      <c r="AM9" s="45">
        <f t="shared" si="20"/>
        <v>0</v>
      </c>
      <c r="AN9" s="772"/>
      <c r="AO9" s="772"/>
      <c r="AP9" s="771"/>
      <c r="AQ9" s="771"/>
      <c r="AR9" s="45">
        <f t="shared" si="21"/>
        <v>0</v>
      </c>
      <c r="AS9" s="163"/>
      <c r="AT9" s="163"/>
      <c r="AU9" s="46"/>
      <c r="AV9" s="46"/>
      <c r="AW9" s="45">
        <f t="shared" si="22"/>
        <v>0</v>
      </c>
    </row>
    <row r="10" spans="2:49" s="15" customFormat="1" ht="15.75" x14ac:dyDescent="0.25">
      <c r="B10" s="191" t="s">
        <v>257</v>
      </c>
      <c r="C10" s="190" t="s">
        <v>218</v>
      </c>
      <c r="D10" s="44">
        <f t="shared" si="23"/>
        <v>0</v>
      </c>
      <c r="E10" s="46"/>
      <c r="F10" s="177"/>
      <c r="G10" s="347"/>
      <c r="H10" s="347"/>
      <c r="I10" s="45">
        <f t="shared" si="14"/>
        <v>0</v>
      </c>
      <c r="J10" s="46"/>
      <c r="K10" s="163"/>
      <c r="L10" s="163"/>
      <c r="M10" s="163"/>
      <c r="N10" s="45">
        <f t="shared" si="15"/>
        <v>0</v>
      </c>
      <c r="O10" s="46"/>
      <c r="P10" s="163"/>
      <c r="Q10" s="163"/>
      <c r="R10" s="163"/>
      <c r="S10" s="45">
        <f t="shared" si="16"/>
        <v>0</v>
      </c>
      <c r="T10" s="163"/>
      <c r="U10" s="163"/>
      <c r="V10" s="46"/>
      <c r="W10" s="46"/>
      <c r="X10" s="45">
        <f t="shared" si="17"/>
        <v>0</v>
      </c>
      <c r="Y10" s="163"/>
      <c r="Z10" s="163"/>
      <c r="AA10" s="46"/>
      <c r="AB10" s="46"/>
      <c r="AC10" s="45">
        <f t="shared" si="18"/>
        <v>0</v>
      </c>
      <c r="AD10" s="163"/>
      <c r="AE10" s="163"/>
      <c r="AF10" s="46"/>
      <c r="AG10" s="46"/>
      <c r="AH10" s="45">
        <f t="shared" si="19"/>
        <v>0</v>
      </c>
      <c r="AI10" s="163"/>
      <c r="AJ10" s="163"/>
      <c r="AK10" s="46"/>
      <c r="AL10" s="46"/>
      <c r="AM10" s="45">
        <f t="shared" si="20"/>
        <v>0</v>
      </c>
      <c r="AN10" s="772"/>
      <c r="AO10" s="772"/>
      <c r="AP10" s="771"/>
      <c r="AQ10" s="771"/>
      <c r="AR10" s="45">
        <f t="shared" si="21"/>
        <v>0</v>
      </c>
      <c r="AS10" s="163"/>
      <c r="AT10" s="163"/>
      <c r="AU10" s="46"/>
      <c r="AV10" s="46"/>
      <c r="AW10" s="45">
        <f t="shared" si="22"/>
        <v>0</v>
      </c>
    </row>
    <row r="11" spans="2:49" s="15" customFormat="1" ht="30" x14ac:dyDescent="0.25">
      <c r="B11" s="1132" t="s">
        <v>323</v>
      </c>
      <c r="C11" s="71" t="s">
        <v>324</v>
      </c>
      <c r="D11" s="44">
        <f t="shared" si="23"/>
        <v>0</v>
      </c>
      <c r="E11" s="163"/>
      <c r="F11" s="177"/>
      <c r="G11" s="177"/>
      <c r="H11" s="177"/>
      <c r="I11" s="45">
        <f t="shared" si="14"/>
        <v>0</v>
      </c>
      <c r="J11" s="163"/>
      <c r="K11" s="163"/>
      <c r="L11" s="163"/>
      <c r="M11" s="163"/>
      <c r="N11" s="45">
        <f t="shared" si="15"/>
        <v>0</v>
      </c>
      <c r="O11" s="163"/>
      <c r="P11" s="163"/>
      <c r="Q11" s="163"/>
      <c r="R11" s="163"/>
      <c r="S11" s="45">
        <f t="shared" si="16"/>
        <v>0</v>
      </c>
      <c r="T11" s="163"/>
      <c r="U11" s="163"/>
      <c r="V11" s="163"/>
      <c r="W11" s="163"/>
      <c r="X11" s="45">
        <f t="shared" si="17"/>
        <v>0</v>
      </c>
      <c r="Y11" s="163"/>
      <c r="Z11" s="163"/>
      <c r="AA11" s="163"/>
      <c r="AB11" s="163"/>
      <c r="AC11" s="45">
        <f t="shared" si="18"/>
        <v>0</v>
      </c>
      <c r="AD11" s="163"/>
      <c r="AE11" s="163"/>
      <c r="AF11" s="163"/>
      <c r="AG11" s="163"/>
      <c r="AH11" s="45">
        <f t="shared" si="19"/>
        <v>0</v>
      </c>
      <c r="AI11" s="163"/>
      <c r="AJ11" s="163"/>
      <c r="AK11" s="163"/>
      <c r="AL11" s="163"/>
      <c r="AM11" s="45">
        <f t="shared" si="20"/>
        <v>0</v>
      </c>
      <c r="AN11" s="772"/>
      <c r="AO11" s="772"/>
      <c r="AP11" s="772"/>
      <c r="AQ11" s="772"/>
      <c r="AR11" s="45">
        <f t="shared" si="21"/>
        <v>0</v>
      </c>
      <c r="AS11" s="163"/>
      <c r="AT11" s="163"/>
      <c r="AU11" s="163"/>
      <c r="AV11" s="163"/>
      <c r="AW11" s="45">
        <f t="shared" si="22"/>
        <v>0</v>
      </c>
    </row>
    <row r="12" spans="2:49" s="15" customFormat="1" x14ac:dyDescent="0.25">
      <c r="B12" s="1132"/>
      <c r="C12" s="71" t="s">
        <v>325</v>
      </c>
      <c r="D12" s="44">
        <f t="shared" si="23"/>
        <v>0</v>
      </c>
      <c r="E12" s="163"/>
      <c r="F12" s="177"/>
      <c r="G12" s="177"/>
      <c r="H12" s="177"/>
      <c r="I12" s="45">
        <f t="shared" si="14"/>
        <v>0</v>
      </c>
      <c r="J12" s="163"/>
      <c r="K12" s="163"/>
      <c r="L12" s="163"/>
      <c r="M12" s="163"/>
      <c r="N12" s="45">
        <f t="shared" si="15"/>
        <v>0</v>
      </c>
      <c r="O12" s="163"/>
      <c r="P12" s="163"/>
      <c r="Q12" s="163"/>
      <c r="R12" s="163"/>
      <c r="S12" s="45">
        <f t="shared" si="16"/>
        <v>0</v>
      </c>
      <c r="T12" s="163"/>
      <c r="U12" s="163"/>
      <c r="V12" s="163"/>
      <c r="W12" s="163"/>
      <c r="X12" s="45">
        <f t="shared" si="17"/>
        <v>0</v>
      </c>
      <c r="Y12" s="163"/>
      <c r="Z12" s="163"/>
      <c r="AA12" s="163"/>
      <c r="AB12" s="163"/>
      <c r="AC12" s="45">
        <f t="shared" si="18"/>
        <v>0</v>
      </c>
      <c r="AD12" s="163"/>
      <c r="AE12" s="163"/>
      <c r="AF12" s="163"/>
      <c r="AG12" s="163"/>
      <c r="AH12" s="45">
        <f t="shared" si="19"/>
        <v>0</v>
      </c>
      <c r="AI12" s="163"/>
      <c r="AJ12" s="163"/>
      <c r="AK12" s="163"/>
      <c r="AL12" s="163"/>
      <c r="AM12" s="45">
        <f t="shared" si="20"/>
        <v>0</v>
      </c>
      <c r="AN12" s="772"/>
      <c r="AO12" s="772"/>
      <c r="AP12" s="772"/>
      <c r="AQ12" s="772"/>
      <c r="AR12" s="45">
        <f t="shared" si="21"/>
        <v>0</v>
      </c>
      <c r="AS12" s="163"/>
      <c r="AT12" s="163"/>
      <c r="AU12" s="163"/>
      <c r="AV12" s="163"/>
      <c r="AW12" s="45">
        <f t="shared" si="22"/>
        <v>0</v>
      </c>
    </row>
    <row r="13" spans="2:49" s="15" customFormat="1" ht="14.45" customHeight="1" x14ac:dyDescent="0.25">
      <c r="B13" s="1132"/>
      <c r="C13" s="71" t="s">
        <v>326</v>
      </c>
      <c r="D13" s="44">
        <f t="shared" si="23"/>
        <v>0</v>
      </c>
      <c r="E13" s="163"/>
      <c r="F13" s="177"/>
      <c r="G13" s="177"/>
      <c r="H13" s="177"/>
      <c r="I13" s="45">
        <f t="shared" si="14"/>
        <v>0</v>
      </c>
      <c r="J13" s="163"/>
      <c r="K13" s="163"/>
      <c r="L13" s="163"/>
      <c r="M13" s="163"/>
      <c r="N13" s="45">
        <f t="shared" si="15"/>
        <v>0</v>
      </c>
      <c r="O13" s="163"/>
      <c r="P13" s="163"/>
      <c r="Q13" s="163"/>
      <c r="R13" s="163"/>
      <c r="S13" s="45">
        <f t="shared" si="16"/>
        <v>0</v>
      </c>
      <c r="T13" s="163"/>
      <c r="U13" s="163"/>
      <c r="V13" s="163"/>
      <c r="W13" s="163"/>
      <c r="X13" s="45">
        <f t="shared" si="17"/>
        <v>0</v>
      </c>
      <c r="Y13" s="163"/>
      <c r="Z13" s="163"/>
      <c r="AA13" s="163"/>
      <c r="AB13" s="163"/>
      <c r="AC13" s="45">
        <f t="shared" si="18"/>
        <v>0</v>
      </c>
      <c r="AD13" s="163"/>
      <c r="AE13" s="163"/>
      <c r="AF13" s="163"/>
      <c r="AG13" s="163"/>
      <c r="AH13" s="45">
        <f t="shared" si="19"/>
        <v>0</v>
      </c>
      <c r="AI13" s="163"/>
      <c r="AJ13" s="163"/>
      <c r="AK13" s="163"/>
      <c r="AL13" s="163"/>
      <c r="AM13" s="45">
        <f t="shared" si="20"/>
        <v>0</v>
      </c>
      <c r="AN13" s="772"/>
      <c r="AO13" s="772"/>
      <c r="AP13" s="772"/>
      <c r="AQ13" s="772"/>
      <c r="AR13" s="45">
        <f t="shared" si="21"/>
        <v>0</v>
      </c>
      <c r="AS13" s="163"/>
      <c r="AT13" s="163"/>
      <c r="AU13" s="163"/>
      <c r="AV13" s="163"/>
      <c r="AW13" s="45">
        <f t="shared" si="22"/>
        <v>0</v>
      </c>
    </row>
    <row r="14" spans="2:49" s="15" customFormat="1" ht="14.45" customHeight="1" x14ac:dyDescent="0.25">
      <c r="B14" s="1132"/>
      <c r="C14" s="71" t="s">
        <v>327</v>
      </c>
      <c r="D14" s="44">
        <f t="shared" si="23"/>
        <v>8</v>
      </c>
      <c r="E14" s="163">
        <v>2</v>
      </c>
      <c r="F14" s="177">
        <v>0</v>
      </c>
      <c r="G14" s="177">
        <v>0</v>
      </c>
      <c r="H14" s="177">
        <v>0</v>
      </c>
      <c r="I14" s="45">
        <f t="shared" si="14"/>
        <v>2</v>
      </c>
      <c r="J14" s="163">
        <v>1</v>
      </c>
      <c r="K14" s="163">
        <v>0</v>
      </c>
      <c r="L14" s="163">
        <v>0</v>
      </c>
      <c r="M14" s="163">
        <v>0</v>
      </c>
      <c r="N14" s="45">
        <f t="shared" si="15"/>
        <v>1</v>
      </c>
      <c r="O14" s="163">
        <v>1</v>
      </c>
      <c r="P14" s="163">
        <v>0</v>
      </c>
      <c r="Q14" s="163">
        <v>0</v>
      </c>
      <c r="R14" s="163">
        <v>0</v>
      </c>
      <c r="S14" s="45">
        <f t="shared" si="16"/>
        <v>1</v>
      </c>
      <c r="T14" s="163">
        <v>0</v>
      </c>
      <c r="U14" s="163">
        <v>0</v>
      </c>
      <c r="V14" s="163">
        <v>0</v>
      </c>
      <c r="W14" s="163">
        <v>1</v>
      </c>
      <c r="X14" s="45">
        <f t="shared" si="17"/>
        <v>1</v>
      </c>
      <c r="Y14" s="163">
        <v>0</v>
      </c>
      <c r="Z14" s="163">
        <v>0</v>
      </c>
      <c r="AA14" s="163">
        <v>0</v>
      </c>
      <c r="AB14" s="163">
        <v>0</v>
      </c>
      <c r="AC14" s="45">
        <f t="shared" si="18"/>
        <v>0</v>
      </c>
      <c r="AD14" s="163">
        <v>0</v>
      </c>
      <c r="AE14" s="163">
        <v>0</v>
      </c>
      <c r="AF14" s="163">
        <v>0</v>
      </c>
      <c r="AG14" s="163">
        <v>0</v>
      </c>
      <c r="AH14" s="45">
        <f t="shared" si="19"/>
        <v>0</v>
      </c>
      <c r="AI14" s="163">
        <v>0</v>
      </c>
      <c r="AJ14" s="163">
        <v>0</v>
      </c>
      <c r="AK14" s="163">
        <v>0</v>
      </c>
      <c r="AL14" s="163">
        <v>1</v>
      </c>
      <c r="AM14" s="45">
        <f t="shared" si="20"/>
        <v>1</v>
      </c>
      <c r="AN14" s="772">
        <v>0</v>
      </c>
      <c r="AO14" s="772">
        <v>0</v>
      </c>
      <c r="AP14" s="772">
        <v>0</v>
      </c>
      <c r="AQ14" s="772">
        <v>1</v>
      </c>
      <c r="AR14" s="45">
        <f t="shared" si="21"/>
        <v>1</v>
      </c>
      <c r="AS14" s="163">
        <v>0</v>
      </c>
      <c r="AT14" s="163">
        <v>0</v>
      </c>
      <c r="AU14" s="163">
        <v>0</v>
      </c>
      <c r="AV14" s="163">
        <v>1</v>
      </c>
      <c r="AW14" s="45">
        <f t="shared" si="22"/>
        <v>1</v>
      </c>
    </row>
    <row r="15" spans="2:49" s="15" customFormat="1" ht="14.45" customHeight="1" x14ac:dyDescent="0.25">
      <c r="B15" s="1132"/>
      <c r="C15" s="71" t="s">
        <v>328</v>
      </c>
      <c r="D15" s="44">
        <f t="shared" si="23"/>
        <v>0</v>
      </c>
      <c r="E15" s="163"/>
      <c r="F15" s="177"/>
      <c r="G15" s="177"/>
      <c r="H15" s="177"/>
      <c r="I15" s="45">
        <f t="shared" si="14"/>
        <v>0</v>
      </c>
      <c r="J15" s="163"/>
      <c r="K15" s="163"/>
      <c r="L15" s="163"/>
      <c r="M15" s="163"/>
      <c r="N15" s="45">
        <f t="shared" si="15"/>
        <v>0</v>
      </c>
      <c r="O15" s="163"/>
      <c r="P15" s="163"/>
      <c r="Q15" s="163"/>
      <c r="R15" s="163"/>
      <c r="S15" s="45">
        <f t="shared" si="16"/>
        <v>0</v>
      </c>
      <c r="T15" s="163"/>
      <c r="U15" s="163"/>
      <c r="V15" s="163"/>
      <c r="W15" s="163"/>
      <c r="X15" s="45">
        <f t="shared" si="17"/>
        <v>0</v>
      </c>
      <c r="Y15" s="163"/>
      <c r="Z15" s="163"/>
      <c r="AA15" s="163"/>
      <c r="AB15" s="163"/>
      <c r="AC15" s="45">
        <f t="shared" si="18"/>
        <v>0</v>
      </c>
      <c r="AD15" s="163"/>
      <c r="AE15" s="163"/>
      <c r="AF15" s="163"/>
      <c r="AG15" s="163"/>
      <c r="AH15" s="45">
        <f t="shared" si="19"/>
        <v>0</v>
      </c>
      <c r="AI15" s="163"/>
      <c r="AJ15" s="163"/>
      <c r="AK15" s="163"/>
      <c r="AL15" s="163"/>
      <c r="AM15" s="45">
        <f t="shared" si="20"/>
        <v>0</v>
      </c>
      <c r="AN15" s="772"/>
      <c r="AO15" s="772"/>
      <c r="AP15" s="772"/>
      <c r="AQ15" s="772"/>
      <c r="AR15" s="45">
        <f t="shared" si="21"/>
        <v>0</v>
      </c>
      <c r="AS15" s="163"/>
      <c r="AT15" s="163"/>
      <c r="AU15" s="163"/>
      <c r="AV15" s="163"/>
      <c r="AW15" s="45">
        <f t="shared" si="22"/>
        <v>0</v>
      </c>
    </row>
    <row r="16" spans="2:49" s="15" customFormat="1" ht="14.45" customHeight="1" x14ac:dyDescent="0.25">
      <c r="B16" s="1132"/>
      <c r="C16" s="71" t="s">
        <v>329</v>
      </c>
      <c r="D16" s="44">
        <f t="shared" si="23"/>
        <v>0</v>
      </c>
      <c r="E16" s="163"/>
      <c r="F16" s="177"/>
      <c r="G16" s="177"/>
      <c r="H16" s="177"/>
      <c r="I16" s="45">
        <f t="shared" si="14"/>
        <v>0</v>
      </c>
      <c r="J16" s="163"/>
      <c r="K16" s="163"/>
      <c r="L16" s="163"/>
      <c r="M16" s="163"/>
      <c r="N16" s="45">
        <f t="shared" si="15"/>
        <v>0</v>
      </c>
      <c r="O16" s="163"/>
      <c r="P16" s="163"/>
      <c r="Q16" s="163"/>
      <c r="R16" s="163"/>
      <c r="S16" s="45">
        <f t="shared" si="16"/>
        <v>0</v>
      </c>
      <c r="T16" s="163"/>
      <c r="U16" s="163"/>
      <c r="V16" s="163"/>
      <c r="W16" s="163"/>
      <c r="X16" s="45">
        <f t="shared" si="17"/>
        <v>0</v>
      </c>
      <c r="Y16" s="163"/>
      <c r="Z16" s="163"/>
      <c r="AA16" s="163"/>
      <c r="AB16" s="163"/>
      <c r="AC16" s="45">
        <f t="shared" si="18"/>
        <v>0</v>
      </c>
      <c r="AD16" s="163"/>
      <c r="AE16" s="163"/>
      <c r="AF16" s="163"/>
      <c r="AG16" s="163"/>
      <c r="AH16" s="45">
        <f t="shared" si="19"/>
        <v>0</v>
      </c>
      <c r="AI16" s="163"/>
      <c r="AJ16" s="163"/>
      <c r="AK16" s="163"/>
      <c r="AL16" s="163"/>
      <c r="AM16" s="45">
        <f t="shared" si="20"/>
        <v>0</v>
      </c>
      <c r="AN16" s="772"/>
      <c r="AO16" s="772"/>
      <c r="AP16" s="772"/>
      <c r="AQ16" s="772"/>
      <c r="AR16" s="45">
        <f t="shared" si="21"/>
        <v>0</v>
      </c>
      <c r="AS16" s="163"/>
      <c r="AT16" s="163"/>
      <c r="AU16" s="163"/>
      <c r="AV16" s="163"/>
      <c r="AW16" s="45">
        <f t="shared" si="22"/>
        <v>0</v>
      </c>
    </row>
    <row r="17" spans="2:49" ht="30" x14ac:dyDescent="0.25">
      <c r="B17" s="1132"/>
      <c r="C17" s="71" t="s">
        <v>330</v>
      </c>
      <c r="D17" s="44">
        <f t="shared" si="23"/>
        <v>579</v>
      </c>
      <c r="E17" s="163">
        <v>8</v>
      </c>
      <c r="F17" s="177">
        <v>0</v>
      </c>
      <c r="G17" s="177">
        <v>0</v>
      </c>
      <c r="H17" s="177">
        <v>0</v>
      </c>
      <c r="I17" s="45">
        <f t="shared" si="14"/>
        <v>8</v>
      </c>
      <c r="J17" s="163">
        <v>32</v>
      </c>
      <c r="K17" s="163">
        <v>0</v>
      </c>
      <c r="L17" s="163">
        <v>0</v>
      </c>
      <c r="M17" s="163">
        <v>0</v>
      </c>
      <c r="N17" s="45">
        <f t="shared" si="15"/>
        <v>32</v>
      </c>
      <c r="O17" s="163">
        <v>30</v>
      </c>
      <c r="P17" s="163">
        <v>0</v>
      </c>
      <c r="Q17" s="163">
        <v>0</v>
      </c>
      <c r="R17" s="163">
        <v>0</v>
      </c>
      <c r="S17" s="45">
        <f t="shared" si="16"/>
        <v>30</v>
      </c>
      <c r="T17" s="163">
        <v>0</v>
      </c>
      <c r="U17" s="163">
        <v>0</v>
      </c>
      <c r="V17" s="163">
        <v>0</v>
      </c>
      <c r="W17" s="163">
        <v>37</v>
      </c>
      <c r="X17" s="45">
        <f t="shared" si="17"/>
        <v>37</v>
      </c>
      <c r="Y17" s="163">
        <v>0</v>
      </c>
      <c r="Z17" s="163">
        <v>0</v>
      </c>
      <c r="AA17" s="163">
        <v>0</v>
      </c>
      <c r="AB17" s="163">
        <v>57</v>
      </c>
      <c r="AC17" s="45">
        <f t="shared" si="18"/>
        <v>57</v>
      </c>
      <c r="AD17" s="163">
        <v>0</v>
      </c>
      <c r="AE17" s="163">
        <v>0</v>
      </c>
      <c r="AF17" s="163">
        <v>0</v>
      </c>
      <c r="AG17" s="163">
        <v>48</v>
      </c>
      <c r="AH17" s="45">
        <f t="shared" si="19"/>
        <v>48</v>
      </c>
      <c r="AI17" s="163">
        <v>0</v>
      </c>
      <c r="AJ17" s="163">
        <v>0</v>
      </c>
      <c r="AK17" s="163">
        <v>0</v>
      </c>
      <c r="AL17" s="163">
        <v>152</v>
      </c>
      <c r="AM17" s="45">
        <f t="shared" si="20"/>
        <v>152</v>
      </c>
      <c r="AN17" s="772">
        <v>0</v>
      </c>
      <c r="AO17" s="772">
        <v>0</v>
      </c>
      <c r="AP17" s="772">
        <v>0</v>
      </c>
      <c r="AQ17" s="772">
        <v>80</v>
      </c>
      <c r="AR17" s="45">
        <f t="shared" si="21"/>
        <v>80</v>
      </c>
      <c r="AS17" s="163">
        <v>0</v>
      </c>
      <c r="AT17" s="163">
        <v>0</v>
      </c>
      <c r="AU17" s="163">
        <v>0</v>
      </c>
      <c r="AV17" s="163">
        <v>135</v>
      </c>
      <c r="AW17" s="45">
        <f t="shared" si="22"/>
        <v>135</v>
      </c>
    </row>
    <row r="18" spans="2:49" ht="14.45" customHeight="1" x14ac:dyDescent="0.25">
      <c r="B18" s="1132"/>
      <c r="C18" s="71" t="s">
        <v>331</v>
      </c>
      <c r="D18" s="44">
        <f t="shared" si="23"/>
        <v>579</v>
      </c>
      <c r="E18" s="163">
        <v>8</v>
      </c>
      <c r="F18" s="177">
        <v>0</v>
      </c>
      <c r="G18" s="177">
        <v>0</v>
      </c>
      <c r="H18" s="177">
        <v>0</v>
      </c>
      <c r="I18" s="45">
        <f t="shared" si="14"/>
        <v>8</v>
      </c>
      <c r="J18" s="163">
        <v>32</v>
      </c>
      <c r="K18" s="163">
        <v>0</v>
      </c>
      <c r="L18" s="163">
        <v>0</v>
      </c>
      <c r="M18" s="163">
        <v>0</v>
      </c>
      <c r="N18" s="45">
        <f t="shared" si="15"/>
        <v>32</v>
      </c>
      <c r="O18" s="163">
        <v>30</v>
      </c>
      <c r="P18" s="163">
        <v>0</v>
      </c>
      <c r="Q18" s="163">
        <v>0</v>
      </c>
      <c r="R18" s="163">
        <v>0</v>
      </c>
      <c r="S18" s="45">
        <f t="shared" si="16"/>
        <v>30</v>
      </c>
      <c r="T18" s="163">
        <v>0</v>
      </c>
      <c r="U18" s="163">
        <v>0</v>
      </c>
      <c r="V18" s="163">
        <v>0</v>
      </c>
      <c r="W18" s="163">
        <v>37</v>
      </c>
      <c r="X18" s="45">
        <f t="shared" si="17"/>
        <v>37</v>
      </c>
      <c r="Y18" s="163">
        <v>0</v>
      </c>
      <c r="Z18" s="163">
        <v>0</v>
      </c>
      <c r="AA18" s="163">
        <v>0</v>
      </c>
      <c r="AB18" s="163">
        <v>57</v>
      </c>
      <c r="AC18" s="45">
        <f t="shared" si="18"/>
        <v>57</v>
      </c>
      <c r="AD18" s="163">
        <v>0</v>
      </c>
      <c r="AE18" s="163">
        <v>0</v>
      </c>
      <c r="AF18" s="163">
        <v>0</v>
      </c>
      <c r="AG18" s="163">
        <v>48</v>
      </c>
      <c r="AH18" s="45">
        <f t="shared" si="19"/>
        <v>48</v>
      </c>
      <c r="AI18" s="163">
        <v>0</v>
      </c>
      <c r="AJ18" s="163">
        <v>0</v>
      </c>
      <c r="AK18" s="163">
        <v>0</v>
      </c>
      <c r="AL18" s="163">
        <v>152</v>
      </c>
      <c r="AM18" s="45">
        <f t="shared" si="20"/>
        <v>152</v>
      </c>
      <c r="AN18" s="772">
        <v>0</v>
      </c>
      <c r="AO18" s="772">
        <v>0</v>
      </c>
      <c r="AP18" s="772">
        <v>0</v>
      </c>
      <c r="AQ18" s="772">
        <v>80</v>
      </c>
      <c r="AR18" s="45">
        <f t="shared" si="21"/>
        <v>80</v>
      </c>
      <c r="AS18" s="163">
        <v>0</v>
      </c>
      <c r="AT18" s="163">
        <v>0</v>
      </c>
      <c r="AU18" s="163">
        <v>0</v>
      </c>
      <c r="AV18" s="163">
        <v>135</v>
      </c>
      <c r="AW18" s="45">
        <f t="shared" si="22"/>
        <v>135</v>
      </c>
    </row>
    <row r="19" spans="2:49" ht="30" x14ac:dyDescent="0.25">
      <c r="B19" s="1132"/>
      <c r="C19" s="71" t="s">
        <v>332</v>
      </c>
      <c r="D19" s="44">
        <f t="shared" si="23"/>
        <v>105</v>
      </c>
      <c r="E19" s="163">
        <v>18</v>
      </c>
      <c r="F19" s="177">
        <v>0</v>
      </c>
      <c r="G19" s="177">
        <v>0</v>
      </c>
      <c r="H19" s="177">
        <v>0</v>
      </c>
      <c r="I19" s="45">
        <f t="shared" si="14"/>
        <v>18</v>
      </c>
      <c r="J19" s="163">
        <v>14</v>
      </c>
      <c r="K19" s="163">
        <v>0</v>
      </c>
      <c r="L19" s="163">
        <v>0</v>
      </c>
      <c r="M19" s="163">
        <v>0</v>
      </c>
      <c r="N19" s="45">
        <f t="shared" si="15"/>
        <v>14</v>
      </c>
      <c r="O19" s="163">
        <v>11</v>
      </c>
      <c r="P19" s="163">
        <v>0</v>
      </c>
      <c r="Q19" s="163">
        <v>0</v>
      </c>
      <c r="R19" s="163">
        <v>0</v>
      </c>
      <c r="S19" s="45">
        <f t="shared" si="16"/>
        <v>11</v>
      </c>
      <c r="T19" s="163">
        <v>0</v>
      </c>
      <c r="U19" s="163">
        <v>0</v>
      </c>
      <c r="V19" s="163">
        <v>0</v>
      </c>
      <c r="W19" s="163">
        <v>31</v>
      </c>
      <c r="X19" s="45">
        <f t="shared" si="17"/>
        <v>31</v>
      </c>
      <c r="Y19" s="163">
        <v>0</v>
      </c>
      <c r="Z19" s="163">
        <v>0</v>
      </c>
      <c r="AA19" s="163">
        <v>0</v>
      </c>
      <c r="AB19" s="163">
        <v>7</v>
      </c>
      <c r="AC19" s="45">
        <f t="shared" si="18"/>
        <v>7</v>
      </c>
      <c r="AD19" s="163">
        <v>0</v>
      </c>
      <c r="AE19" s="163">
        <v>0</v>
      </c>
      <c r="AF19" s="163">
        <v>0</v>
      </c>
      <c r="AG19" s="163">
        <v>0</v>
      </c>
      <c r="AH19" s="45">
        <f t="shared" si="19"/>
        <v>0</v>
      </c>
      <c r="AI19" s="163">
        <v>0</v>
      </c>
      <c r="AJ19" s="163">
        <v>0</v>
      </c>
      <c r="AK19" s="163">
        <v>0</v>
      </c>
      <c r="AL19" s="163">
        <v>2</v>
      </c>
      <c r="AM19" s="45">
        <f t="shared" si="20"/>
        <v>2</v>
      </c>
      <c r="AN19" s="772">
        <v>0</v>
      </c>
      <c r="AO19" s="772">
        <v>0</v>
      </c>
      <c r="AP19" s="772">
        <v>0</v>
      </c>
      <c r="AQ19" s="772">
        <v>21</v>
      </c>
      <c r="AR19" s="45">
        <f t="shared" si="21"/>
        <v>21</v>
      </c>
      <c r="AS19" s="163">
        <v>0</v>
      </c>
      <c r="AT19" s="163">
        <v>0</v>
      </c>
      <c r="AU19" s="163">
        <v>0</v>
      </c>
      <c r="AV19" s="163">
        <v>1</v>
      </c>
      <c r="AW19" s="45">
        <f t="shared" si="22"/>
        <v>1</v>
      </c>
    </row>
    <row r="20" spans="2:49" ht="45" x14ac:dyDescent="0.25">
      <c r="B20" s="1132"/>
      <c r="C20" s="156" t="s">
        <v>333</v>
      </c>
      <c r="D20" s="44">
        <f t="shared" si="23"/>
        <v>0</v>
      </c>
      <c r="E20" s="163"/>
      <c r="F20" s="177"/>
      <c r="G20" s="177"/>
      <c r="H20" s="177"/>
      <c r="I20" s="45">
        <f t="shared" si="14"/>
        <v>0</v>
      </c>
      <c r="J20" s="163">
        <v>0</v>
      </c>
      <c r="K20" s="163">
        <v>0</v>
      </c>
      <c r="L20" s="163">
        <v>0</v>
      </c>
      <c r="M20" s="163">
        <v>0</v>
      </c>
      <c r="N20" s="45">
        <f t="shared" si="15"/>
        <v>0</v>
      </c>
      <c r="O20" s="163"/>
      <c r="P20" s="163"/>
      <c r="Q20" s="163"/>
      <c r="R20" s="163"/>
      <c r="S20" s="45">
        <f t="shared" si="16"/>
        <v>0</v>
      </c>
      <c r="T20" s="163"/>
      <c r="U20" s="163"/>
      <c r="V20" s="163"/>
      <c r="W20" s="163"/>
      <c r="X20" s="45">
        <f t="shared" si="17"/>
        <v>0</v>
      </c>
      <c r="Y20" s="163"/>
      <c r="Z20" s="163"/>
      <c r="AA20" s="163"/>
      <c r="AB20" s="163"/>
      <c r="AC20" s="45">
        <f t="shared" si="18"/>
        <v>0</v>
      </c>
      <c r="AD20" s="163"/>
      <c r="AE20" s="163"/>
      <c r="AF20" s="163"/>
      <c r="AG20" s="163"/>
      <c r="AH20" s="45">
        <f t="shared" si="19"/>
        <v>0</v>
      </c>
      <c r="AI20" s="163"/>
      <c r="AJ20" s="163"/>
      <c r="AK20" s="163"/>
      <c r="AL20" s="163"/>
      <c r="AM20" s="45">
        <f t="shared" si="20"/>
        <v>0</v>
      </c>
      <c r="AN20" s="772"/>
      <c r="AO20" s="772"/>
      <c r="AP20" s="772"/>
      <c r="AQ20" s="772"/>
      <c r="AR20" s="45">
        <f t="shared" si="21"/>
        <v>0</v>
      </c>
      <c r="AS20" s="163"/>
      <c r="AT20" s="163"/>
      <c r="AU20" s="163"/>
      <c r="AV20" s="163"/>
      <c r="AW20" s="45">
        <f t="shared" si="22"/>
        <v>0</v>
      </c>
    </row>
    <row r="21" spans="2:49" ht="15" customHeight="1" x14ac:dyDescent="0.25">
      <c r="B21" s="1132"/>
      <c r="C21" s="252" t="s">
        <v>334</v>
      </c>
      <c r="D21" s="253">
        <f t="shared" si="23"/>
        <v>3443</v>
      </c>
      <c r="E21" s="254">
        <v>84</v>
      </c>
      <c r="F21" s="254">
        <v>0</v>
      </c>
      <c r="G21" s="254">
        <v>3</v>
      </c>
      <c r="H21" s="254">
        <v>0</v>
      </c>
      <c r="I21" s="253">
        <f t="shared" si="14"/>
        <v>87</v>
      </c>
      <c r="J21" s="254">
        <v>106</v>
      </c>
      <c r="K21" s="254">
        <v>0</v>
      </c>
      <c r="L21" s="254">
        <v>1</v>
      </c>
      <c r="M21" s="254">
        <v>0</v>
      </c>
      <c r="N21" s="253">
        <f t="shared" si="15"/>
        <v>107</v>
      </c>
      <c r="O21" s="254">
        <v>120</v>
      </c>
      <c r="P21" s="254">
        <v>0</v>
      </c>
      <c r="Q21" s="254">
        <v>5</v>
      </c>
      <c r="R21" s="254">
        <v>0</v>
      </c>
      <c r="S21" s="253">
        <f t="shared" si="16"/>
        <v>125</v>
      </c>
      <c r="T21" s="432">
        <v>12</v>
      </c>
      <c r="U21" s="432">
        <v>46</v>
      </c>
      <c r="V21" s="432">
        <v>16</v>
      </c>
      <c r="W21" s="432">
        <v>503</v>
      </c>
      <c r="X21" s="253">
        <f>T21+U21+V21+W21</f>
        <v>577</v>
      </c>
      <c r="Y21" s="254">
        <v>7</v>
      </c>
      <c r="Z21" s="254">
        <v>29</v>
      </c>
      <c r="AA21" s="254">
        <v>15</v>
      </c>
      <c r="AB21" s="254">
        <v>379</v>
      </c>
      <c r="AC21" s="253">
        <f t="shared" si="18"/>
        <v>430</v>
      </c>
      <c r="AD21" s="254">
        <v>7</v>
      </c>
      <c r="AE21" s="254">
        <v>51</v>
      </c>
      <c r="AF21" s="254">
        <v>10</v>
      </c>
      <c r="AG21" s="254">
        <v>509</v>
      </c>
      <c r="AH21" s="253">
        <f t="shared" si="19"/>
        <v>577</v>
      </c>
      <c r="AI21" s="254">
        <v>12</v>
      </c>
      <c r="AJ21" s="254">
        <v>36</v>
      </c>
      <c r="AK21" s="254">
        <v>18</v>
      </c>
      <c r="AL21" s="254">
        <v>556</v>
      </c>
      <c r="AM21" s="253">
        <f t="shared" si="20"/>
        <v>622</v>
      </c>
      <c r="AN21" s="778">
        <v>6</v>
      </c>
      <c r="AO21" s="778">
        <v>55</v>
      </c>
      <c r="AP21" s="778">
        <v>27</v>
      </c>
      <c r="AQ21" s="778">
        <v>686</v>
      </c>
      <c r="AR21" s="253">
        <f t="shared" si="21"/>
        <v>774</v>
      </c>
      <c r="AS21" s="254">
        <v>4</v>
      </c>
      <c r="AT21" s="254">
        <v>12</v>
      </c>
      <c r="AU21" s="254">
        <v>3</v>
      </c>
      <c r="AV21" s="254">
        <v>125</v>
      </c>
      <c r="AW21" s="253">
        <f t="shared" si="22"/>
        <v>144</v>
      </c>
    </row>
    <row r="22" spans="2:49" ht="30" x14ac:dyDescent="0.25">
      <c r="B22" s="1132"/>
      <c r="C22" s="71" t="s">
        <v>335</v>
      </c>
      <c r="D22" s="44">
        <f t="shared" si="23"/>
        <v>3630</v>
      </c>
      <c r="E22" s="163">
        <v>290</v>
      </c>
      <c r="F22" s="177">
        <v>0</v>
      </c>
      <c r="G22" s="177">
        <v>0</v>
      </c>
      <c r="H22" s="177">
        <v>0</v>
      </c>
      <c r="I22" s="45">
        <f t="shared" si="14"/>
        <v>290</v>
      </c>
      <c r="J22" s="163">
        <v>270</v>
      </c>
      <c r="K22" s="163">
        <v>0</v>
      </c>
      <c r="L22" s="163">
        <v>0</v>
      </c>
      <c r="M22" s="163">
        <v>0</v>
      </c>
      <c r="N22" s="45">
        <f t="shared" si="15"/>
        <v>270</v>
      </c>
      <c r="O22" s="163">
        <v>183</v>
      </c>
      <c r="P22" s="163">
        <v>0</v>
      </c>
      <c r="Q22" s="163">
        <v>0</v>
      </c>
      <c r="R22" s="163">
        <v>0</v>
      </c>
      <c r="S22" s="45">
        <f t="shared" si="16"/>
        <v>183</v>
      </c>
      <c r="T22" s="163">
        <v>0</v>
      </c>
      <c r="U22" s="163">
        <v>0</v>
      </c>
      <c r="V22" s="163">
        <v>0</v>
      </c>
      <c r="W22" s="163">
        <v>356</v>
      </c>
      <c r="X22" s="45">
        <f t="shared" si="17"/>
        <v>356</v>
      </c>
      <c r="Y22" s="163">
        <v>0</v>
      </c>
      <c r="Z22" s="163">
        <v>0</v>
      </c>
      <c r="AA22" s="163">
        <v>0</v>
      </c>
      <c r="AB22" s="163">
        <v>511</v>
      </c>
      <c r="AC22" s="45">
        <f t="shared" si="18"/>
        <v>511</v>
      </c>
      <c r="AD22" s="163">
        <v>0</v>
      </c>
      <c r="AE22" s="163">
        <v>0</v>
      </c>
      <c r="AF22" s="163">
        <v>0</v>
      </c>
      <c r="AG22" s="163">
        <v>320</v>
      </c>
      <c r="AH22" s="45">
        <f t="shared" si="19"/>
        <v>320</v>
      </c>
      <c r="AI22" s="163">
        <v>0</v>
      </c>
      <c r="AJ22" s="163">
        <v>0</v>
      </c>
      <c r="AK22" s="163">
        <v>0</v>
      </c>
      <c r="AL22" s="163">
        <v>463</v>
      </c>
      <c r="AM22" s="45">
        <f t="shared" si="20"/>
        <v>463</v>
      </c>
      <c r="AN22" s="772">
        <v>0</v>
      </c>
      <c r="AO22" s="772">
        <v>0</v>
      </c>
      <c r="AP22" s="772">
        <v>0</v>
      </c>
      <c r="AQ22" s="772">
        <v>529</v>
      </c>
      <c r="AR22" s="45">
        <f t="shared" si="21"/>
        <v>529</v>
      </c>
      <c r="AS22" s="163">
        <v>0</v>
      </c>
      <c r="AT22" s="163">
        <v>0</v>
      </c>
      <c r="AU22" s="163">
        <v>0</v>
      </c>
      <c r="AV22" s="163">
        <v>708</v>
      </c>
      <c r="AW22" s="45">
        <f t="shared" si="22"/>
        <v>708</v>
      </c>
    </row>
    <row r="23" spans="2:49" ht="15" customHeight="1" x14ac:dyDescent="0.25">
      <c r="B23" s="1132"/>
      <c r="C23" s="71" t="s">
        <v>336</v>
      </c>
      <c r="D23" s="44">
        <f t="shared" si="23"/>
        <v>25</v>
      </c>
      <c r="E23" s="163">
        <v>6</v>
      </c>
      <c r="F23" s="177">
        <v>0</v>
      </c>
      <c r="G23" s="177">
        <v>0</v>
      </c>
      <c r="H23" s="177">
        <v>0</v>
      </c>
      <c r="I23" s="45">
        <f t="shared" si="14"/>
        <v>6</v>
      </c>
      <c r="J23" s="163">
        <v>3</v>
      </c>
      <c r="K23" s="163">
        <v>0</v>
      </c>
      <c r="L23" s="163">
        <v>0</v>
      </c>
      <c r="M23" s="163">
        <v>0</v>
      </c>
      <c r="N23" s="45">
        <f t="shared" si="15"/>
        <v>3</v>
      </c>
      <c r="O23" s="163">
        <v>6</v>
      </c>
      <c r="P23" s="163">
        <v>0</v>
      </c>
      <c r="Q23" s="163">
        <v>0</v>
      </c>
      <c r="R23" s="163">
        <v>0</v>
      </c>
      <c r="S23" s="45">
        <f t="shared" si="16"/>
        <v>6</v>
      </c>
      <c r="T23" s="163">
        <v>0</v>
      </c>
      <c r="U23" s="163">
        <v>0</v>
      </c>
      <c r="V23" s="163">
        <v>0</v>
      </c>
      <c r="W23" s="163">
        <v>0</v>
      </c>
      <c r="X23" s="45">
        <f t="shared" si="17"/>
        <v>0</v>
      </c>
      <c r="Y23" s="163">
        <v>0</v>
      </c>
      <c r="Z23" s="163">
        <v>0</v>
      </c>
      <c r="AA23" s="163">
        <v>0</v>
      </c>
      <c r="AB23" s="163">
        <v>3</v>
      </c>
      <c r="AC23" s="45">
        <f t="shared" si="18"/>
        <v>3</v>
      </c>
      <c r="AD23" s="163">
        <v>0</v>
      </c>
      <c r="AE23" s="163">
        <v>0</v>
      </c>
      <c r="AF23" s="163">
        <v>0</v>
      </c>
      <c r="AG23" s="163">
        <v>0</v>
      </c>
      <c r="AH23" s="45">
        <f t="shared" si="19"/>
        <v>0</v>
      </c>
      <c r="AI23" s="163">
        <v>0</v>
      </c>
      <c r="AJ23" s="163">
        <v>0</v>
      </c>
      <c r="AK23" s="163">
        <v>0</v>
      </c>
      <c r="AL23" s="163">
        <v>1</v>
      </c>
      <c r="AM23" s="45">
        <f t="shared" si="20"/>
        <v>1</v>
      </c>
      <c r="AN23" s="772">
        <v>0</v>
      </c>
      <c r="AO23" s="772">
        <v>0</v>
      </c>
      <c r="AP23" s="772">
        <v>0</v>
      </c>
      <c r="AQ23" s="772">
        <v>3</v>
      </c>
      <c r="AR23" s="45">
        <f t="shared" si="21"/>
        <v>3</v>
      </c>
      <c r="AS23" s="163">
        <v>0</v>
      </c>
      <c r="AT23" s="163">
        <v>0</v>
      </c>
      <c r="AU23" s="163">
        <v>0</v>
      </c>
      <c r="AV23" s="163">
        <v>3</v>
      </c>
      <c r="AW23" s="45">
        <f t="shared" si="22"/>
        <v>3</v>
      </c>
    </row>
    <row r="24" spans="2:49" ht="30" x14ac:dyDescent="0.25">
      <c r="B24" s="1132"/>
      <c r="C24" s="71" t="s">
        <v>337</v>
      </c>
      <c r="D24" s="44">
        <f t="shared" si="23"/>
        <v>0</v>
      </c>
      <c r="E24" s="163"/>
      <c r="F24" s="177"/>
      <c r="G24" s="177"/>
      <c r="H24" s="177"/>
      <c r="I24" s="45">
        <f t="shared" si="14"/>
        <v>0</v>
      </c>
      <c r="J24" s="163"/>
      <c r="K24" s="163"/>
      <c r="L24" s="163"/>
      <c r="M24" s="163"/>
      <c r="N24" s="45">
        <f t="shared" si="15"/>
        <v>0</v>
      </c>
      <c r="O24" s="163"/>
      <c r="P24" s="163"/>
      <c r="Q24" s="163"/>
      <c r="R24" s="163"/>
      <c r="S24" s="45">
        <f t="shared" si="16"/>
        <v>0</v>
      </c>
      <c r="T24" s="163"/>
      <c r="U24" s="163"/>
      <c r="V24" s="163"/>
      <c r="W24" s="163"/>
      <c r="X24" s="45">
        <f t="shared" si="17"/>
        <v>0</v>
      </c>
      <c r="Y24" s="163"/>
      <c r="Z24" s="163"/>
      <c r="AA24" s="163"/>
      <c r="AB24" s="163"/>
      <c r="AC24" s="45">
        <f t="shared" si="18"/>
        <v>0</v>
      </c>
      <c r="AD24" s="163"/>
      <c r="AE24" s="163"/>
      <c r="AF24" s="163"/>
      <c r="AG24" s="163"/>
      <c r="AH24" s="45">
        <f t="shared" si="19"/>
        <v>0</v>
      </c>
      <c r="AI24" s="163"/>
      <c r="AJ24" s="163"/>
      <c r="AK24" s="163"/>
      <c r="AL24" s="163"/>
      <c r="AM24" s="45">
        <f t="shared" si="20"/>
        <v>0</v>
      </c>
      <c r="AN24" s="772"/>
      <c r="AO24" s="772"/>
      <c r="AP24" s="772"/>
      <c r="AQ24" s="772"/>
      <c r="AR24" s="45">
        <f t="shared" si="21"/>
        <v>0</v>
      </c>
      <c r="AS24" s="163"/>
      <c r="AT24" s="163"/>
      <c r="AU24" s="163"/>
      <c r="AV24" s="163"/>
      <c r="AW24" s="45">
        <f t="shared" si="22"/>
        <v>0</v>
      </c>
    </row>
    <row r="25" spans="2:49" ht="15" customHeight="1" x14ac:dyDescent="0.25">
      <c r="B25" s="1132"/>
      <c r="C25" s="71" t="s">
        <v>338</v>
      </c>
      <c r="D25" s="44">
        <f t="shared" si="23"/>
        <v>0</v>
      </c>
      <c r="E25" s="163">
        <v>0</v>
      </c>
      <c r="F25" s="177">
        <v>0</v>
      </c>
      <c r="G25" s="177">
        <v>0</v>
      </c>
      <c r="H25" s="177">
        <v>0</v>
      </c>
      <c r="I25" s="45">
        <f t="shared" si="14"/>
        <v>0</v>
      </c>
      <c r="J25" s="163"/>
      <c r="K25" s="163"/>
      <c r="L25" s="163"/>
      <c r="M25" s="163"/>
      <c r="N25" s="45">
        <f t="shared" si="15"/>
        <v>0</v>
      </c>
      <c r="O25" s="163">
        <v>0</v>
      </c>
      <c r="P25" s="163">
        <v>0</v>
      </c>
      <c r="Q25" s="163">
        <v>0</v>
      </c>
      <c r="R25" s="163">
        <v>0</v>
      </c>
      <c r="S25" s="45">
        <f t="shared" si="16"/>
        <v>0</v>
      </c>
      <c r="T25" s="163"/>
      <c r="U25" s="163"/>
      <c r="V25" s="163"/>
      <c r="W25" s="163"/>
      <c r="X25" s="45">
        <f t="shared" si="17"/>
        <v>0</v>
      </c>
      <c r="Y25" s="163"/>
      <c r="Z25" s="163"/>
      <c r="AA25" s="163"/>
      <c r="AB25" s="163"/>
      <c r="AC25" s="45">
        <f t="shared" si="18"/>
        <v>0</v>
      </c>
      <c r="AD25" s="163"/>
      <c r="AE25" s="163"/>
      <c r="AF25" s="163"/>
      <c r="AG25" s="163"/>
      <c r="AH25" s="45">
        <f t="shared" si="19"/>
        <v>0</v>
      </c>
      <c r="AI25" s="163"/>
      <c r="AJ25" s="163"/>
      <c r="AK25" s="163"/>
      <c r="AL25" s="163"/>
      <c r="AM25" s="45">
        <f t="shared" si="20"/>
        <v>0</v>
      </c>
      <c r="AN25" s="772"/>
      <c r="AO25" s="772"/>
      <c r="AP25" s="772"/>
      <c r="AQ25" s="772"/>
      <c r="AR25" s="45">
        <f t="shared" si="21"/>
        <v>0</v>
      </c>
      <c r="AS25" s="163"/>
      <c r="AT25" s="163"/>
      <c r="AU25" s="163"/>
      <c r="AV25" s="163"/>
      <c r="AW25" s="45">
        <f t="shared" si="22"/>
        <v>0</v>
      </c>
    </row>
    <row r="26" spans="2:49" ht="15" customHeight="1" x14ac:dyDescent="0.25">
      <c r="B26" s="1132"/>
      <c r="C26" s="71" t="s">
        <v>339</v>
      </c>
      <c r="D26" s="44">
        <f t="shared" si="23"/>
        <v>0</v>
      </c>
      <c r="E26" s="163"/>
      <c r="F26" s="177"/>
      <c r="G26" s="177"/>
      <c r="H26" s="177"/>
      <c r="I26" s="45">
        <f t="shared" si="14"/>
        <v>0</v>
      </c>
      <c r="J26" s="163"/>
      <c r="K26" s="163"/>
      <c r="L26" s="163"/>
      <c r="M26" s="163"/>
      <c r="N26" s="45">
        <f t="shared" si="15"/>
        <v>0</v>
      </c>
      <c r="O26" s="163"/>
      <c r="P26" s="163"/>
      <c r="Q26" s="163"/>
      <c r="R26" s="163"/>
      <c r="S26" s="45">
        <f t="shared" si="16"/>
        <v>0</v>
      </c>
      <c r="T26" s="163"/>
      <c r="U26" s="163"/>
      <c r="V26" s="163"/>
      <c r="W26" s="163"/>
      <c r="X26" s="45">
        <f t="shared" si="17"/>
        <v>0</v>
      </c>
      <c r="Y26" s="163"/>
      <c r="Z26" s="163"/>
      <c r="AA26" s="163"/>
      <c r="AB26" s="163"/>
      <c r="AC26" s="45">
        <f t="shared" si="18"/>
        <v>0</v>
      </c>
      <c r="AD26" s="163"/>
      <c r="AE26" s="163"/>
      <c r="AF26" s="163"/>
      <c r="AG26" s="163"/>
      <c r="AH26" s="45">
        <f t="shared" si="19"/>
        <v>0</v>
      </c>
      <c r="AI26" s="163"/>
      <c r="AJ26" s="163"/>
      <c r="AK26" s="163"/>
      <c r="AL26" s="163"/>
      <c r="AM26" s="45">
        <f t="shared" si="20"/>
        <v>0</v>
      </c>
      <c r="AN26" s="772"/>
      <c r="AO26" s="772"/>
      <c r="AP26" s="772"/>
      <c r="AQ26" s="772"/>
      <c r="AR26" s="45">
        <f t="shared" si="21"/>
        <v>0</v>
      </c>
      <c r="AS26" s="163"/>
      <c r="AT26" s="163"/>
      <c r="AU26" s="163"/>
      <c r="AV26" s="163"/>
      <c r="AW26" s="45">
        <f t="shared" si="22"/>
        <v>0</v>
      </c>
    </row>
    <row r="27" spans="2:49" ht="15" customHeight="1" x14ac:dyDescent="0.25">
      <c r="B27" s="1132"/>
      <c r="C27" s="71" t="s">
        <v>340</v>
      </c>
      <c r="D27" s="44">
        <f t="shared" si="23"/>
        <v>0</v>
      </c>
      <c r="E27" s="163"/>
      <c r="F27" s="177"/>
      <c r="G27" s="177"/>
      <c r="H27" s="177"/>
      <c r="I27" s="45">
        <f t="shared" si="14"/>
        <v>0</v>
      </c>
      <c r="J27" s="163"/>
      <c r="K27" s="163"/>
      <c r="L27" s="163"/>
      <c r="M27" s="163"/>
      <c r="N27" s="45">
        <f t="shared" si="15"/>
        <v>0</v>
      </c>
      <c r="O27" s="163"/>
      <c r="P27" s="163"/>
      <c r="Q27" s="163"/>
      <c r="R27" s="163"/>
      <c r="S27" s="45">
        <f t="shared" si="16"/>
        <v>0</v>
      </c>
      <c r="T27" s="163"/>
      <c r="U27" s="163"/>
      <c r="V27" s="163"/>
      <c r="W27" s="163"/>
      <c r="X27" s="45">
        <f t="shared" si="17"/>
        <v>0</v>
      </c>
      <c r="Y27" s="163"/>
      <c r="Z27" s="163"/>
      <c r="AA27" s="163"/>
      <c r="AB27" s="163"/>
      <c r="AC27" s="45">
        <f t="shared" si="18"/>
        <v>0</v>
      </c>
      <c r="AD27" s="163"/>
      <c r="AE27" s="163"/>
      <c r="AF27" s="163"/>
      <c r="AG27" s="163"/>
      <c r="AH27" s="45">
        <f t="shared" si="19"/>
        <v>0</v>
      </c>
      <c r="AI27" s="163"/>
      <c r="AJ27" s="163"/>
      <c r="AK27" s="163"/>
      <c r="AL27" s="163"/>
      <c r="AM27" s="45">
        <f t="shared" si="20"/>
        <v>0</v>
      </c>
      <c r="AN27" s="772"/>
      <c r="AO27" s="772"/>
      <c r="AP27" s="772"/>
      <c r="AQ27" s="772"/>
      <c r="AR27" s="45">
        <f t="shared" si="21"/>
        <v>0</v>
      </c>
      <c r="AS27" s="163"/>
      <c r="AT27" s="163"/>
      <c r="AU27" s="163"/>
      <c r="AV27" s="163"/>
      <c r="AW27" s="45">
        <f t="shared" si="22"/>
        <v>0</v>
      </c>
    </row>
    <row r="28" spans="2:49" ht="15" customHeight="1" x14ac:dyDescent="0.25">
      <c r="B28" s="1132"/>
      <c r="C28" s="71" t="s">
        <v>341</v>
      </c>
      <c r="D28" s="44">
        <f t="shared" si="23"/>
        <v>0</v>
      </c>
      <c r="E28" s="163"/>
      <c r="F28" s="177"/>
      <c r="G28" s="177"/>
      <c r="H28" s="177"/>
      <c r="I28" s="45">
        <f t="shared" si="14"/>
        <v>0</v>
      </c>
      <c r="J28" s="163"/>
      <c r="K28" s="163"/>
      <c r="L28" s="163"/>
      <c r="M28" s="163"/>
      <c r="N28" s="45">
        <f t="shared" si="15"/>
        <v>0</v>
      </c>
      <c r="O28" s="163"/>
      <c r="P28" s="163"/>
      <c r="Q28" s="163"/>
      <c r="R28" s="163"/>
      <c r="S28" s="45">
        <f t="shared" si="16"/>
        <v>0</v>
      </c>
      <c r="T28" s="163"/>
      <c r="U28" s="163"/>
      <c r="V28" s="163"/>
      <c r="W28" s="163"/>
      <c r="X28" s="45">
        <f t="shared" si="17"/>
        <v>0</v>
      </c>
      <c r="Y28" s="163"/>
      <c r="Z28" s="163"/>
      <c r="AA28" s="163"/>
      <c r="AB28" s="163"/>
      <c r="AC28" s="45">
        <f t="shared" si="18"/>
        <v>0</v>
      </c>
      <c r="AD28" s="163"/>
      <c r="AE28" s="163"/>
      <c r="AF28" s="163"/>
      <c r="AG28" s="163"/>
      <c r="AH28" s="45">
        <f t="shared" si="19"/>
        <v>0</v>
      </c>
      <c r="AI28" s="163"/>
      <c r="AJ28" s="163"/>
      <c r="AK28" s="163"/>
      <c r="AL28" s="163"/>
      <c r="AM28" s="45">
        <f t="shared" si="20"/>
        <v>0</v>
      </c>
      <c r="AN28" s="772"/>
      <c r="AO28" s="772"/>
      <c r="AP28" s="772"/>
      <c r="AQ28" s="772"/>
      <c r="AR28" s="45">
        <f t="shared" si="21"/>
        <v>0</v>
      </c>
      <c r="AS28" s="163"/>
      <c r="AT28" s="163"/>
      <c r="AU28" s="163"/>
      <c r="AV28" s="163"/>
      <c r="AW28" s="45">
        <f t="shared" si="22"/>
        <v>0</v>
      </c>
    </row>
    <row r="29" spans="2:49" ht="15" customHeight="1" x14ac:dyDescent="0.25">
      <c r="B29" s="1132"/>
      <c r="C29" s="71" t="s">
        <v>342</v>
      </c>
      <c r="D29" s="44">
        <f t="shared" si="23"/>
        <v>0</v>
      </c>
      <c r="E29" s="163">
        <v>0</v>
      </c>
      <c r="F29" s="177">
        <v>0</v>
      </c>
      <c r="G29" s="177">
        <v>0</v>
      </c>
      <c r="H29" s="177">
        <v>0</v>
      </c>
      <c r="I29" s="45">
        <f t="shared" si="14"/>
        <v>0</v>
      </c>
      <c r="J29" s="163"/>
      <c r="K29" s="163"/>
      <c r="L29" s="163"/>
      <c r="M29" s="163"/>
      <c r="N29" s="45">
        <f t="shared" si="15"/>
        <v>0</v>
      </c>
      <c r="O29" s="163">
        <v>0</v>
      </c>
      <c r="P29" s="163">
        <v>0</v>
      </c>
      <c r="Q29" s="163">
        <v>0</v>
      </c>
      <c r="R29" s="163">
        <v>0</v>
      </c>
      <c r="S29" s="45">
        <f t="shared" si="16"/>
        <v>0</v>
      </c>
      <c r="T29" s="163">
        <v>0</v>
      </c>
      <c r="U29" s="163">
        <v>0</v>
      </c>
      <c r="V29" s="163">
        <v>0</v>
      </c>
      <c r="W29" s="163">
        <v>0</v>
      </c>
      <c r="X29" s="45">
        <f t="shared" si="17"/>
        <v>0</v>
      </c>
      <c r="Y29" s="163"/>
      <c r="Z29" s="163"/>
      <c r="AA29" s="163"/>
      <c r="AB29" s="163"/>
      <c r="AC29" s="45">
        <f t="shared" si="18"/>
        <v>0</v>
      </c>
      <c r="AD29" s="163">
        <v>0</v>
      </c>
      <c r="AE29" s="163">
        <v>0</v>
      </c>
      <c r="AF29" s="163">
        <v>0</v>
      </c>
      <c r="AG29" s="163">
        <v>0</v>
      </c>
      <c r="AH29" s="45">
        <f t="shared" si="19"/>
        <v>0</v>
      </c>
      <c r="AI29" s="163"/>
      <c r="AJ29" s="163"/>
      <c r="AK29" s="163"/>
      <c r="AL29" s="163"/>
      <c r="AM29" s="45">
        <f t="shared" si="20"/>
        <v>0</v>
      </c>
      <c r="AN29" s="772">
        <v>0</v>
      </c>
      <c r="AO29" s="772">
        <v>0</v>
      </c>
      <c r="AP29" s="772">
        <v>0</v>
      </c>
      <c r="AQ29" s="772">
        <v>0</v>
      </c>
      <c r="AR29" s="45">
        <f t="shared" si="21"/>
        <v>0</v>
      </c>
      <c r="AS29" s="163">
        <v>0</v>
      </c>
      <c r="AT29" s="163">
        <v>0</v>
      </c>
      <c r="AU29" s="163">
        <v>0</v>
      </c>
      <c r="AV29" s="163">
        <v>0</v>
      </c>
      <c r="AW29" s="45">
        <f t="shared" si="22"/>
        <v>0</v>
      </c>
    </row>
    <row r="30" spans="2:49" ht="15" customHeight="1" x14ac:dyDescent="0.25">
      <c r="B30" s="1132"/>
      <c r="C30" s="71" t="s">
        <v>343</v>
      </c>
      <c r="D30" s="44">
        <f t="shared" si="23"/>
        <v>0</v>
      </c>
      <c r="E30" s="163"/>
      <c r="F30" s="177"/>
      <c r="G30" s="177"/>
      <c r="H30" s="177"/>
      <c r="I30" s="45">
        <f t="shared" si="14"/>
        <v>0</v>
      </c>
      <c r="J30" s="163"/>
      <c r="K30" s="163"/>
      <c r="L30" s="163"/>
      <c r="M30" s="163"/>
      <c r="N30" s="45">
        <f t="shared" si="15"/>
        <v>0</v>
      </c>
      <c r="O30" s="163"/>
      <c r="P30" s="163"/>
      <c r="Q30" s="163"/>
      <c r="R30" s="163"/>
      <c r="S30" s="45">
        <f t="shared" si="16"/>
        <v>0</v>
      </c>
      <c r="T30" s="163"/>
      <c r="U30" s="163"/>
      <c r="V30" s="163"/>
      <c r="W30" s="163"/>
      <c r="X30" s="45">
        <f t="shared" si="17"/>
        <v>0</v>
      </c>
      <c r="Y30" s="163"/>
      <c r="Z30" s="163"/>
      <c r="AA30" s="163"/>
      <c r="AB30" s="163"/>
      <c r="AC30" s="45">
        <f t="shared" si="18"/>
        <v>0</v>
      </c>
      <c r="AD30" s="163"/>
      <c r="AE30" s="163"/>
      <c r="AF30" s="163"/>
      <c r="AG30" s="163"/>
      <c r="AH30" s="45">
        <f t="shared" si="19"/>
        <v>0</v>
      </c>
      <c r="AI30" s="163"/>
      <c r="AJ30" s="163"/>
      <c r="AK30" s="163"/>
      <c r="AL30" s="163"/>
      <c r="AM30" s="45">
        <f t="shared" si="20"/>
        <v>0</v>
      </c>
      <c r="AN30" s="772"/>
      <c r="AO30" s="772"/>
      <c r="AP30" s="772"/>
      <c r="AQ30" s="772"/>
      <c r="AR30" s="45">
        <f t="shared" si="21"/>
        <v>0</v>
      </c>
      <c r="AS30" s="163"/>
      <c r="AT30" s="163"/>
      <c r="AU30" s="163"/>
      <c r="AV30" s="163"/>
      <c r="AW30" s="45">
        <f t="shared" si="22"/>
        <v>0</v>
      </c>
    </row>
    <row r="31" spans="2:49" ht="30" x14ac:dyDescent="0.25">
      <c r="B31" s="1132"/>
      <c r="C31" s="71" t="s">
        <v>344</v>
      </c>
      <c r="D31" s="44">
        <f t="shared" si="23"/>
        <v>0</v>
      </c>
      <c r="E31" s="163"/>
      <c r="F31" s="177"/>
      <c r="G31" s="177"/>
      <c r="H31" s="177"/>
      <c r="I31" s="45">
        <f t="shared" si="14"/>
        <v>0</v>
      </c>
      <c r="J31" s="163"/>
      <c r="K31" s="163"/>
      <c r="L31" s="163"/>
      <c r="M31" s="163"/>
      <c r="N31" s="45">
        <f t="shared" si="15"/>
        <v>0</v>
      </c>
      <c r="O31" s="163"/>
      <c r="P31" s="163"/>
      <c r="Q31" s="163"/>
      <c r="R31" s="163"/>
      <c r="S31" s="45">
        <f t="shared" si="16"/>
        <v>0</v>
      </c>
      <c r="T31" s="163"/>
      <c r="U31" s="163"/>
      <c r="V31" s="163"/>
      <c r="W31" s="163"/>
      <c r="X31" s="45">
        <f t="shared" si="17"/>
        <v>0</v>
      </c>
      <c r="Y31" s="163"/>
      <c r="Z31" s="163"/>
      <c r="AA31" s="163"/>
      <c r="AB31" s="163"/>
      <c r="AC31" s="45">
        <f t="shared" si="18"/>
        <v>0</v>
      </c>
      <c r="AD31" s="163"/>
      <c r="AE31" s="163"/>
      <c r="AF31" s="163"/>
      <c r="AG31" s="163"/>
      <c r="AH31" s="45">
        <f t="shared" si="19"/>
        <v>0</v>
      </c>
      <c r="AI31" s="163"/>
      <c r="AJ31" s="163"/>
      <c r="AK31" s="163"/>
      <c r="AL31" s="163"/>
      <c r="AM31" s="45">
        <f t="shared" si="20"/>
        <v>0</v>
      </c>
      <c r="AN31" s="772"/>
      <c r="AO31" s="772"/>
      <c r="AP31" s="772"/>
      <c r="AQ31" s="772"/>
      <c r="AR31" s="45">
        <f t="shared" si="21"/>
        <v>0</v>
      </c>
      <c r="AS31" s="163"/>
      <c r="AT31" s="163"/>
      <c r="AU31" s="163"/>
      <c r="AV31" s="163"/>
      <c r="AW31" s="45">
        <f t="shared" si="22"/>
        <v>0</v>
      </c>
    </row>
    <row r="32" spans="2:49" ht="30" x14ac:dyDescent="0.25">
      <c r="B32" s="1132"/>
      <c r="C32" s="71" t="s">
        <v>345</v>
      </c>
      <c r="D32" s="44">
        <f t="shared" si="23"/>
        <v>579</v>
      </c>
      <c r="E32" s="163">
        <v>8</v>
      </c>
      <c r="F32" s="177">
        <v>0</v>
      </c>
      <c r="G32" s="177">
        <v>0</v>
      </c>
      <c r="H32" s="177">
        <v>0</v>
      </c>
      <c r="I32" s="45">
        <f t="shared" si="14"/>
        <v>8</v>
      </c>
      <c r="J32" s="163">
        <v>32</v>
      </c>
      <c r="K32" s="163">
        <v>0</v>
      </c>
      <c r="L32" s="163">
        <v>0</v>
      </c>
      <c r="M32" s="163">
        <v>0</v>
      </c>
      <c r="N32" s="45">
        <f t="shared" si="15"/>
        <v>32</v>
      </c>
      <c r="O32" s="163">
        <v>30</v>
      </c>
      <c r="P32" s="163">
        <v>0</v>
      </c>
      <c r="Q32" s="163">
        <v>0</v>
      </c>
      <c r="R32" s="163">
        <v>0</v>
      </c>
      <c r="S32" s="45">
        <f t="shared" si="16"/>
        <v>30</v>
      </c>
      <c r="T32" s="163">
        <v>0</v>
      </c>
      <c r="U32" s="163">
        <v>0</v>
      </c>
      <c r="V32" s="163">
        <v>0</v>
      </c>
      <c r="W32" s="163">
        <v>37</v>
      </c>
      <c r="X32" s="45">
        <f t="shared" si="17"/>
        <v>37</v>
      </c>
      <c r="Y32" s="163">
        <v>0</v>
      </c>
      <c r="Z32" s="163">
        <v>0</v>
      </c>
      <c r="AA32" s="163">
        <v>0</v>
      </c>
      <c r="AB32" s="163">
        <v>57</v>
      </c>
      <c r="AC32" s="45">
        <f t="shared" si="18"/>
        <v>57</v>
      </c>
      <c r="AD32" s="163">
        <v>0</v>
      </c>
      <c r="AE32" s="163">
        <v>0</v>
      </c>
      <c r="AF32" s="163">
        <v>0</v>
      </c>
      <c r="AG32" s="163">
        <v>48</v>
      </c>
      <c r="AH32" s="45">
        <f t="shared" si="19"/>
        <v>48</v>
      </c>
      <c r="AI32" s="163">
        <v>0</v>
      </c>
      <c r="AJ32" s="163">
        <v>0</v>
      </c>
      <c r="AK32" s="163">
        <v>0</v>
      </c>
      <c r="AL32" s="163">
        <v>152</v>
      </c>
      <c r="AM32" s="45">
        <f t="shared" si="20"/>
        <v>152</v>
      </c>
      <c r="AN32" s="772">
        <v>0</v>
      </c>
      <c r="AO32" s="772">
        <v>0</v>
      </c>
      <c r="AP32" s="772">
        <v>0</v>
      </c>
      <c r="AQ32" s="772">
        <v>80</v>
      </c>
      <c r="AR32" s="45">
        <f t="shared" si="21"/>
        <v>80</v>
      </c>
      <c r="AS32" s="163">
        <v>0</v>
      </c>
      <c r="AT32" s="163">
        <v>0</v>
      </c>
      <c r="AU32" s="163">
        <v>0</v>
      </c>
      <c r="AV32" s="163">
        <v>135</v>
      </c>
      <c r="AW32" s="45">
        <f t="shared" si="22"/>
        <v>135</v>
      </c>
    </row>
    <row r="33" spans="2:49" ht="15" customHeight="1" x14ac:dyDescent="0.25">
      <c r="B33" s="1132"/>
      <c r="C33" s="71" t="s">
        <v>346</v>
      </c>
      <c r="D33" s="44">
        <f t="shared" si="23"/>
        <v>0</v>
      </c>
      <c r="E33" s="163"/>
      <c r="F33" s="177"/>
      <c r="G33" s="177"/>
      <c r="H33" s="177"/>
      <c r="I33" s="45">
        <f t="shared" si="14"/>
        <v>0</v>
      </c>
      <c r="J33" s="163"/>
      <c r="K33" s="163"/>
      <c r="L33" s="163"/>
      <c r="M33" s="163"/>
      <c r="N33" s="45">
        <f t="shared" si="15"/>
        <v>0</v>
      </c>
      <c r="O33" s="163"/>
      <c r="P33" s="163"/>
      <c r="Q33" s="163"/>
      <c r="R33" s="163"/>
      <c r="S33" s="45">
        <f t="shared" si="16"/>
        <v>0</v>
      </c>
      <c r="T33" s="163"/>
      <c r="U33" s="163"/>
      <c r="V33" s="163"/>
      <c r="W33" s="163"/>
      <c r="X33" s="45">
        <f t="shared" si="17"/>
        <v>0</v>
      </c>
      <c r="Y33" s="163"/>
      <c r="Z33" s="163"/>
      <c r="AA33" s="163"/>
      <c r="AB33" s="163"/>
      <c r="AC33" s="45">
        <f t="shared" si="18"/>
        <v>0</v>
      </c>
      <c r="AD33" s="163"/>
      <c r="AE33" s="163"/>
      <c r="AF33" s="163"/>
      <c r="AG33" s="163"/>
      <c r="AH33" s="45">
        <f t="shared" si="19"/>
        <v>0</v>
      </c>
      <c r="AI33" s="163"/>
      <c r="AJ33" s="163"/>
      <c r="AK33" s="163"/>
      <c r="AL33" s="163"/>
      <c r="AM33" s="45">
        <f t="shared" si="20"/>
        <v>0</v>
      </c>
      <c r="AN33" s="772"/>
      <c r="AO33" s="772"/>
      <c r="AP33" s="772"/>
      <c r="AQ33" s="772"/>
      <c r="AR33" s="45">
        <f t="shared" si="21"/>
        <v>0</v>
      </c>
      <c r="AS33" s="163"/>
      <c r="AT33" s="163"/>
      <c r="AU33" s="163"/>
      <c r="AV33" s="163"/>
      <c r="AW33" s="45">
        <f t="shared" si="22"/>
        <v>0</v>
      </c>
    </row>
    <row r="34" spans="2:49" ht="30" x14ac:dyDescent="0.25">
      <c r="B34" s="1132"/>
      <c r="C34" s="71" t="s">
        <v>347</v>
      </c>
      <c r="D34" s="44">
        <f t="shared" si="23"/>
        <v>0</v>
      </c>
      <c r="E34" s="163"/>
      <c r="F34" s="177"/>
      <c r="G34" s="177"/>
      <c r="H34" s="177"/>
      <c r="I34" s="45">
        <f t="shared" si="14"/>
        <v>0</v>
      </c>
      <c r="J34" s="163"/>
      <c r="K34" s="163"/>
      <c r="L34" s="163"/>
      <c r="M34" s="163"/>
      <c r="N34" s="45">
        <f t="shared" si="15"/>
        <v>0</v>
      </c>
      <c r="O34" s="163"/>
      <c r="P34" s="163"/>
      <c r="Q34" s="163"/>
      <c r="R34" s="163"/>
      <c r="S34" s="45">
        <f t="shared" si="16"/>
        <v>0</v>
      </c>
      <c r="T34" s="163"/>
      <c r="U34" s="163"/>
      <c r="V34" s="163"/>
      <c r="W34" s="163"/>
      <c r="X34" s="45">
        <f t="shared" si="17"/>
        <v>0</v>
      </c>
      <c r="Y34" s="163"/>
      <c r="Z34" s="163"/>
      <c r="AA34" s="163"/>
      <c r="AB34" s="163"/>
      <c r="AC34" s="45">
        <f t="shared" si="18"/>
        <v>0</v>
      </c>
      <c r="AD34" s="163"/>
      <c r="AE34" s="163"/>
      <c r="AF34" s="163"/>
      <c r="AG34" s="163"/>
      <c r="AH34" s="45">
        <f t="shared" si="19"/>
        <v>0</v>
      </c>
      <c r="AI34" s="163"/>
      <c r="AJ34" s="163"/>
      <c r="AK34" s="163"/>
      <c r="AL34" s="163"/>
      <c r="AM34" s="45">
        <f t="shared" si="20"/>
        <v>0</v>
      </c>
      <c r="AN34" s="772"/>
      <c r="AO34" s="772"/>
      <c r="AP34" s="772"/>
      <c r="AQ34" s="772"/>
      <c r="AR34" s="45">
        <f t="shared" si="21"/>
        <v>0</v>
      </c>
      <c r="AS34" s="163"/>
      <c r="AT34" s="163"/>
      <c r="AU34" s="163"/>
      <c r="AV34" s="163"/>
      <c r="AW34" s="45">
        <f t="shared" si="22"/>
        <v>0</v>
      </c>
    </row>
    <row r="35" spans="2:49" ht="15" customHeight="1" x14ac:dyDescent="0.25">
      <c r="B35" s="1132"/>
      <c r="C35" s="71" t="s">
        <v>348</v>
      </c>
      <c r="D35" s="44">
        <f t="shared" si="23"/>
        <v>0</v>
      </c>
      <c r="E35" s="163"/>
      <c r="F35" s="177"/>
      <c r="G35" s="177"/>
      <c r="H35" s="177"/>
      <c r="I35" s="45">
        <f t="shared" si="14"/>
        <v>0</v>
      </c>
      <c r="J35" s="163"/>
      <c r="K35" s="163"/>
      <c r="L35" s="163"/>
      <c r="M35" s="163"/>
      <c r="N35" s="45">
        <f t="shared" si="15"/>
        <v>0</v>
      </c>
      <c r="O35" s="163"/>
      <c r="P35" s="163"/>
      <c r="Q35" s="163"/>
      <c r="R35" s="163"/>
      <c r="S35" s="45">
        <f t="shared" si="16"/>
        <v>0</v>
      </c>
      <c r="T35" s="163"/>
      <c r="U35" s="163"/>
      <c r="V35" s="163"/>
      <c r="W35" s="163"/>
      <c r="X35" s="45">
        <f t="shared" si="17"/>
        <v>0</v>
      </c>
      <c r="Y35" s="163"/>
      <c r="Z35" s="163"/>
      <c r="AA35" s="163"/>
      <c r="AB35" s="163"/>
      <c r="AC35" s="45">
        <f t="shared" si="18"/>
        <v>0</v>
      </c>
      <c r="AD35" s="163"/>
      <c r="AE35" s="163"/>
      <c r="AF35" s="163"/>
      <c r="AG35" s="163"/>
      <c r="AH35" s="45">
        <f t="shared" si="19"/>
        <v>0</v>
      </c>
      <c r="AI35" s="163"/>
      <c r="AJ35" s="163"/>
      <c r="AK35" s="163"/>
      <c r="AL35" s="163"/>
      <c r="AM35" s="45">
        <f t="shared" si="20"/>
        <v>0</v>
      </c>
      <c r="AN35" s="772"/>
      <c r="AO35" s="772"/>
      <c r="AP35" s="772"/>
      <c r="AQ35" s="772"/>
      <c r="AR35" s="45">
        <f t="shared" si="21"/>
        <v>0</v>
      </c>
      <c r="AS35" s="163"/>
      <c r="AT35" s="163"/>
      <c r="AU35" s="163"/>
      <c r="AV35" s="163"/>
      <c r="AW35" s="45">
        <f t="shared" si="22"/>
        <v>0</v>
      </c>
    </row>
    <row r="36" spans="2:49" ht="30" x14ac:dyDescent="0.25">
      <c r="B36" s="1132"/>
      <c r="C36" s="71" t="s">
        <v>349</v>
      </c>
      <c r="D36" s="44">
        <f t="shared" si="23"/>
        <v>0</v>
      </c>
      <c r="E36" s="163"/>
      <c r="F36" s="177"/>
      <c r="G36" s="177"/>
      <c r="H36" s="177"/>
      <c r="I36" s="45">
        <f t="shared" si="14"/>
        <v>0</v>
      </c>
      <c r="J36" s="163"/>
      <c r="K36" s="163"/>
      <c r="L36" s="163"/>
      <c r="M36" s="163"/>
      <c r="N36" s="45">
        <f t="shared" si="15"/>
        <v>0</v>
      </c>
      <c r="O36" s="163"/>
      <c r="P36" s="163"/>
      <c r="Q36" s="163"/>
      <c r="R36" s="163"/>
      <c r="S36" s="45">
        <f t="shared" si="16"/>
        <v>0</v>
      </c>
      <c r="T36" s="163"/>
      <c r="U36" s="163"/>
      <c r="V36" s="163"/>
      <c r="W36" s="163"/>
      <c r="X36" s="45">
        <f t="shared" si="17"/>
        <v>0</v>
      </c>
      <c r="Y36" s="163"/>
      <c r="Z36" s="163"/>
      <c r="AA36" s="163"/>
      <c r="AB36" s="163"/>
      <c r="AC36" s="45">
        <f t="shared" si="18"/>
        <v>0</v>
      </c>
      <c r="AD36" s="163"/>
      <c r="AE36" s="163"/>
      <c r="AF36" s="163"/>
      <c r="AG36" s="163"/>
      <c r="AH36" s="45">
        <f t="shared" si="19"/>
        <v>0</v>
      </c>
      <c r="AI36" s="163"/>
      <c r="AJ36" s="163"/>
      <c r="AK36" s="163"/>
      <c r="AL36" s="163"/>
      <c r="AM36" s="45">
        <f t="shared" si="20"/>
        <v>0</v>
      </c>
      <c r="AN36" s="772"/>
      <c r="AO36" s="772"/>
      <c r="AP36" s="772"/>
      <c r="AQ36" s="772"/>
      <c r="AR36" s="45">
        <f t="shared" si="21"/>
        <v>0</v>
      </c>
      <c r="AS36" s="163"/>
      <c r="AT36" s="163"/>
      <c r="AU36" s="163"/>
      <c r="AV36" s="163"/>
      <c r="AW36" s="45">
        <f t="shared" si="22"/>
        <v>0</v>
      </c>
    </row>
    <row r="37" spans="2:49" ht="15" customHeight="1" x14ac:dyDescent="0.25">
      <c r="B37" s="1132"/>
      <c r="C37" s="71" t="s">
        <v>350</v>
      </c>
      <c r="D37" s="44">
        <f t="shared" si="23"/>
        <v>0</v>
      </c>
      <c r="E37" s="163"/>
      <c r="F37" s="177"/>
      <c r="G37" s="177"/>
      <c r="H37" s="177"/>
      <c r="I37" s="45">
        <f t="shared" si="14"/>
        <v>0</v>
      </c>
      <c r="J37" s="163"/>
      <c r="K37" s="163"/>
      <c r="L37" s="163"/>
      <c r="M37" s="163"/>
      <c r="N37" s="45">
        <f t="shared" si="15"/>
        <v>0</v>
      </c>
      <c r="O37" s="163"/>
      <c r="P37" s="163"/>
      <c r="Q37" s="163"/>
      <c r="R37" s="163"/>
      <c r="S37" s="45">
        <f t="shared" si="16"/>
        <v>0</v>
      </c>
      <c r="T37" s="163"/>
      <c r="U37" s="163"/>
      <c r="V37" s="163"/>
      <c r="W37" s="163"/>
      <c r="X37" s="45">
        <f t="shared" si="17"/>
        <v>0</v>
      </c>
      <c r="Y37" s="163"/>
      <c r="Z37" s="163"/>
      <c r="AA37" s="163"/>
      <c r="AB37" s="163"/>
      <c r="AC37" s="45">
        <f t="shared" si="18"/>
        <v>0</v>
      </c>
      <c r="AD37" s="163"/>
      <c r="AE37" s="163"/>
      <c r="AF37" s="163"/>
      <c r="AG37" s="163"/>
      <c r="AH37" s="45">
        <f t="shared" si="19"/>
        <v>0</v>
      </c>
      <c r="AI37" s="163"/>
      <c r="AJ37" s="163"/>
      <c r="AK37" s="163"/>
      <c r="AL37" s="163"/>
      <c r="AM37" s="45">
        <f t="shared" si="20"/>
        <v>0</v>
      </c>
      <c r="AN37" s="772"/>
      <c r="AO37" s="772"/>
      <c r="AP37" s="772"/>
      <c r="AQ37" s="772"/>
      <c r="AR37" s="45">
        <f t="shared" si="21"/>
        <v>0</v>
      </c>
      <c r="AS37" s="163"/>
      <c r="AT37" s="163"/>
      <c r="AU37" s="163"/>
      <c r="AV37" s="163"/>
      <c r="AW37" s="45">
        <f t="shared" si="22"/>
        <v>0</v>
      </c>
    </row>
    <row r="38" spans="2:49" ht="30" x14ac:dyDescent="0.25">
      <c r="B38" s="1132"/>
      <c r="C38" s="71" t="s">
        <v>351</v>
      </c>
      <c r="D38" s="44">
        <f t="shared" si="23"/>
        <v>0</v>
      </c>
      <c r="E38" s="163"/>
      <c r="F38" s="177"/>
      <c r="G38" s="177"/>
      <c r="H38" s="177"/>
      <c r="I38" s="45">
        <f t="shared" si="14"/>
        <v>0</v>
      </c>
      <c r="J38" s="163"/>
      <c r="K38" s="163"/>
      <c r="L38" s="163"/>
      <c r="M38" s="163"/>
      <c r="N38" s="45">
        <f t="shared" si="15"/>
        <v>0</v>
      </c>
      <c r="O38" s="163"/>
      <c r="P38" s="163"/>
      <c r="Q38" s="163"/>
      <c r="R38" s="163"/>
      <c r="S38" s="45">
        <f t="shared" si="16"/>
        <v>0</v>
      </c>
      <c r="T38" s="163"/>
      <c r="U38" s="163"/>
      <c r="V38" s="163"/>
      <c r="W38" s="163"/>
      <c r="X38" s="45">
        <f t="shared" si="17"/>
        <v>0</v>
      </c>
      <c r="Y38" s="163"/>
      <c r="Z38" s="163"/>
      <c r="AA38" s="163"/>
      <c r="AB38" s="163"/>
      <c r="AC38" s="45">
        <f t="shared" si="18"/>
        <v>0</v>
      </c>
      <c r="AD38" s="163"/>
      <c r="AE38" s="163"/>
      <c r="AF38" s="163"/>
      <c r="AG38" s="163"/>
      <c r="AH38" s="45">
        <f t="shared" si="19"/>
        <v>0</v>
      </c>
      <c r="AI38" s="163"/>
      <c r="AJ38" s="163"/>
      <c r="AK38" s="163"/>
      <c r="AL38" s="163"/>
      <c r="AM38" s="45">
        <f t="shared" si="20"/>
        <v>0</v>
      </c>
      <c r="AN38" s="772"/>
      <c r="AO38" s="772"/>
      <c r="AP38" s="772"/>
      <c r="AQ38" s="772"/>
      <c r="AR38" s="45">
        <f t="shared" si="21"/>
        <v>0</v>
      </c>
      <c r="AS38" s="163"/>
      <c r="AT38" s="163"/>
      <c r="AU38" s="163"/>
      <c r="AV38" s="163"/>
      <c r="AW38" s="45">
        <f t="shared" si="22"/>
        <v>0</v>
      </c>
    </row>
    <row r="39" spans="2:49" ht="15" customHeight="1" x14ac:dyDescent="0.25">
      <c r="B39" s="1132"/>
      <c r="C39" s="71" t="s">
        <v>352</v>
      </c>
      <c r="D39" s="44">
        <f t="shared" si="23"/>
        <v>0</v>
      </c>
      <c r="E39" s="163"/>
      <c r="F39" s="177"/>
      <c r="G39" s="177"/>
      <c r="H39" s="177"/>
      <c r="I39" s="45">
        <f t="shared" si="14"/>
        <v>0</v>
      </c>
      <c r="J39" s="163"/>
      <c r="K39" s="163"/>
      <c r="L39" s="163"/>
      <c r="M39" s="163"/>
      <c r="N39" s="45">
        <f t="shared" si="15"/>
        <v>0</v>
      </c>
      <c r="O39" s="163"/>
      <c r="P39" s="163"/>
      <c r="Q39" s="163"/>
      <c r="R39" s="163"/>
      <c r="S39" s="45">
        <f t="shared" si="16"/>
        <v>0</v>
      </c>
      <c r="T39" s="163"/>
      <c r="U39" s="163"/>
      <c r="V39" s="163"/>
      <c r="W39" s="163"/>
      <c r="X39" s="45">
        <f t="shared" si="17"/>
        <v>0</v>
      </c>
      <c r="Y39" s="163"/>
      <c r="Z39" s="163"/>
      <c r="AA39" s="163"/>
      <c r="AB39" s="163"/>
      <c r="AC39" s="45">
        <f t="shared" si="18"/>
        <v>0</v>
      </c>
      <c r="AD39" s="163"/>
      <c r="AE39" s="163"/>
      <c r="AF39" s="163"/>
      <c r="AG39" s="163"/>
      <c r="AH39" s="45">
        <f t="shared" si="19"/>
        <v>0</v>
      </c>
      <c r="AI39" s="163"/>
      <c r="AJ39" s="163"/>
      <c r="AK39" s="163"/>
      <c r="AL39" s="163"/>
      <c r="AM39" s="45">
        <f t="shared" si="20"/>
        <v>0</v>
      </c>
      <c r="AN39" s="772"/>
      <c r="AO39" s="772"/>
      <c r="AP39" s="772"/>
      <c r="AQ39" s="772"/>
      <c r="AR39" s="45">
        <f t="shared" si="21"/>
        <v>0</v>
      </c>
      <c r="AS39" s="163"/>
      <c r="AT39" s="163"/>
      <c r="AU39" s="163"/>
      <c r="AV39" s="163"/>
      <c r="AW39" s="45">
        <f t="shared" si="22"/>
        <v>0</v>
      </c>
    </row>
    <row r="40" spans="2:49" ht="45" x14ac:dyDescent="0.25">
      <c r="B40" s="1132"/>
      <c r="C40" s="71" t="s">
        <v>353</v>
      </c>
      <c r="D40" s="44">
        <f t="shared" si="23"/>
        <v>0</v>
      </c>
      <c r="E40" s="163"/>
      <c r="F40" s="177"/>
      <c r="G40" s="177"/>
      <c r="H40" s="177"/>
      <c r="I40" s="45">
        <f t="shared" si="14"/>
        <v>0</v>
      </c>
      <c r="J40" s="163"/>
      <c r="K40" s="163"/>
      <c r="L40" s="163"/>
      <c r="M40" s="163"/>
      <c r="N40" s="45">
        <f t="shared" si="15"/>
        <v>0</v>
      </c>
      <c r="O40" s="163"/>
      <c r="P40" s="163"/>
      <c r="Q40" s="163"/>
      <c r="R40" s="163"/>
      <c r="S40" s="45">
        <f t="shared" si="16"/>
        <v>0</v>
      </c>
      <c r="T40" s="163"/>
      <c r="U40" s="163"/>
      <c r="V40" s="163"/>
      <c r="W40" s="163"/>
      <c r="X40" s="45">
        <f t="shared" si="17"/>
        <v>0</v>
      </c>
      <c r="Y40" s="163"/>
      <c r="Z40" s="163"/>
      <c r="AA40" s="163"/>
      <c r="AB40" s="163"/>
      <c r="AC40" s="45">
        <f t="shared" si="18"/>
        <v>0</v>
      </c>
      <c r="AD40" s="163"/>
      <c r="AE40" s="163"/>
      <c r="AF40" s="163"/>
      <c r="AG40" s="163"/>
      <c r="AH40" s="45">
        <f t="shared" si="19"/>
        <v>0</v>
      </c>
      <c r="AI40" s="163"/>
      <c r="AJ40" s="163"/>
      <c r="AK40" s="163"/>
      <c r="AL40" s="163"/>
      <c r="AM40" s="45">
        <f t="shared" si="20"/>
        <v>0</v>
      </c>
      <c r="AN40" s="772"/>
      <c r="AO40" s="772"/>
      <c r="AP40" s="772"/>
      <c r="AQ40" s="772"/>
      <c r="AR40" s="45">
        <f t="shared" si="21"/>
        <v>0</v>
      </c>
      <c r="AS40" s="163"/>
      <c r="AT40" s="163"/>
      <c r="AU40" s="163"/>
      <c r="AV40" s="163"/>
      <c r="AW40" s="45">
        <f t="shared" si="22"/>
        <v>0</v>
      </c>
    </row>
    <row r="41" spans="2:49" ht="15" customHeight="1" x14ac:dyDescent="0.25">
      <c r="B41" s="1132"/>
      <c r="C41" s="71" t="s">
        <v>354</v>
      </c>
      <c r="D41" s="44">
        <f t="shared" si="23"/>
        <v>0</v>
      </c>
      <c r="E41" s="163"/>
      <c r="F41" s="177"/>
      <c r="G41" s="177"/>
      <c r="H41" s="177"/>
      <c r="I41" s="45">
        <f t="shared" si="14"/>
        <v>0</v>
      </c>
      <c r="J41" s="163"/>
      <c r="K41" s="163"/>
      <c r="L41" s="163"/>
      <c r="M41" s="163"/>
      <c r="N41" s="45">
        <f t="shared" si="15"/>
        <v>0</v>
      </c>
      <c r="O41" s="163"/>
      <c r="P41" s="163"/>
      <c r="Q41" s="163"/>
      <c r="R41" s="163"/>
      <c r="S41" s="45">
        <f t="shared" si="16"/>
        <v>0</v>
      </c>
      <c r="T41" s="163"/>
      <c r="U41" s="163"/>
      <c r="V41" s="163"/>
      <c r="W41" s="163"/>
      <c r="X41" s="45">
        <f t="shared" si="17"/>
        <v>0</v>
      </c>
      <c r="Y41" s="163"/>
      <c r="Z41" s="163"/>
      <c r="AA41" s="163"/>
      <c r="AB41" s="163"/>
      <c r="AC41" s="45">
        <f t="shared" si="18"/>
        <v>0</v>
      </c>
      <c r="AD41" s="163"/>
      <c r="AE41" s="163"/>
      <c r="AF41" s="163"/>
      <c r="AG41" s="163"/>
      <c r="AH41" s="45">
        <f t="shared" si="19"/>
        <v>0</v>
      </c>
      <c r="AI41" s="163"/>
      <c r="AJ41" s="163"/>
      <c r="AK41" s="163"/>
      <c r="AL41" s="163"/>
      <c r="AM41" s="45">
        <f t="shared" si="20"/>
        <v>0</v>
      </c>
      <c r="AN41" s="772"/>
      <c r="AO41" s="772"/>
      <c r="AP41" s="772"/>
      <c r="AQ41" s="772"/>
      <c r="AR41" s="45">
        <f t="shared" si="21"/>
        <v>0</v>
      </c>
      <c r="AS41" s="163"/>
      <c r="AT41" s="163"/>
      <c r="AU41" s="163"/>
      <c r="AV41" s="163"/>
      <c r="AW41" s="45">
        <f t="shared" si="22"/>
        <v>0</v>
      </c>
    </row>
    <row r="42" spans="2:49" ht="15" customHeight="1" x14ac:dyDescent="0.25">
      <c r="B42" s="1132"/>
      <c r="C42" s="71" t="s">
        <v>355</v>
      </c>
      <c r="D42" s="44">
        <f t="shared" si="23"/>
        <v>0</v>
      </c>
      <c r="E42" s="163"/>
      <c r="F42" s="177"/>
      <c r="G42" s="177"/>
      <c r="H42" s="177"/>
      <c r="I42" s="45">
        <f t="shared" si="14"/>
        <v>0</v>
      </c>
      <c r="J42" s="163"/>
      <c r="K42" s="163"/>
      <c r="L42" s="163"/>
      <c r="M42" s="163"/>
      <c r="N42" s="45">
        <f t="shared" si="15"/>
        <v>0</v>
      </c>
      <c r="O42" s="163"/>
      <c r="P42" s="163"/>
      <c r="Q42" s="163"/>
      <c r="R42" s="163"/>
      <c r="S42" s="45">
        <f t="shared" si="16"/>
        <v>0</v>
      </c>
      <c r="T42" s="163"/>
      <c r="U42" s="163"/>
      <c r="V42" s="163"/>
      <c r="W42" s="163"/>
      <c r="X42" s="45">
        <f t="shared" si="17"/>
        <v>0</v>
      </c>
      <c r="Y42" s="163"/>
      <c r="Z42" s="163"/>
      <c r="AA42" s="163"/>
      <c r="AB42" s="163"/>
      <c r="AC42" s="45">
        <f t="shared" si="18"/>
        <v>0</v>
      </c>
      <c r="AD42" s="163"/>
      <c r="AE42" s="163"/>
      <c r="AF42" s="163"/>
      <c r="AG42" s="163"/>
      <c r="AH42" s="45">
        <f t="shared" si="19"/>
        <v>0</v>
      </c>
      <c r="AI42" s="163"/>
      <c r="AJ42" s="163"/>
      <c r="AK42" s="163"/>
      <c r="AL42" s="163"/>
      <c r="AM42" s="45">
        <f t="shared" si="20"/>
        <v>0</v>
      </c>
      <c r="AN42" s="772"/>
      <c r="AO42" s="772"/>
      <c r="AP42" s="772"/>
      <c r="AQ42" s="772"/>
      <c r="AR42" s="45">
        <f t="shared" si="21"/>
        <v>0</v>
      </c>
      <c r="AS42" s="163"/>
      <c r="AT42" s="163"/>
      <c r="AU42" s="163"/>
      <c r="AV42" s="163"/>
      <c r="AW42" s="45">
        <f t="shared" si="22"/>
        <v>0</v>
      </c>
    </row>
    <row r="43" spans="2:49" ht="15" customHeight="1" x14ac:dyDescent="0.25">
      <c r="B43" s="1132"/>
      <c r="C43" s="71" t="s">
        <v>356</v>
      </c>
      <c r="D43" s="44">
        <f t="shared" si="23"/>
        <v>0</v>
      </c>
      <c r="E43" s="163"/>
      <c r="F43" s="177"/>
      <c r="G43" s="177"/>
      <c r="H43" s="177"/>
      <c r="I43" s="45">
        <f t="shared" si="14"/>
        <v>0</v>
      </c>
      <c r="J43" s="163"/>
      <c r="K43" s="163"/>
      <c r="L43" s="163"/>
      <c r="M43" s="163"/>
      <c r="N43" s="45">
        <f t="shared" si="15"/>
        <v>0</v>
      </c>
      <c r="O43" s="163"/>
      <c r="P43" s="163"/>
      <c r="Q43" s="163"/>
      <c r="R43" s="163"/>
      <c r="S43" s="45">
        <f t="shared" si="16"/>
        <v>0</v>
      </c>
      <c r="T43" s="163"/>
      <c r="U43" s="163"/>
      <c r="V43" s="163"/>
      <c r="W43" s="163"/>
      <c r="X43" s="45">
        <f t="shared" si="17"/>
        <v>0</v>
      </c>
      <c r="Y43" s="163"/>
      <c r="Z43" s="163"/>
      <c r="AA43" s="163"/>
      <c r="AB43" s="163"/>
      <c r="AC43" s="45">
        <f t="shared" si="18"/>
        <v>0</v>
      </c>
      <c r="AD43" s="163"/>
      <c r="AE43" s="163"/>
      <c r="AF43" s="163"/>
      <c r="AG43" s="163"/>
      <c r="AH43" s="45">
        <f t="shared" si="19"/>
        <v>0</v>
      </c>
      <c r="AI43" s="163"/>
      <c r="AJ43" s="163"/>
      <c r="AK43" s="163"/>
      <c r="AL43" s="163"/>
      <c r="AM43" s="45">
        <f t="shared" si="20"/>
        <v>0</v>
      </c>
      <c r="AN43" s="772"/>
      <c r="AO43" s="772"/>
      <c r="AP43" s="772"/>
      <c r="AQ43" s="772"/>
      <c r="AR43" s="45">
        <f t="shared" si="21"/>
        <v>0</v>
      </c>
      <c r="AS43" s="163"/>
      <c r="AT43" s="163"/>
      <c r="AU43" s="163"/>
      <c r="AV43" s="163"/>
      <c r="AW43" s="45">
        <f t="shared" si="22"/>
        <v>0</v>
      </c>
    </row>
    <row r="44" spans="2:49" ht="30" x14ac:dyDescent="0.25">
      <c r="B44" s="1132"/>
      <c r="C44" s="71" t="s">
        <v>357</v>
      </c>
      <c r="D44" s="44">
        <f t="shared" si="23"/>
        <v>128</v>
      </c>
      <c r="E44" s="163">
        <v>7</v>
      </c>
      <c r="F44" s="177">
        <v>0</v>
      </c>
      <c r="G44" s="177">
        <v>0</v>
      </c>
      <c r="H44" s="177">
        <v>0</v>
      </c>
      <c r="I44" s="45">
        <f t="shared" si="14"/>
        <v>7</v>
      </c>
      <c r="J44" s="163">
        <v>11</v>
      </c>
      <c r="K44" s="163">
        <v>0</v>
      </c>
      <c r="L44" s="163">
        <v>0</v>
      </c>
      <c r="M44" s="163">
        <v>0</v>
      </c>
      <c r="N44" s="45">
        <f t="shared" si="15"/>
        <v>11</v>
      </c>
      <c r="O44" s="163">
        <v>11</v>
      </c>
      <c r="P44" s="163">
        <v>0</v>
      </c>
      <c r="Q44" s="163">
        <v>0</v>
      </c>
      <c r="R44" s="163">
        <v>0</v>
      </c>
      <c r="S44" s="45">
        <f t="shared" si="16"/>
        <v>11</v>
      </c>
      <c r="T44" s="163">
        <v>0</v>
      </c>
      <c r="U44" s="163">
        <v>0</v>
      </c>
      <c r="V44" s="163">
        <v>0</v>
      </c>
      <c r="W44" s="163">
        <v>10</v>
      </c>
      <c r="X44" s="45">
        <f t="shared" si="17"/>
        <v>10</v>
      </c>
      <c r="Y44" s="163">
        <v>0</v>
      </c>
      <c r="Z44" s="163">
        <v>0</v>
      </c>
      <c r="AA44" s="163">
        <v>0</v>
      </c>
      <c r="AB44" s="163">
        <v>20</v>
      </c>
      <c r="AC44" s="45">
        <f t="shared" si="18"/>
        <v>20</v>
      </c>
      <c r="AD44" s="163">
        <v>0</v>
      </c>
      <c r="AE44" s="163">
        <v>0</v>
      </c>
      <c r="AF44" s="163">
        <v>0</v>
      </c>
      <c r="AG44" s="163">
        <v>27</v>
      </c>
      <c r="AH44" s="45">
        <f t="shared" si="19"/>
        <v>27</v>
      </c>
      <c r="AI44" s="163">
        <v>0</v>
      </c>
      <c r="AJ44" s="163">
        <v>0</v>
      </c>
      <c r="AK44" s="163">
        <v>0</v>
      </c>
      <c r="AL44" s="163">
        <v>21</v>
      </c>
      <c r="AM44" s="45">
        <f t="shared" si="20"/>
        <v>21</v>
      </c>
      <c r="AN44" s="772">
        <v>0</v>
      </c>
      <c r="AO44" s="772">
        <v>0</v>
      </c>
      <c r="AP44" s="772">
        <v>0</v>
      </c>
      <c r="AQ44" s="772">
        <v>9</v>
      </c>
      <c r="AR44" s="45">
        <f t="shared" si="21"/>
        <v>9</v>
      </c>
      <c r="AS44" s="163">
        <v>0</v>
      </c>
      <c r="AT44" s="163">
        <v>0</v>
      </c>
      <c r="AU44" s="163">
        <v>0</v>
      </c>
      <c r="AV44" s="163">
        <v>12</v>
      </c>
      <c r="AW44" s="45">
        <f t="shared" si="22"/>
        <v>12</v>
      </c>
    </row>
    <row r="45" spans="2:49" ht="30" x14ac:dyDescent="0.25">
      <c r="B45" s="1132"/>
      <c r="C45" s="71" t="s">
        <v>358</v>
      </c>
      <c r="D45" s="44">
        <f t="shared" si="23"/>
        <v>0</v>
      </c>
      <c r="E45" s="163"/>
      <c r="F45" s="177"/>
      <c r="G45" s="177"/>
      <c r="H45" s="177"/>
      <c r="I45" s="45">
        <f t="shared" si="14"/>
        <v>0</v>
      </c>
      <c r="J45" s="163"/>
      <c r="K45" s="163"/>
      <c r="L45" s="163"/>
      <c r="M45" s="163"/>
      <c r="N45" s="45">
        <f t="shared" si="15"/>
        <v>0</v>
      </c>
      <c r="O45" s="163"/>
      <c r="P45" s="163"/>
      <c r="Q45" s="163"/>
      <c r="R45" s="163"/>
      <c r="S45" s="45">
        <f t="shared" si="16"/>
        <v>0</v>
      </c>
      <c r="T45" s="163"/>
      <c r="U45" s="163"/>
      <c r="V45" s="163"/>
      <c r="W45" s="163"/>
      <c r="X45" s="45">
        <f t="shared" si="17"/>
        <v>0</v>
      </c>
      <c r="Y45" s="163"/>
      <c r="Z45" s="163"/>
      <c r="AA45" s="163"/>
      <c r="AB45" s="163"/>
      <c r="AC45" s="45">
        <f t="shared" si="18"/>
        <v>0</v>
      </c>
      <c r="AD45" s="163"/>
      <c r="AE45" s="163"/>
      <c r="AF45" s="163"/>
      <c r="AG45" s="163"/>
      <c r="AH45" s="45">
        <f t="shared" si="19"/>
        <v>0</v>
      </c>
      <c r="AI45" s="163"/>
      <c r="AJ45" s="163"/>
      <c r="AK45" s="163"/>
      <c r="AL45" s="163"/>
      <c r="AM45" s="45">
        <f t="shared" si="20"/>
        <v>0</v>
      </c>
      <c r="AN45" s="772"/>
      <c r="AO45" s="772"/>
      <c r="AP45" s="772"/>
      <c r="AQ45" s="772"/>
      <c r="AR45" s="45">
        <f t="shared" si="21"/>
        <v>0</v>
      </c>
      <c r="AS45" s="163"/>
      <c r="AT45" s="163"/>
      <c r="AU45" s="163"/>
      <c r="AV45" s="163"/>
      <c r="AW45" s="45">
        <f t="shared" si="22"/>
        <v>0</v>
      </c>
    </row>
    <row r="46" spans="2:49" ht="15" customHeight="1" x14ac:dyDescent="0.25">
      <c r="B46" s="1132"/>
      <c r="C46" s="71" t="s">
        <v>359</v>
      </c>
      <c r="D46" s="44">
        <f t="shared" si="23"/>
        <v>0</v>
      </c>
      <c r="E46" s="163"/>
      <c r="F46" s="177"/>
      <c r="G46" s="177"/>
      <c r="H46" s="177"/>
      <c r="I46" s="45">
        <f t="shared" si="14"/>
        <v>0</v>
      </c>
      <c r="J46" s="163"/>
      <c r="K46" s="163"/>
      <c r="L46" s="163"/>
      <c r="M46" s="163"/>
      <c r="N46" s="45">
        <f t="shared" si="15"/>
        <v>0</v>
      </c>
      <c r="O46" s="163"/>
      <c r="P46" s="163"/>
      <c r="Q46" s="163"/>
      <c r="R46" s="163"/>
      <c r="S46" s="45">
        <f t="shared" si="16"/>
        <v>0</v>
      </c>
      <c r="T46" s="163"/>
      <c r="U46" s="163"/>
      <c r="V46" s="163"/>
      <c r="W46" s="163"/>
      <c r="X46" s="45">
        <f t="shared" si="17"/>
        <v>0</v>
      </c>
      <c r="Y46" s="163"/>
      <c r="Z46" s="163"/>
      <c r="AA46" s="163"/>
      <c r="AB46" s="163"/>
      <c r="AC46" s="45">
        <f t="shared" si="18"/>
        <v>0</v>
      </c>
      <c r="AD46" s="163"/>
      <c r="AE46" s="163"/>
      <c r="AF46" s="163"/>
      <c r="AG46" s="163"/>
      <c r="AH46" s="45">
        <f t="shared" si="19"/>
        <v>0</v>
      </c>
      <c r="AI46" s="163"/>
      <c r="AJ46" s="163"/>
      <c r="AK46" s="163"/>
      <c r="AL46" s="163"/>
      <c r="AM46" s="45">
        <f t="shared" si="20"/>
        <v>0</v>
      </c>
      <c r="AN46" s="772"/>
      <c r="AO46" s="772"/>
      <c r="AP46" s="772"/>
      <c r="AQ46" s="772"/>
      <c r="AR46" s="45">
        <f t="shared" si="21"/>
        <v>0</v>
      </c>
      <c r="AS46" s="163"/>
      <c r="AT46" s="163"/>
      <c r="AU46" s="163"/>
      <c r="AV46" s="163"/>
      <c r="AW46" s="45">
        <f t="shared" si="22"/>
        <v>0</v>
      </c>
    </row>
    <row r="47" spans="2:49" ht="15" customHeight="1" x14ac:dyDescent="0.25">
      <c r="B47" s="1132"/>
      <c r="C47" s="71" t="s">
        <v>360</v>
      </c>
      <c r="D47" s="44">
        <f t="shared" si="23"/>
        <v>1036</v>
      </c>
      <c r="E47" s="163">
        <v>89</v>
      </c>
      <c r="F47" s="177">
        <v>0</v>
      </c>
      <c r="G47" s="177">
        <v>0</v>
      </c>
      <c r="H47" s="177">
        <v>0</v>
      </c>
      <c r="I47" s="45">
        <f t="shared" si="14"/>
        <v>89</v>
      </c>
      <c r="J47" s="163">
        <v>117</v>
      </c>
      <c r="K47" s="163">
        <v>0</v>
      </c>
      <c r="L47" s="163">
        <v>0</v>
      </c>
      <c r="M47" s="163">
        <v>0</v>
      </c>
      <c r="N47" s="45">
        <f t="shared" si="15"/>
        <v>117</v>
      </c>
      <c r="O47" s="163">
        <v>89</v>
      </c>
      <c r="P47" s="163">
        <v>0</v>
      </c>
      <c r="Q47" s="163">
        <v>0</v>
      </c>
      <c r="R47" s="163">
        <v>0</v>
      </c>
      <c r="S47" s="45">
        <f t="shared" si="16"/>
        <v>89</v>
      </c>
      <c r="T47" s="163">
        <v>0</v>
      </c>
      <c r="U47" s="163">
        <v>0</v>
      </c>
      <c r="V47" s="163">
        <v>0</v>
      </c>
      <c r="W47" s="163">
        <v>42</v>
      </c>
      <c r="X47" s="45">
        <f t="shared" si="17"/>
        <v>42</v>
      </c>
      <c r="Y47" s="163">
        <v>0</v>
      </c>
      <c r="Z47" s="163">
        <v>0</v>
      </c>
      <c r="AA47" s="163">
        <v>0</v>
      </c>
      <c r="AB47" s="163">
        <v>123</v>
      </c>
      <c r="AC47" s="45">
        <f t="shared" si="18"/>
        <v>123</v>
      </c>
      <c r="AD47" s="163">
        <v>0</v>
      </c>
      <c r="AE47" s="163">
        <v>0</v>
      </c>
      <c r="AF47" s="163">
        <v>0</v>
      </c>
      <c r="AG47" s="163">
        <v>149</v>
      </c>
      <c r="AH47" s="45">
        <f t="shared" si="19"/>
        <v>149</v>
      </c>
      <c r="AI47" s="163">
        <v>0</v>
      </c>
      <c r="AJ47" s="163">
        <v>0</v>
      </c>
      <c r="AK47" s="163">
        <v>0</v>
      </c>
      <c r="AL47" s="163">
        <v>152</v>
      </c>
      <c r="AM47" s="45">
        <f t="shared" si="20"/>
        <v>152</v>
      </c>
      <c r="AN47" s="772">
        <v>0</v>
      </c>
      <c r="AO47" s="772">
        <v>0</v>
      </c>
      <c r="AP47" s="772">
        <v>0</v>
      </c>
      <c r="AQ47" s="772">
        <v>169</v>
      </c>
      <c r="AR47" s="45">
        <f t="shared" si="21"/>
        <v>169</v>
      </c>
      <c r="AS47" s="163">
        <v>0</v>
      </c>
      <c r="AT47" s="163">
        <v>0</v>
      </c>
      <c r="AU47" s="163">
        <v>0</v>
      </c>
      <c r="AV47" s="163">
        <v>106</v>
      </c>
      <c r="AW47" s="45">
        <f t="shared" si="22"/>
        <v>106</v>
      </c>
    </row>
    <row r="48" spans="2:49" ht="45" x14ac:dyDescent="0.25">
      <c r="B48" s="1132"/>
      <c r="C48" s="71" t="s">
        <v>361</v>
      </c>
      <c r="D48" s="44">
        <f t="shared" si="23"/>
        <v>0</v>
      </c>
      <c r="E48" s="163"/>
      <c r="F48" s="177"/>
      <c r="G48" s="177"/>
      <c r="H48" s="177"/>
      <c r="I48" s="45">
        <f t="shared" si="14"/>
        <v>0</v>
      </c>
      <c r="J48" s="163"/>
      <c r="K48" s="163"/>
      <c r="L48" s="163"/>
      <c r="M48" s="163"/>
      <c r="N48" s="45">
        <f t="shared" si="15"/>
        <v>0</v>
      </c>
      <c r="O48" s="163"/>
      <c r="P48" s="163"/>
      <c r="Q48" s="163"/>
      <c r="R48" s="163"/>
      <c r="S48" s="45">
        <f t="shared" si="16"/>
        <v>0</v>
      </c>
      <c r="T48" s="163"/>
      <c r="U48" s="163"/>
      <c r="V48" s="163"/>
      <c r="W48" s="163"/>
      <c r="X48" s="45">
        <f t="shared" si="17"/>
        <v>0</v>
      </c>
      <c r="Y48" s="163"/>
      <c r="Z48" s="163"/>
      <c r="AA48" s="163"/>
      <c r="AB48" s="163"/>
      <c r="AC48" s="45">
        <f t="shared" si="18"/>
        <v>0</v>
      </c>
      <c r="AD48" s="163"/>
      <c r="AE48" s="163"/>
      <c r="AF48" s="163"/>
      <c r="AG48" s="163"/>
      <c r="AH48" s="45">
        <f t="shared" si="19"/>
        <v>0</v>
      </c>
      <c r="AI48" s="163"/>
      <c r="AJ48" s="163"/>
      <c r="AK48" s="163"/>
      <c r="AL48" s="163"/>
      <c r="AM48" s="45">
        <f t="shared" si="20"/>
        <v>0</v>
      </c>
      <c r="AN48" s="772"/>
      <c r="AO48" s="772"/>
      <c r="AP48" s="772"/>
      <c r="AQ48" s="772"/>
      <c r="AR48" s="45">
        <f t="shared" si="21"/>
        <v>0</v>
      </c>
      <c r="AS48" s="163"/>
      <c r="AT48" s="163"/>
      <c r="AU48" s="163"/>
      <c r="AV48" s="163"/>
      <c r="AW48" s="45">
        <f t="shared" si="22"/>
        <v>0</v>
      </c>
    </row>
    <row r="49" spans="2:49" ht="30" x14ac:dyDescent="0.25">
      <c r="B49" s="1132"/>
      <c r="C49" s="71" t="s">
        <v>393</v>
      </c>
      <c r="D49" s="44">
        <f t="shared" si="23"/>
        <v>0</v>
      </c>
      <c r="E49" s="163"/>
      <c r="F49" s="177"/>
      <c r="G49" s="177"/>
      <c r="H49" s="177"/>
      <c r="I49" s="45">
        <f t="shared" si="14"/>
        <v>0</v>
      </c>
      <c r="J49" s="163"/>
      <c r="K49" s="163"/>
      <c r="L49" s="163"/>
      <c r="M49" s="163"/>
      <c r="N49" s="45">
        <f t="shared" si="15"/>
        <v>0</v>
      </c>
      <c r="O49" s="163"/>
      <c r="P49" s="163"/>
      <c r="Q49" s="163"/>
      <c r="R49" s="163"/>
      <c r="S49" s="45">
        <f t="shared" si="16"/>
        <v>0</v>
      </c>
      <c r="T49" s="163"/>
      <c r="U49" s="163"/>
      <c r="V49" s="163"/>
      <c r="W49" s="163"/>
      <c r="X49" s="45">
        <f t="shared" si="17"/>
        <v>0</v>
      </c>
      <c r="Y49" s="163"/>
      <c r="Z49" s="163"/>
      <c r="AA49" s="163"/>
      <c r="AB49" s="163"/>
      <c r="AC49" s="45">
        <f t="shared" si="18"/>
        <v>0</v>
      </c>
      <c r="AD49" s="163"/>
      <c r="AE49" s="163"/>
      <c r="AF49" s="163"/>
      <c r="AG49" s="163"/>
      <c r="AH49" s="45">
        <f t="shared" si="19"/>
        <v>0</v>
      </c>
      <c r="AI49" s="163"/>
      <c r="AJ49" s="163"/>
      <c r="AK49" s="163"/>
      <c r="AL49" s="163"/>
      <c r="AM49" s="45">
        <f t="shared" si="20"/>
        <v>0</v>
      </c>
      <c r="AN49" s="772"/>
      <c r="AO49" s="772"/>
      <c r="AP49" s="772"/>
      <c r="AQ49" s="772"/>
      <c r="AR49" s="45">
        <f t="shared" si="21"/>
        <v>0</v>
      </c>
      <c r="AS49" s="163"/>
      <c r="AT49" s="163"/>
      <c r="AU49" s="163"/>
      <c r="AV49" s="163"/>
      <c r="AW49" s="45">
        <f t="shared" si="22"/>
        <v>0</v>
      </c>
    </row>
    <row r="50" spans="2:49" ht="15" customHeight="1" x14ac:dyDescent="0.25">
      <c r="B50" s="1132"/>
      <c r="C50" s="71" t="s">
        <v>362</v>
      </c>
      <c r="D50" s="44">
        <f t="shared" si="23"/>
        <v>0</v>
      </c>
      <c r="E50" s="163"/>
      <c r="F50" s="177"/>
      <c r="G50" s="177"/>
      <c r="H50" s="177"/>
      <c r="I50" s="45">
        <f t="shared" si="14"/>
        <v>0</v>
      </c>
      <c r="J50" s="163"/>
      <c r="K50" s="163"/>
      <c r="L50" s="163"/>
      <c r="M50" s="163"/>
      <c r="N50" s="45">
        <f t="shared" si="15"/>
        <v>0</v>
      </c>
      <c r="O50" s="163"/>
      <c r="P50" s="163"/>
      <c r="Q50" s="163"/>
      <c r="R50" s="163"/>
      <c r="S50" s="45">
        <f t="shared" si="16"/>
        <v>0</v>
      </c>
      <c r="T50" s="163"/>
      <c r="U50" s="163"/>
      <c r="V50" s="163"/>
      <c r="W50" s="163"/>
      <c r="X50" s="45">
        <f t="shared" si="17"/>
        <v>0</v>
      </c>
      <c r="Y50" s="163"/>
      <c r="Z50" s="163"/>
      <c r="AA50" s="163"/>
      <c r="AB50" s="163"/>
      <c r="AC50" s="45">
        <f t="shared" si="18"/>
        <v>0</v>
      </c>
      <c r="AD50" s="163"/>
      <c r="AE50" s="163"/>
      <c r="AF50" s="163"/>
      <c r="AG50" s="163"/>
      <c r="AH50" s="45">
        <f t="shared" si="19"/>
        <v>0</v>
      </c>
      <c r="AI50" s="163"/>
      <c r="AJ50" s="163"/>
      <c r="AK50" s="163"/>
      <c r="AL50" s="163"/>
      <c r="AM50" s="45">
        <f t="shared" si="20"/>
        <v>0</v>
      </c>
      <c r="AN50" s="772"/>
      <c r="AO50" s="772"/>
      <c r="AP50" s="772"/>
      <c r="AQ50" s="772"/>
      <c r="AR50" s="45">
        <f t="shared" si="21"/>
        <v>0</v>
      </c>
      <c r="AS50" s="163"/>
      <c r="AT50" s="163"/>
      <c r="AU50" s="163"/>
      <c r="AV50" s="163"/>
      <c r="AW50" s="45">
        <f t="shared" si="22"/>
        <v>0</v>
      </c>
    </row>
    <row r="51" spans="2:49" ht="15" customHeight="1" x14ac:dyDescent="0.25">
      <c r="B51" s="1132"/>
      <c r="C51" s="71" t="s">
        <v>363</v>
      </c>
      <c r="D51" s="44">
        <f t="shared" si="23"/>
        <v>19</v>
      </c>
      <c r="E51" s="163">
        <v>3</v>
      </c>
      <c r="F51" s="177">
        <v>0</v>
      </c>
      <c r="G51" s="177">
        <v>0</v>
      </c>
      <c r="H51" s="177">
        <v>0</v>
      </c>
      <c r="I51" s="45">
        <f t="shared" si="14"/>
        <v>3</v>
      </c>
      <c r="J51" s="163">
        <v>4</v>
      </c>
      <c r="K51" s="163">
        <v>0</v>
      </c>
      <c r="L51" s="163">
        <v>0</v>
      </c>
      <c r="M51" s="163">
        <v>0</v>
      </c>
      <c r="N51" s="45">
        <f t="shared" si="15"/>
        <v>4</v>
      </c>
      <c r="O51" s="351">
        <v>2</v>
      </c>
      <c r="P51" s="163">
        <v>0</v>
      </c>
      <c r="Q51" s="163">
        <v>0</v>
      </c>
      <c r="R51" s="163">
        <v>0</v>
      </c>
      <c r="S51" s="45">
        <f t="shared" si="16"/>
        <v>2</v>
      </c>
      <c r="T51" s="163">
        <v>0</v>
      </c>
      <c r="U51" s="163">
        <v>0</v>
      </c>
      <c r="V51" s="163">
        <v>0</v>
      </c>
      <c r="W51" s="163">
        <v>4</v>
      </c>
      <c r="X51" s="45">
        <f t="shared" si="17"/>
        <v>4</v>
      </c>
      <c r="Y51" s="163">
        <v>0</v>
      </c>
      <c r="Z51" s="163">
        <v>0</v>
      </c>
      <c r="AA51" s="163">
        <v>0</v>
      </c>
      <c r="AB51" s="163">
        <v>2</v>
      </c>
      <c r="AC51" s="45">
        <f t="shared" si="18"/>
        <v>2</v>
      </c>
      <c r="AD51" s="163">
        <v>0</v>
      </c>
      <c r="AE51" s="163">
        <v>0</v>
      </c>
      <c r="AF51" s="163">
        <v>0</v>
      </c>
      <c r="AG51" s="163">
        <v>2</v>
      </c>
      <c r="AH51" s="45">
        <f t="shared" si="19"/>
        <v>2</v>
      </c>
      <c r="AI51" s="163">
        <v>0</v>
      </c>
      <c r="AJ51" s="163">
        <v>0</v>
      </c>
      <c r="AK51" s="163">
        <v>0</v>
      </c>
      <c r="AL51" s="163">
        <v>0</v>
      </c>
      <c r="AM51" s="45">
        <f t="shared" si="20"/>
        <v>0</v>
      </c>
      <c r="AN51" s="772">
        <v>0</v>
      </c>
      <c r="AO51" s="772">
        <v>0</v>
      </c>
      <c r="AP51" s="772">
        <v>0</v>
      </c>
      <c r="AQ51" s="772">
        <v>1</v>
      </c>
      <c r="AR51" s="45">
        <f t="shared" si="21"/>
        <v>1</v>
      </c>
      <c r="AS51" s="163">
        <v>0</v>
      </c>
      <c r="AT51" s="163">
        <v>0</v>
      </c>
      <c r="AU51" s="163">
        <v>0</v>
      </c>
      <c r="AV51" s="163">
        <v>1</v>
      </c>
      <c r="AW51" s="45">
        <f t="shared" si="22"/>
        <v>1</v>
      </c>
    </row>
    <row r="52" spans="2:49" ht="15" customHeight="1" x14ac:dyDescent="0.25">
      <c r="B52" s="1132"/>
      <c r="C52" s="71" t="s">
        <v>364</v>
      </c>
      <c r="D52" s="44">
        <f t="shared" si="23"/>
        <v>0</v>
      </c>
      <c r="E52" s="163"/>
      <c r="F52" s="177"/>
      <c r="G52" s="177"/>
      <c r="H52" s="177"/>
      <c r="I52" s="45">
        <f t="shared" si="14"/>
        <v>0</v>
      </c>
      <c r="J52" s="163"/>
      <c r="K52" s="163"/>
      <c r="L52" s="163"/>
      <c r="M52" s="163"/>
      <c r="N52" s="45">
        <f t="shared" si="15"/>
        <v>0</v>
      </c>
      <c r="O52" s="163"/>
      <c r="P52" s="163"/>
      <c r="Q52" s="163"/>
      <c r="R52" s="163"/>
      <c r="S52" s="45">
        <f t="shared" si="16"/>
        <v>0</v>
      </c>
      <c r="T52" s="163"/>
      <c r="U52" s="163"/>
      <c r="V52" s="163"/>
      <c r="W52" s="163"/>
      <c r="X52" s="45">
        <f t="shared" si="17"/>
        <v>0</v>
      </c>
      <c r="Y52" s="163"/>
      <c r="Z52" s="163"/>
      <c r="AA52" s="163"/>
      <c r="AB52" s="163"/>
      <c r="AC52" s="45">
        <f t="shared" si="18"/>
        <v>0</v>
      </c>
      <c r="AD52" s="163"/>
      <c r="AE52" s="163"/>
      <c r="AF52" s="163"/>
      <c r="AG52" s="163"/>
      <c r="AH52" s="45">
        <f t="shared" si="19"/>
        <v>0</v>
      </c>
      <c r="AI52" s="163"/>
      <c r="AJ52" s="163"/>
      <c r="AK52" s="163"/>
      <c r="AL52" s="163"/>
      <c r="AM52" s="45">
        <f t="shared" si="20"/>
        <v>0</v>
      </c>
      <c r="AN52" s="772"/>
      <c r="AO52" s="772"/>
      <c r="AP52" s="772"/>
      <c r="AQ52" s="772"/>
      <c r="AR52" s="45">
        <f t="shared" si="21"/>
        <v>0</v>
      </c>
      <c r="AS52" s="163"/>
      <c r="AT52" s="163"/>
      <c r="AU52" s="163"/>
      <c r="AV52" s="163"/>
      <c r="AW52" s="45">
        <f t="shared" si="22"/>
        <v>0</v>
      </c>
    </row>
    <row r="53" spans="2:49" ht="45" x14ac:dyDescent="0.25">
      <c r="B53" s="1132"/>
      <c r="C53" s="71" t="s">
        <v>365</v>
      </c>
      <c r="D53" s="44">
        <f t="shared" si="23"/>
        <v>0</v>
      </c>
      <c r="E53" s="163"/>
      <c r="F53" s="177"/>
      <c r="G53" s="177"/>
      <c r="H53" s="177"/>
      <c r="I53" s="45">
        <f t="shared" si="14"/>
        <v>0</v>
      </c>
      <c r="J53" s="163"/>
      <c r="K53" s="163"/>
      <c r="L53" s="163"/>
      <c r="M53" s="163"/>
      <c r="N53" s="45">
        <f t="shared" si="15"/>
        <v>0</v>
      </c>
      <c r="O53" s="163"/>
      <c r="P53" s="163"/>
      <c r="Q53" s="163"/>
      <c r="R53" s="163"/>
      <c r="S53" s="45">
        <f t="shared" si="16"/>
        <v>0</v>
      </c>
      <c r="T53" s="163"/>
      <c r="U53" s="163"/>
      <c r="V53" s="163"/>
      <c r="W53" s="163"/>
      <c r="X53" s="45">
        <f t="shared" si="17"/>
        <v>0</v>
      </c>
      <c r="Y53" s="163"/>
      <c r="Z53" s="163"/>
      <c r="AA53" s="163"/>
      <c r="AB53" s="163"/>
      <c r="AC53" s="45">
        <f t="shared" si="18"/>
        <v>0</v>
      </c>
      <c r="AD53" s="163"/>
      <c r="AE53" s="163"/>
      <c r="AF53" s="163"/>
      <c r="AG53" s="163"/>
      <c r="AH53" s="45">
        <f t="shared" si="19"/>
        <v>0</v>
      </c>
      <c r="AI53" s="163"/>
      <c r="AJ53" s="163"/>
      <c r="AK53" s="163"/>
      <c r="AL53" s="163"/>
      <c r="AM53" s="45">
        <f t="shared" si="20"/>
        <v>0</v>
      </c>
      <c r="AN53" s="772"/>
      <c r="AO53" s="772"/>
      <c r="AP53" s="772"/>
      <c r="AQ53" s="772"/>
      <c r="AR53" s="45">
        <f t="shared" si="21"/>
        <v>0</v>
      </c>
      <c r="AS53" s="163"/>
      <c r="AT53" s="163"/>
      <c r="AU53" s="163"/>
      <c r="AV53" s="163"/>
      <c r="AW53" s="45">
        <f t="shared" si="22"/>
        <v>0</v>
      </c>
    </row>
    <row r="54" spans="2:49" ht="15" customHeight="1" x14ac:dyDescent="0.25">
      <c r="B54" s="1132"/>
      <c r="C54" s="72" t="s">
        <v>220</v>
      </c>
      <c r="D54" s="44">
        <f t="shared" si="23"/>
        <v>0</v>
      </c>
      <c r="E54" s="163"/>
      <c r="F54" s="177"/>
      <c r="G54" s="177"/>
      <c r="H54" s="177"/>
      <c r="I54" s="45">
        <f t="shared" si="14"/>
        <v>0</v>
      </c>
      <c r="J54" s="163"/>
      <c r="K54" s="163"/>
      <c r="L54" s="163"/>
      <c r="M54" s="163"/>
      <c r="N54" s="45">
        <f t="shared" si="15"/>
        <v>0</v>
      </c>
      <c r="O54" s="163"/>
      <c r="P54" s="163"/>
      <c r="Q54" s="163"/>
      <c r="R54" s="163"/>
      <c r="S54" s="45">
        <f t="shared" si="16"/>
        <v>0</v>
      </c>
      <c r="T54" s="163"/>
      <c r="U54" s="163"/>
      <c r="V54" s="163"/>
      <c r="W54" s="163"/>
      <c r="X54" s="45">
        <f t="shared" si="17"/>
        <v>0</v>
      </c>
      <c r="Y54" s="163"/>
      <c r="Z54" s="163"/>
      <c r="AA54" s="163"/>
      <c r="AB54" s="163"/>
      <c r="AC54" s="45">
        <f t="shared" si="18"/>
        <v>0</v>
      </c>
      <c r="AD54" s="163"/>
      <c r="AE54" s="163"/>
      <c r="AF54" s="163"/>
      <c r="AG54" s="163"/>
      <c r="AH54" s="45">
        <f t="shared" si="19"/>
        <v>0</v>
      </c>
      <c r="AI54" s="163"/>
      <c r="AJ54" s="163"/>
      <c r="AK54" s="163"/>
      <c r="AL54" s="163"/>
      <c r="AM54" s="45">
        <f t="shared" si="20"/>
        <v>0</v>
      </c>
      <c r="AN54" s="772"/>
      <c r="AO54" s="772"/>
      <c r="AP54" s="772"/>
      <c r="AQ54" s="772"/>
      <c r="AR54" s="45">
        <f t="shared" si="21"/>
        <v>0</v>
      </c>
      <c r="AS54" s="163"/>
      <c r="AT54" s="163"/>
      <c r="AU54" s="163"/>
      <c r="AV54" s="163"/>
      <c r="AW54" s="45">
        <f t="shared" si="22"/>
        <v>0</v>
      </c>
    </row>
    <row r="55" spans="2:49" ht="45" x14ac:dyDescent="0.25">
      <c r="B55" s="1132"/>
      <c r="C55" s="190" t="s">
        <v>668</v>
      </c>
      <c r="D55" s="44">
        <f t="shared" si="23"/>
        <v>10340</v>
      </c>
      <c r="E55" s="163">
        <v>2034</v>
      </c>
      <c r="F55" s="177">
        <v>0</v>
      </c>
      <c r="G55" s="177">
        <v>0</v>
      </c>
      <c r="H55" s="177">
        <v>0</v>
      </c>
      <c r="I55" s="45">
        <f t="shared" si="14"/>
        <v>2034</v>
      </c>
      <c r="J55" s="163">
        <v>1266</v>
      </c>
      <c r="K55" s="163">
        <v>0</v>
      </c>
      <c r="L55" s="163">
        <v>0</v>
      </c>
      <c r="M55" s="163">
        <v>0</v>
      </c>
      <c r="N55" s="45">
        <f t="shared" si="15"/>
        <v>1266</v>
      </c>
      <c r="O55" s="163">
        <v>979</v>
      </c>
      <c r="P55" s="163">
        <v>0</v>
      </c>
      <c r="Q55" s="163">
        <v>0</v>
      </c>
      <c r="R55" s="163">
        <v>0</v>
      </c>
      <c r="S55" s="45">
        <f t="shared" si="16"/>
        <v>979</v>
      </c>
      <c r="T55" s="163">
        <v>0</v>
      </c>
      <c r="U55" s="163">
        <v>0</v>
      </c>
      <c r="V55" s="163">
        <v>0</v>
      </c>
      <c r="W55" s="163">
        <v>991</v>
      </c>
      <c r="X55" s="45">
        <f t="shared" si="17"/>
        <v>991</v>
      </c>
      <c r="Y55" s="163">
        <v>0</v>
      </c>
      <c r="Z55" s="163">
        <v>0</v>
      </c>
      <c r="AA55" s="163">
        <v>0</v>
      </c>
      <c r="AB55" s="163">
        <v>715</v>
      </c>
      <c r="AC55" s="45">
        <f t="shared" si="18"/>
        <v>715</v>
      </c>
      <c r="AD55" s="163">
        <v>0</v>
      </c>
      <c r="AE55" s="163">
        <v>0</v>
      </c>
      <c r="AF55" s="163">
        <v>0</v>
      </c>
      <c r="AG55" s="163">
        <v>1000</v>
      </c>
      <c r="AH55" s="45">
        <f t="shared" si="19"/>
        <v>1000</v>
      </c>
      <c r="AI55" s="163">
        <v>0</v>
      </c>
      <c r="AJ55" s="163">
        <v>0</v>
      </c>
      <c r="AK55" s="163">
        <v>0</v>
      </c>
      <c r="AL55" s="163">
        <v>902</v>
      </c>
      <c r="AM55" s="45">
        <f t="shared" si="20"/>
        <v>902</v>
      </c>
      <c r="AN55" s="772">
        <v>0</v>
      </c>
      <c r="AO55" s="772">
        <v>0</v>
      </c>
      <c r="AP55" s="772">
        <v>0</v>
      </c>
      <c r="AQ55" s="772">
        <v>1036</v>
      </c>
      <c r="AR55" s="45">
        <f t="shared" si="21"/>
        <v>1036</v>
      </c>
      <c r="AS55" s="163">
        <v>0</v>
      </c>
      <c r="AT55" s="163">
        <v>0</v>
      </c>
      <c r="AU55" s="163">
        <v>0</v>
      </c>
      <c r="AV55" s="163">
        <v>1417</v>
      </c>
      <c r="AW55" s="45">
        <f t="shared" si="22"/>
        <v>1417</v>
      </c>
    </row>
    <row r="56" spans="2:49" ht="30" x14ac:dyDescent="0.25">
      <c r="B56" s="1132"/>
      <c r="C56" s="190" t="s">
        <v>217</v>
      </c>
      <c r="D56" s="44">
        <f t="shared" si="23"/>
        <v>138</v>
      </c>
      <c r="E56" s="163">
        <v>6</v>
      </c>
      <c r="F56" s="177">
        <v>0</v>
      </c>
      <c r="G56" s="177">
        <v>0</v>
      </c>
      <c r="H56" s="177">
        <v>0</v>
      </c>
      <c r="I56" s="45">
        <f t="shared" si="14"/>
        <v>6</v>
      </c>
      <c r="J56" s="177">
        <v>18</v>
      </c>
      <c r="K56" s="163">
        <v>0</v>
      </c>
      <c r="L56" s="163">
        <v>0</v>
      </c>
      <c r="M56" s="163">
        <v>0</v>
      </c>
      <c r="N56" s="45">
        <f t="shared" si="15"/>
        <v>18</v>
      </c>
      <c r="O56" s="163">
        <v>9</v>
      </c>
      <c r="P56" s="163">
        <v>0</v>
      </c>
      <c r="Q56" s="163">
        <v>0</v>
      </c>
      <c r="R56" s="163">
        <v>0</v>
      </c>
      <c r="S56" s="45">
        <f t="shared" si="16"/>
        <v>9</v>
      </c>
      <c r="T56" s="163">
        <v>0</v>
      </c>
      <c r="U56" s="163">
        <v>0</v>
      </c>
      <c r="V56" s="163">
        <v>0</v>
      </c>
      <c r="W56" s="163">
        <v>13</v>
      </c>
      <c r="X56" s="45">
        <f t="shared" si="17"/>
        <v>13</v>
      </c>
      <c r="Y56" s="163">
        <v>0</v>
      </c>
      <c r="Z56" s="163">
        <v>0</v>
      </c>
      <c r="AA56" s="163">
        <v>0</v>
      </c>
      <c r="AB56" s="163">
        <v>22</v>
      </c>
      <c r="AC56" s="45">
        <f t="shared" si="18"/>
        <v>22</v>
      </c>
      <c r="AD56" s="163">
        <v>0</v>
      </c>
      <c r="AE56" s="163">
        <v>0</v>
      </c>
      <c r="AF56" s="163">
        <v>0</v>
      </c>
      <c r="AG56" s="177">
        <v>13</v>
      </c>
      <c r="AH56" s="45">
        <f t="shared" si="19"/>
        <v>13</v>
      </c>
      <c r="AI56" s="163">
        <v>0</v>
      </c>
      <c r="AJ56" s="163">
        <v>0</v>
      </c>
      <c r="AK56" s="163">
        <v>0</v>
      </c>
      <c r="AL56" s="163">
        <v>14</v>
      </c>
      <c r="AM56" s="45">
        <f t="shared" si="20"/>
        <v>14</v>
      </c>
      <c r="AN56" s="772">
        <v>0</v>
      </c>
      <c r="AO56" s="772">
        <v>0</v>
      </c>
      <c r="AP56" s="772">
        <v>0</v>
      </c>
      <c r="AQ56" s="772">
        <v>18</v>
      </c>
      <c r="AR56" s="45">
        <f t="shared" si="21"/>
        <v>18</v>
      </c>
      <c r="AS56" s="163">
        <v>0</v>
      </c>
      <c r="AT56" s="163">
        <v>0</v>
      </c>
      <c r="AU56" s="163">
        <v>0</v>
      </c>
      <c r="AV56" s="163">
        <v>25</v>
      </c>
      <c r="AW56" s="45">
        <f t="shared" si="22"/>
        <v>25</v>
      </c>
    </row>
    <row r="57" spans="2:49" x14ac:dyDescent="0.25">
      <c r="B57" s="1132"/>
      <c r="C57" s="190" t="s">
        <v>507</v>
      </c>
      <c r="D57" s="44">
        <f t="shared" si="23"/>
        <v>90</v>
      </c>
      <c r="E57" s="163">
        <v>6</v>
      </c>
      <c r="F57" s="177">
        <v>0</v>
      </c>
      <c r="G57" s="177">
        <v>0</v>
      </c>
      <c r="H57" s="177">
        <v>0</v>
      </c>
      <c r="I57" s="45">
        <f t="shared" si="14"/>
        <v>6</v>
      </c>
      <c r="J57" s="163">
        <v>8</v>
      </c>
      <c r="K57" s="163">
        <v>0</v>
      </c>
      <c r="L57" s="163">
        <v>0</v>
      </c>
      <c r="M57" s="163">
        <v>0</v>
      </c>
      <c r="N57" s="45">
        <f t="shared" si="15"/>
        <v>8</v>
      </c>
      <c r="O57" s="163">
        <v>2</v>
      </c>
      <c r="P57" s="163">
        <v>0</v>
      </c>
      <c r="Q57" s="163">
        <v>0</v>
      </c>
      <c r="R57" s="163">
        <v>0</v>
      </c>
      <c r="S57" s="45">
        <f t="shared" si="16"/>
        <v>2</v>
      </c>
      <c r="T57" s="163">
        <v>0</v>
      </c>
      <c r="U57" s="163">
        <v>0</v>
      </c>
      <c r="V57" s="163">
        <v>0</v>
      </c>
      <c r="W57" s="163">
        <v>3</v>
      </c>
      <c r="X57" s="45">
        <f t="shared" si="17"/>
        <v>3</v>
      </c>
      <c r="Y57" s="163">
        <v>0</v>
      </c>
      <c r="Z57" s="163">
        <v>0</v>
      </c>
      <c r="AA57" s="163">
        <v>0</v>
      </c>
      <c r="AB57" s="163">
        <v>3</v>
      </c>
      <c r="AC57" s="45">
        <f t="shared" si="18"/>
        <v>3</v>
      </c>
      <c r="AD57" s="163">
        <v>0</v>
      </c>
      <c r="AE57" s="163">
        <v>0</v>
      </c>
      <c r="AF57" s="163">
        <v>0</v>
      </c>
      <c r="AG57" s="163">
        <v>2</v>
      </c>
      <c r="AH57" s="45">
        <f t="shared" si="19"/>
        <v>2</v>
      </c>
      <c r="AI57" s="163">
        <v>0</v>
      </c>
      <c r="AJ57" s="163">
        <v>0</v>
      </c>
      <c r="AK57" s="163">
        <v>0</v>
      </c>
      <c r="AL57" s="163">
        <v>5</v>
      </c>
      <c r="AM57" s="45">
        <f t="shared" si="20"/>
        <v>5</v>
      </c>
      <c r="AN57" s="772">
        <v>0</v>
      </c>
      <c r="AO57" s="772">
        <v>0</v>
      </c>
      <c r="AP57" s="772">
        <v>0</v>
      </c>
      <c r="AQ57" s="772">
        <v>15</v>
      </c>
      <c r="AR57" s="45">
        <f t="shared" si="21"/>
        <v>15</v>
      </c>
      <c r="AS57" s="163">
        <v>0</v>
      </c>
      <c r="AT57" s="163">
        <v>0</v>
      </c>
      <c r="AU57" s="163">
        <v>0</v>
      </c>
      <c r="AV57" s="163">
        <v>46</v>
      </c>
      <c r="AW57" s="45">
        <f t="shared" si="22"/>
        <v>46</v>
      </c>
    </row>
    <row r="58" spans="2:49" ht="60" x14ac:dyDescent="0.25">
      <c r="B58" s="232"/>
      <c r="C58" s="231" t="s">
        <v>712</v>
      </c>
      <c r="D58" s="44">
        <f t="shared" si="23"/>
        <v>2499</v>
      </c>
      <c r="E58" s="235">
        <v>144</v>
      </c>
      <c r="F58" s="348">
        <v>0</v>
      </c>
      <c r="G58" s="348">
        <v>16</v>
      </c>
      <c r="H58" s="348">
        <v>6</v>
      </c>
      <c r="I58" s="45">
        <f t="shared" si="14"/>
        <v>166</v>
      </c>
      <c r="J58" s="235">
        <v>405</v>
      </c>
      <c r="K58" s="235">
        <v>0</v>
      </c>
      <c r="L58" s="235">
        <v>32</v>
      </c>
      <c r="M58" s="235">
        <v>10</v>
      </c>
      <c r="N58" s="45">
        <f t="shared" si="15"/>
        <v>447</v>
      </c>
      <c r="O58" s="353">
        <v>666</v>
      </c>
      <c r="P58" s="235">
        <v>0</v>
      </c>
      <c r="Q58" s="235">
        <v>5</v>
      </c>
      <c r="R58" s="235">
        <v>3</v>
      </c>
      <c r="S58" s="45">
        <f t="shared" si="16"/>
        <v>674</v>
      </c>
      <c r="T58" s="235">
        <v>0</v>
      </c>
      <c r="U58" s="235">
        <v>2</v>
      </c>
      <c r="V58" s="235">
        <v>0</v>
      </c>
      <c r="W58" s="235">
        <v>882</v>
      </c>
      <c r="X58" s="45">
        <f t="shared" si="17"/>
        <v>884</v>
      </c>
      <c r="Y58" s="235">
        <v>0</v>
      </c>
      <c r="Z58" s="235">
        <v>8</v>
      </c>
      <c r="AA58" s="235">
        <v>0</v>
      </c>
      <c r="AB58" s="235">
        <v>244</v>
      </c>
      <c r="AC58" s="45">
        <f t="shared" si="18"/>
        <v>252</v>
      </c>
      <c r="AD58" s="235">
        <v>0</v>
      </c>
      <c r="AE58" s="235">
        <v>0</v>
      </c>
      <c r="AF58" s="235">
        <v>0</v>
      </c>
      <c r="AG58" s="235">
        <v>2</v>
      </c>
      <c r="AH58" s="45">
        <f t="shared" si="19"/>
        <v>2</v>
      </c>
      <c r="AI58" s="235">
        <v>0</v>
      </c>
      <c r="AJ58" s="235">
        <v>0</v>
      </c>
      <c r="AK58" s="235">
        <v>0</v>
      </c>
      <c r="AL58" s="235">
        <v>12</v>
      </c>
      <c r="AM58" s="45">
        <f t="shared" si="20"/>
        <v>12</v>
      </c>
      <c r="AN58" s="773">
        <v>0</v>
      </c>
      <c r="AO58" s="773">
        <v>0</v>
      </c>
      <c r="AP58" s="773">
        <v>3</v>
      </c>
      <c r="AQ58" s="773">
        <v>41</v>
      </c>
      <c r="AR58" s="45">
        <f t="shared" si="21"/>
        <v>44</v>
      </c>
      <c r="AS58" s="235">
        <v>0</v>
      </c>
      <c r="AT58" s="235">
        <v>1</v>
      </c>
      <c r="AU58" s="235">
        <v>0</v>
      </c>
      <c r="AV58" s="235">
        <v>17</v>
      </c>
      <c r="AW58" s="45">
        <f t="shared" si="22"/>
        <v>18</v>
      </c>
    </row>
    <row r="59" spans="2:49" ht="15.75" customHeight="1" x14ac:dyDescent="0.25">
      <c r="V59" s="352"/>
    </row>
    <row r="60" spans="2:49" ht="15.75" customHeight="1" x14ac:dyDescent="0.25"/>
    <row r="61" spans="2:49" ht="15.75" customHeight="1" x14ac:dyDescent="0.25"/>
    <row r="62" spans="2:49" ht="15" customHeight="1" x14ac:dyDescent="0.25"/>
    <row r="63" spans="2:49" ht="15" customHeight="1" x14ac:dyDescent="0.25"/>
    <row r="64" spans="2:49" ht="15.75" customHeight="1" x14ac:dyDescent="0.25"/>
    <row r="65" ht="15.75" customHeight="1" x14ac:dyDescent="0.25"/>
    <row r="66" ht="15.75" customHeight="1" x14ac:dyDescent="0.25"/>
    <row r="67" ht="15" customHeight="1" x14ac:dyDescent="0.25"/>
    <row r="68" ht="15" customHeight="1" x14ac:dyDescent="0.25"/>
    <row r="69" ht="15.75" customHeight="1" x14ac:dyDescent="0.25"/>
    <row r="70" ht="15.75" customHeight="1" x14ac:dyDescent="0.25"/>
    <row r="71" ht="15.75" customHeight="1" x14ac:dyDescent="0.25"/>
    <row r="72" ht="15" customHeight="1" x14ac:dyDescent="0.25"/>
    <row r="73" ht="15" customHeight="1" x14ac:dyDescent="0.25"/>
    <row r="74" ht="15.75" customHeight="1" x14ac:dyDescent="0.25"/>
    <row r="75" ht="15.75" customHeight="1" x14ac:dyDescent="0.25"/>
    <row r="76" ht="15.75" customHeight="1" x14ac:dyDescent="0.25"/>
    <row r="77" ht="15" customHeight="1" x14ac:dyDescent="0.25"/>
    <row r="78" ht="15" customHeight="1" x14ac:dyDescent="0.25"/>
    <row r="79" ht="15.75" customHeight="1" x14ac:dyDescent="0.25"/>
    <row r="80" ht="15.75" customHeight="1" x14ac:dyDescent="0.25"/>
    <row r="81" ht="15.75" customHeight="1" x14ac:dyDescent="0.25"/>
    <row r="82" ht="15" customHeight="1" x14ac:dyDescent="0.25"/>
    <row r="83" ht="15" customHeight="1" x14ac:dyDescent="0.25"/>
    <row r="84" ht="15.75" customHeight="1" x14ac:dyDescent="0.25"/>
    <row r="85" ht="15" customHeight="1" x14ac:dyDescent="0.25"/>
    <row r="86" ht="15" customHeight="1" x14ac:dyDescent="0.25"/>
    <row r="87" ht="15.75" customHeight="1" x14ac:dyDescent="0.25"/>
    <row r="88" ht="15" customHeight="1" x14ac:dyDescent="0.25"/>
    <row r="89" ht="15" customHeight="1" x14ac:dyDescent="0.25"/>
    <row r="90" ht="15.75" customHeight="1" x14ac:dyDescent="0.25"/>
    <row r="91" ht="15.75" customHeight="1" x14ac:dyDescent="0.25"/>
    <row r="92" ht="15.75" customHeight="1" x14ac:dyDescent="0.25"/>
    <row r="93" ht="15" customHeight="1" x14ac:dyDescent="0.25"/>
    <row r="94" ht="15" customHeight="1" x14ac:dyDescent="0.25"/>
    <row r="95" ht="15.75" customHeight="1" x14ac:dyDescent="0.25"/>
    <row r="96" ht="15.75" customHeight="1" x14ac:dyDescent="0.25"/>
    <row r="97" ht="15.75" customHeight="1" x14ac:dyDescent="0.25"/>
    <row r="98" ht="15" customHeight="1" x14ac:dyDescent="0.25"/>
    <row r="99" ht="15" customHeight="1" x14ac:dyDescent="0.25"/>
    <row r="100" ht="15.75" customHeight="1" x14ac:dyDescent="0.25"/>
    <row r="101" ht="15.75" customHeight="1" x14ac:dyDescent="0.25"/>
    <row r="102" ht="15.75" customHeight="1" x14ac:dyDescent="0.25"/>
    <row r="103" ht="15" customHeight="1" x14ac:dyDescent="0.25"/>
    <row r="104" ht="15" customHeight="1" x14ac:dyDescent="0.25"/>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24">
    <mergeCell ref="B11:B57"/>
    <mergeCell ref="B5:C5"/>
    <mergeCell ref="B3:B4"/>
    <mergeCell ref="C3:C4"/>
    <mergeCell ref="D3:D4"/>
    <mergeCell ref="O2:S2"/>
    <mergeCell ref="S3:S4"/>
    <mergeCell ref="AN2:AR2"/>
    <mergeCell ref="AR3:AR4"/>
    <mergeCell ref="B1:D2"/>
    <mergeCell ref="AI2:AM2"/>
    <mergeCell ref="AM3:AM4"/>
    <mergeCell ref="AD2:AH2"/>
    <mergeCell ref="AH3:AH4"/>
    <mergeCell ref="I3:I4"/>
    <mergeCell ref="E2:I2"/>
    <mergeCell ref="J2:N2"/>
    <mergeCell ref="N3:N4"/>
    <mergeCell ref="AS2:AW2"/>
    <mergeCell ref="AW3:AW4"/>
    <mergeCell ref="Y2:AC2"/>
    <mergeCell ref="AC3:AC4"/>
    <mergeCell ref="T2:X2"/>
    <mergeCell ref="X3:X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abSelected="1" topLeftCell="H1" workbookViewId="0">
      <selection activeCell="AK9" sqref="AK9:AM53"/>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11" customWidth="1"/>
    <col min="5" max="5" width="22" style="11" customWidth="1"/>
    <col min="6" max="6" width="13.85546875" style="5" customWidth="1"/>
    <col min="7" max="10" width="6.42578125" style="5" customWidth="1"/>
    <col min="11" max="11" width="13.7109375" style="5" customWidth="1"/>
    <col min="12" max="12" width="6.42578125" style="5" customWidth="1"/>
    <col min="13" max="13" width="6.5703125" style="5" customWidth="1"/>
    <col min="14" max="14" width="6.28515625" style="5" customWidth="1"/>
    <col min="15" max="15" width="6.42578125" style="5" customWidth="1"/>
    <col min="16" max="16" width="13.28515625" style="5" customWidth="1"/>
    <col min="17" max="17" width="6.42578125" style="5" customWidth="1"/>
    <col min="18" max="19" width="6" style="5" customWidth="1"/>
    <col min="20" max="20" width="6.140625" style="5" customWidth="1"/>
    <col min="21" max="21" width="13" style="5" customWidth="1"/>
    <col min="22" max="23" width="6.140625" style="5" customWidth="1"/>
    <col min="24" max="24" width="6" style="5" customWidth="1"/>
    <col min="25" max="25" width="6.28515625" style="5" customWidth="1"/>
    <col min="26" max="26" width="13.42578125" style="5" customWidth="1"/>
    <col min="27" max="30" width="5.85546875" style="5" customWidth="1"/>
    <col min="31" max="31" width="13.42578125" style="5" customWidth="1"/>
    <col min="32" max="34" width="5.85546875" style="5" customWidth="1"/>
    <col min="35" max="35" width="5.7109375" style="5" customWidth="1"/>
    <col min="36" max="36" width="13.7109375" style="5" customWidth="1"/>
    <col min="37" max="37" width="6.28515625" style="5" customWidth="1"/>
    <col min="38" max="38" width="6.140625" style="5" customWidth="1"/>
    <col min="39" max="40" width="6.28515625" style="5" customWidth="1"/>
    <col min="41" max="41" width="13.140625" style="5" customWidth="1"/>
    <col min="42" max="43" width="6.140625" style="5" customWidth="1"/>
    <col min="44" max="44" width="6" style="5" customWidth="1"/>
    <col min="45" max="45" width="5.85546875" style="5" customWidth="1"/>
    <col min="46" max="46" width="13.42578125" style="5" customWidth="1"/>
    <col min="47" max="50" width="6" style="5" customWidth="1"/>
    <col min="51" max="51" width="13.140625" style="5" customWidth="1"/>
    <col min="52" max="16384" width="19.7109375" style="5"/>
  </cols>
  <sheetData>
    <row r="1" spans="1:51" ht="33.75" customHeight="1" thickBot="1" x14ac:dyDescent="0.35">
      <c r="B1" s="881" t="s">
        <v>795</v>
      </c>
      <c r="C1" s="881"/>
      <c r="D1" s="881"/>
      <c r="E1" s="881"/>
      <c r="F1" s="881"/>
    </row>
    <row r="2" spans="1:51" ht="30.75" customHeight="1" thickBot="1" x14ac:dyDescent="0.35">
      <c r="B2" s="882"/>
      <c r="C2" s="882"/>
      <c r="D2" s="882"/>
      <c r="E2" s="882"/>
      <c r="F2" s="882"/>
      <c r="G2" s="1136" t="s">
        <v>719</v>
      </c>
      <c r="H2" s="1137"/>
      <c r="I2" s="1137"/>
      <c r="J2" s="1137"/>
      <c r="K2" s="1138"/>
      <c r="L2" s="1136" t="s">
        <v>724</v>
      </c>
      <c r="M2" s="1137"/>
      <c r="N2" s="1137"/>
      <c r="O2" s="1137"/>
      <c r="P2" s="1138"/>
      <c r="Q2" s="1136" t="s">
        <v>727</v>
      </c>
      <c r="R2" s="1137"/>
      <c r="S2" s="1137"/>
      <c r="T2" s="1137"/>
      <c r="U2" s="1138"/>
      <c r="V2" s="1136" t="s">
        <v>733</v>
      </c>
      <c r="W2" s="1137"/>
      <c r="X2" s="1137"/>
      <c r="Y2" s="1137"/>
      <c r="Z2" s="1138"/>
      <c r="AA2" s="1136" t="s">
        <v>759</v>
      </c>
      <c r="AB2" s="1137"/>
      <c r="AC2" s="1137"/>
      <c r="AD2" s="1137"/>
      <c r="AE2" s="1138"/>
      <c r="AF2" s="1136" t="s">
        <v>789</v>
      </c>
      <c r="AG2" s="1137"/>
      <c r="AH2" s="1137"/>
      <c r="AI2" s="1137"/>
      <c r="AJ2" s="1138"/>
      <c r="AK2" s="1136" t="s">
        <v>798</v>
      </c>
      <c r="AL2" s="1137"/>
      <c r="AM2" s="1137"/>
      <c r="AN2" s="1137"/>
      <c r="AO2" s="1138"/>
      <c r="AP2" s="1136" t="s">
        <v>833</v>
      </c>
      <c r="AQ2" s="1137"/>
      <c r="AR2" s="1137"/>
      <c r="AS2" s="1137"/>
      <c r="AT2" s="1138"/>
      <c r="AU2" s="1136" t="s">
        <v>845</v>
      </c>
      <c r="AV2" s="1137"/>
      <c r="AW2" s="1137"/>
      <c r="AX2" s="1137"/>
      <c r="AY2" s="1138"/>
    </row>
    <row r="3" spans="1:51" s="33" customFormat="1" ht="146.25" customHeight="1" x14ac:dyDescent="0.2">
      <c r="B3" s="883" t="s">
        <v>54</v>
      </c>
      <c r="C3" s="883" t="s">
        <v>119</v>
      </c>
      <c r="D3" s="884" t="s">
        <v>127</v>
      </c>
      <c r="E3" s="885"/>
      <c r="F3" s="883" t="s">
        <v>159</v>
      </c>
      <c r="G3" s="249" t="s">
        <v>323</v>
      </c>
      <c r="H3" s="248" t="s">
        <v>716</v>
      </c>
      <c r="I3" s="248" t="s">
        <v>717</v>
      </c>
      <c r="J3" s="248" t="s">
        <v>718</v>
      </c>
      <c r="K3" s="1139" t="s">
        <v>720</v>
      </c>
      <c r="L3" s="249" t="s">
        <v>323</v>
      </c>
      <c r="M3" s="248" t="s">
        <v>716</v>
      </c>
      <c r="N3" s="248" t="s">
        <v>717</v>
      </c>
      <c r="O3" s="248" t="s">
        <v>718</v>
      </c>
      <c r="P3" s="1139" t="s">
        <v>723</v>
      </c>
      <c r="Q3" s="249" t="s">
        <v>323</v>
      </c>
      <c r="R3" s="248" t="s">
        <v>716</v>
      </c>
      <c r="S3" s="248" t="s">
        <v>717</v>
      </c>
      <c r="T3" s="248" t="s">
        <v>718</v>
      </c>
      <c r="U3" s="1139" t="s">
        <v>728</v>
      </c>
      <c r="V3" s="248" t="s">
        <v>716</v>
      </c>
      <c r="W3" s="248" t="s">
        <v>717</v>
      </c>
      <c r="X3" s="248" t="s">
        <v>718</v>
      </c>
      <c r="Y3" s="248" t="s">
        <v>323</v>
      </c>
      <c r="Z3" s="1139" t="s">
        <v>735</v>
      </c>
      <c r="AA3" s="248" t="s">
        <v>716</v>
      </c>
      <c r="AB3" s="248" t="s">
        <v>717</v>
      </c>
      <c r="AC3" s="248" t="s">
        <v>718</v>
      </c>
      <c r="AD3" s="248" t="s">
        <v>323</v>
      </c>
      <c r="AE3" s="1139" t="s">
        <v>760</v>
      </c>
      <c r="AF3" s="248" t="s">
        <v>716</v>
      </c>
      <c r="AG3" s="248" t="s">
        <v>717</v>
      </c>
      <c r="AH3" s="248" t="s">
        <v>718</v>
      </c>
      <c r="AI3" s="248" t="s">
        <v>323</v>
      </c>
      <c r="AJ3" s="1139" t="s">
        <v>790</v>
      </c>
      <c r="AK3" s="248" t="s">
        <v>716</v>
      </c>
      <c r="AL3" s="248" t="s">
        <v>717</v>
      </c>
      <c r="AM3" s="248" t="s">
        <v>718</v>
      </c>
      <c r="AN3" s="248" t="s">
        <v>323</v>
      </c>
      <c r="AO3" s="1139" t="s">
        <v>797</v>
      </c>
      <c r="AP3" s="248" t="s">
        <v>716</v>
      </c>
      <c r="AQ3" s="248" t="s">
        <v>717</v>
      </c>
      <c r="AR3" s="248" t="s">
        <v>718</v>
      </c>
      <c r="AS3" s="248" t="s">
        <v>323</v>
      </c>
      <c r="AT3" s="1139" t="s">
        <v>834</v>
      </c>
      <c r="AU3" s="248" t="s">
        <v>716</v>
      </c>
      <c r="AV3" s="248" t="s">
        <v>717</v>
      </c>
      <c r="AW3" s="248" t="s">
        <v>718</v>
      </c>
      <c r="AX3" s="248" t="s">
        <v>323</v>
      </c>
      <c r="AY3" s="1139" t="s">
        <v>847</v>
      </c>
    </row>
    <row r="4" spans="1:51" s="32" customFormat="1" ht="20.45" customHeight="1" thickBot="1" x14ac:dyDescent="0.25">
      <c r="B4" s="788"/>
      <c r="C4" s="788"/>
      <c r="D4" s="886"/>
      <c r="E4" s="887"/>
      <c r="F4" s="788"/>
      <c r="G4" s="51">
        <v>103</v>
      </c>
      <c r="H4" s="51">
        <v>172</v>
      </c>
      <c r="I4" s="51">
        <v>173</v>
      </c>
      <c r="J4" s="51">
        <v>174</v>
      </c>
      <c r="K4" s="788"/>
      <c r="L4" s="51">
        <v>103</v>
      </c>
      <c r="M4" s="51">
        <v>172</v>
      </c>
      <c r="N4" s="51">
        <v>173</v>
      </c>
      <c r="O4" s="51">
        <v>174</v>
      </c>
      <c r="P4" s="788"/>
      <c r="Q4" s="51">
        <v>103</v>
      </c>
      <c r="R4" s="51">
        <v>172</v>
      </c>
      <c r="S4" s="51">
        <v>173</v>
      </c>
      <c r="T4" s="51">
        <v>174</v>
      </c>
      <c r="U4" s="788"/>
      <c r="V4" s="51">
        <v>172</v>
      </c>
      <c r="W4" s="51">
        <v>173</v>
      </c>
      <c r="X4" s="51">
        <v>174</v>
      </c>
      <c r="Y4" s="51">
        <v>102</v>
      </c>
      <c r="Z4" s="788"/>
      <c r="AA4" s="51">
        <v>172</v>
      </c>
      <c r="AB4" s="51">
        <v>173</v>
      </c>
      <c r="AC4" s="51">
        <v>174</v>
      </c>
      <c r="AD4" s="51">
        <v>102</v>
      </c>
      <c r="AE4" s="788"/>
      <c r="AF4" s="51">
        <v>172</v>
      </c>
      <c r="AG4" s="51">
        <v>173</v>
      </c>
      <c r="AH4" s="51">
        <v>174</v>
      </c>
      <c r="AI4" s="51">
        <v>102</v>
      </c>
      <c r="AJ4" s="788"/>
      <c r="AK4" s="51">
        <v>172</v>
      </c>
      <c r="AL4" s="51">
        <v>173</v>
      </c>
      <c r="AM4" s="51">
        <v>174</v>
      </c>
      <c r="AN4" s="51">
        <v>102</v>
      </c>
      <c r="AO4" s="788"/>
      <c r="AP4" s="51">
        <v>172</v>
      </c>
      <c r="AQ4" s="51">
        <v>173</v>
      </c>
      <c r="AR4" s="51">
        <v>174</v>
      </c>
      <c r="AS4" s="51">
        <v>102</v>
      </c>
      <c r="AT4" s="788"/>
      <c r="AU4" s="51">
        <v>172</v>
      </c>
      <c r="AV4" s="51">
        <v>173</v>
      </c>
      <c r="AW4" s="51">
        <v>174</v>
      </c>
      <c r="AX4" s="51">
        <v>102</v>
      </c>
      <c r="AY4" s="788"/>
    </row>
    <row r="5" spans="1:51" s="27" customFormat="1" ht="16.5" customHeight="1" x14ac:dyDescent="0.35">
      <c r="A5" s="26"/>
      <c r="B5" s="489"/>
      <c r="C5" s="1164" t="s">
        <v>670</v>
      </c>
      <c r="D5" s="1164"/>
      <c r="E5" s="1033"/>
      <c r="F5" s="540">
        <f t="shared" ref="F5:F10" si="0">K5+P5+U5+Z5+AE5+AJ5+AO5+AT5+AY5</f>
        <v>2215</v>
      </c>
      <c r="G5" s="541">
        <f t="shared" ref="G5:J7" si="1">G12+G46</f>
        <v>166</v>
      </c>
      <c r="H5" s="273">
        <f t="shared" si="1"/>
        <v>4</v>
      </c>
      <c r="I5" s="273">
        <f t="shared" si="1"/>
        <v>13</v>
      </c>
      <c r="J5" s="274">
        <f t="shared" si="1"/>
        <v>3</v>
      </c>
      <c r="K5" s="532">
        <f>G5+H5+I5+J5</f>
        <v>186</v>
      </c>
      <c r="L5" s="272">
        <f t="shared" ref="L5:O5" si="2">L12+L46</f>
        <v>227</v>
      </c>
      <c r="M5" s="273">
        <f t="shared" si="2"/>
        <v>4</v>
      </c>
      <c r="N5" s="273">
        <f t="shared" si="2"/>
        <v>5</v>
      </c>
      <c r="O5" s="274">
        <f t="shared" si="2"/>
        <v>1</v>
      </c>
      <c r="P5" s="532">
        <f>L5+M5+N5+O5</f>
        <v>237</v>
      </c>
      <c r="Q5" s="272">
        <f t="shared" ref="Q5:T5" si="3">Q12+Q46</f>
        <v>190</v>
      </c>
      <c r="R5" s="273">
        <f t="shared" si="3"/>
        <v>2</v>
      </c>
      <c r="S5" s="273">
        <f t="shared" si="3"/>
        <v>7</v>
      </c>
      <c r="T5" s="274">
        <f t="shared" si="3"/>
        <v>4</v>
      </c>
      <c r="U5" s="532">
        <f>Q5+R5+S5+T5</f>
        <v>203</v>
      </c>
      <c r="V5" s="272">
        <f t="shared" ref="V5:Y5" si="4">V12+V46</f>
        <v>4</v>
      </c>
      <c r="W5" s="273">
        <f t="shared" si="4"/>
        <v>6</v>
      </c>
      <c r="X5" s="273">
        <f t="shared" si="4"/>
        <v>5</v>
      </c>
      <c r="Y5" s="274">
        <f t="shared" si="4"/>
        <v>217</v>
      </c>
      <c r="Z5" s="532">
        <f>V5+W5+X5+Y5</f>
        <v>232</v>
      </c>
      <c r="AA5" s="272">
        <f t="shared" ref="AA5:AC7" si="5">AA12+AA46</f>
        <v>1</v>
      </c>
      <c r="AB5" s="273">
        <f t="shared" si="5"/>
        <v>6</v>
      </c>
      <c r="AC5" s="273">
        <f t="shared" si="5"/>
        <v>6</v>
      </c>
      <c r="AD5" s="274">
        <f t="shared" ref="AD5" si="6">AD12+AD46</f>
        <v>173</v>
      </c>
      <c r="AE5" s="525">
        <f>AA5+AB5+AC5+AD5</f>
        <v>186</v>
      </c>
      <c r="AF5" s="272">
        <f t="shared" ref="AF5:AI7" si="7">AF12+AF46</f>
        <v>4</v>
      </c>
      <c r="AG5" s="273">
        <f t="shared" si="7"/>
        <v>5</v>
      </c>
      <c r="AH5" s="273">
        <f t="shared" si="7"/>
        <v>2</v>
      </c>
      <c r="AI5" s="274">
        <f t="shared" si="7"/>
        <v>179</v>
      </c>
      <c r="AJ5" s="525">
        <f>AF5+AG5+AH5+AI5</f>
        <v>190</v>
      </c>
      <c r="AK5" s="272">
        <f t="shared" ref="AK5:AN5" si="8">AK12+AK46</f>
        <v>2</v>
      </c>
      <c r="AL5" s="273">
        <f t="shared" si="8"/>
        <v>22</v>
      </c>
      <c r="AM5" s="273">
        <f t="shared" si="8"/>
        <v>0</v>
      </c>
      <c r="AN5" s="274">
        <f t="shared" si="8"/>
        <v>310</v>
      </c>
      <c r="AO5" s="525">
        <f>AK5+AL5+AM5+AN5</f>
        <v>334</v>
      </c>
      <c r="AP5" s="272">
        <f t="shared" ref="AP5:AS5" si="9">AP12+AP46</f>
        <v>2</v>
      </c>
      <c r="AQ5" s="273">
        <f t="shared" si="9"/>
        <v>21</v>
      </c>
      <c r="AR5" s="273">
        <f t="shared" si="9"/>
        <v>3</v>
      </c>
      <c r="AS5" s="274">
        <f t="shared" si="9"/>
        <v>287</v>
      </c>
      <c r="AT5" s="525">
        <f>AP5+AQ5+AR5+AS5</f>
        <v>313</v>
      </c>
      <c r="AU5" s="272">
        <f t="shared" ref="AU5:AX5" si="10">AU12+AU46</f>
        <v>2</v>
      </c>
      <c r="AV5" s="273">
        <f t="shared" si="10"/>
        <v>22</v>
      </c>
      <c r="AW5" s="273">
        <f t="shared" si="10"/>
        <v>0</v>
      </c>
      <c r="AX5" s="274">
        <f t="shared" si="10"/>
        <v>310</v>
      </c>
      <c r="AY5" s="525">
        <f>AU5+AV5+AW5+AX5</f>
        <v>334</v>
      </c>
    </row>
    <row r="6" spans="1:51" s="27" customFormat="1" ht="16.5" customHeight="1" x14ac:dyDescent="0.35">
      <c r="A6" s="26"/>
      <c r="B6" s="490"/>
      <c r="C6" s="1147" t="s">
        <v>671</v>
      </c>
      <c r="D6" s="1147"/>
      <c r="E6" s="1029"/>
      <c r="F6" s="543">
        <f t="shared" si="0"/>
        <v>2</v>
      </c>
      <c r="G6" s="537">
        <f t="shared" si="1"/>
        <v>0</v>
      </c>
      <c r="H6" s="103">
        <f t="shared" si="1"/>
        <v>0</v>
      </c>
      <c r="I6" s="103">
        <f t="shared" si="1"/>
        <v>0</v>
      </c>
      <c r="J6" s="276">
        <f t="shared" si="1"/>
        <v>0</v>
      </c>
      <c r="K6" s="277">
        <f t="shared" ref="K6:K48" si="11">G6+H6+I6+J6</f>
        <v>0</v>
      </c>
      <c r="L6" s="275">
        <f t="shared" ref="L6:O6" si="12">L13+L47</f>
        <v>0</v>
      </c>
      <c r="M6" s="103">
        <f t="shared" si="12"/>
        <v>0</v>
      </c>
      <c r="N6" s="103">
        <f t="shared" si="12"/>
        <v>0</v>
      </c>
      <c r="O6" s="276">
        <f t="shared" si="12"/>
        <v>0</v>
      </c>
      <c r="P6" s="277">
        <f t="shared" ref="P6:P48" si="13">L6+M6+N6+O6</f>
        <v>0</v>
      </c>
      <c r="Q6" s="275">
        <f t="shared" ref="Q6:T6" si="14">Q13+Q47</f>
        <v>0</v>
      </c>
      <c r="R6" s="103">
        <f t="shared" si="14"/>
        <v>0</v>
      </c>
      <c r="S6" s="103">
        <f t="shared" si="14"/>
        <v>0</v>
      </c>
      <c r="T6" s="276">
        <f t="shared" si="14"/>
        <v>0</v>
      </c>
      <c r="U6" s="277">
        <f t="shared" ref="U6:U48" si="15">Q6+R6+S6+T6</f>
        <v>0</v>
      </c>
      <c r="V6" s="275">
        <f t="shared" ref="V6:Y6" si="16">V13+V47</f>
        <v>0</v>
      </c>
      <c r="W6" s="103">
        <f t="shared" si="16"/>
        <v>0</v>
      </c>
      <c r="X6" s="103">
        <f t="shared" si="16"/>
        <v>0</v>
      </c>
      <c r="Y6" s="276">
        <f t="shared" si="16"/>
        <v>0</v>
      </c>
      <c r="Z6" s="277">
        <f t="shared" ref="Z6:Z48" si="17">V6+W6+X6+Y6</f>
        <v>0</v>
      </c>
      <c r="AA6" s="275">
        <f t="shared" si="5"/>
        <v>0</v>
      </c>
      <c r="AB6" s="103">
        <f t="shared" si="5"/>
        <v>0</v>
      </c>
      <c r="AC6" s="103">
        <f t="shared" si="5"/>
        <v>0</v>
      </c>
      <c r="AD6" s="276">
        <f t="shared" ref="AD6" si="18">AD13+AD47</f>
        <v>0</v>
      </c>
      <c r="AE6" s="526">
        <f t="shared" ref="AE6:AE7" si="19">AA6+AB6+AC6+AD6</f>
        <v>0</v>
      </c>
      <c r="AF6" s="275">
        <f t="shared" ref="AF6:AH6" si="20">AF13+AF47</f>
        <v>0</v>
      </c>
      <c r="AG6" s="103">
        <f t="shared" si="20"/>
        <v>0</v>
      </c>
      <c r="AH6" s="103">
        <f t="shared" si="20"/>
        <v>0</v>
      </c>
      <c r="AI6" s="276">
        <f t="shared" si="7"/>
        <v>0</v>
      </c>
      <c r="AJ6" s="526">
        <f t="shared" ref="AJ6:AJ7" si="21">AF6+AG6+AH6+AI6</f>
        <v>0</v>
      </c>
      <c r="AK6" s="275">
        <f t="shared" ref="AK6:AN6" si="22">AK13+AK47</f>
        <v>0</v>
      </c>
      <c r="AL6" s="103">
        <f t="shared" si="22"/>
        <v>0</v>
      </c>
      <c r="AM6" s="103">
        <f t="shared" si="22"/>
        <v>0</v>
      </c>
      <c r="AN6" s="276">
        <f t="shared" si="22"/>
        <v>1</v>
      </c>
      <c r="AO6" s="526">
        <f t="shared" ref="AO6:AO7" si="23">AK6+AL6+AM6+AN6</f>
        <v>1</v>
      </c>
      <c r="AP6" s="275">
        <f t="shared" ref="AP6:AS6" si="24">AP13+AP47</f>
        <v>0</v>
      </c>
      <c r="AQ6" s="103">
        <f t="shared" si="24"/>
        <v>0</v>
      </c>
      <c r="AR6" s="103">
        <f t="shared" si="24"/>
        <v>0</v>
      </c>
      <c r="AS6" s="276">
        <f t="shared" si="24"/>
        <v>0</v>
      </c>
      <c r="AT6" s="526">
        <f t="shared" ref="AT6:AT7" si="25">AP6+AQ6+AR6+AS6</f>
        <v>0</v>
      </c>
      <c r="AU6" s="275">
        <f t="shared" ref="AU6:AX6" si="26">AU13+AU47</f>
        <v>0</v>
      </c>
      <c r="AV6" s="103">
        <f t="shared" si="26"/>
        <v>0</v>
      </c>
      <c r="AW6" s="103">
        <f t="shared" si="26"/>
        <v>0</v>
      </c>
      <c r="AX6" s="276">
        <f t="shared" si="26"/>
        <v>1</v>
      </c>
      <c r="AY6" s="526">
        <f t="shared" ref="AY6:AY7" si="27">AU6+AV6+AW6+AX6</f>
        <v>1</v>
      </c>
    </row>
    <row r="7" spans="1:51" s="27" customFormat="1" ht="16.5" customHeight="1" x14ac:dyDescent="0.35">
      <c r="A7" s="26"/>
      <c r="B7" s="490"/>
      <c r="C7" s="1147" t="s">
        <v>672</v>
      </c>
      <c r="D7" s="1147"/>
      <c r="E7" s="1029"/>
      <c r="F7" s="543">
        <f t="shared" si="0"/>
        <v>8</v>
      </c>
      <c r="G7" s="537">
        <f t="shared" si="1"/>
        <v>1</v>
      </c>
      <c r="H7" s="103">
        <f t="shared" si="1"/>
        <v>0</v>
      </c>
      <c r="I7" s="103">
        <f t="shared" si="1"/>
        <v>0</v>
      </c>
      <c r="J7" s="276">
        <f t="shared" si="1"/>
        <v>0</v>
      </c>
      <c r="K7" s="277">
        <f t="shared" si="11"/>
        <v>1</v>
      </c>
      <c r="L7" s="275">
        <f t="shared" ref="L7:O7" si="28">L14+L48</f>
        <v>2</v>
      </c>
      <c r="M7" s="103">
        <f t="shared" si="28"/>
        <v>0</v>
      </c>
      <c r="N7" s="103">
        <f t="shared" si="28"/>
        <v>0</v>
      </c>
      <c r="O7" s="276">
        <f t="shared" si="28"/>
        <v>0</v>
      </c>
      <c r="P7" s="277">
        <f t="shared" si="13"/>
        <v>2</v>
      </c>
      <c r="Q7" s="275">
        <f t="shared" ref="Q7:T7" si="29">Q14+Q48</f>
        <v>2</v>
      </c>
      <c r="R7" s="103">
        <f t="shared" si="29"/>
        <v>0</v>
      </c>
      <c r="S7" s="103">
        <f t="shared" si="29"/>
        <v>0</v>
      </c>
      <c r="T7" s="276">
        <f t="shared" si="29"/>
        <v>0</v>
      </c>
      <c r="U7" s="277">
        <f t="shared" si="15"/>
        <v>2</v>
      </c>
      <c r="V7" s="275">
        <f t="shared" ref="V7:Y7" si="30">V14+V48</f>
        <v>0</v>
      </c>
      <c r="W7" s="103">
        <f t="shared" si="30"/>
        <v>0</v>
      </c>
      <c r="X7" s="103">
        <f t="shared" si="30"/>
        <v>0</v>
      </c>
      <c r="Y7" s="276">
        <f t="shared" si="30"/>
        <v>3</v>
      </c>
      <c r="Z7" s="277">
        <f t="shared" si="17"/>
        <v>3</v>
      </c>
      <c r="AA7" s="275">
        <f t="shared" si="5"/>
        <v>0</v>
      </c>
      <c r="AB7" s="103">
        <f t="shared" si="5"/>
        <v>0</v>
      </c>
      <c r="AC7" s="103">
        <f t="shared" si="5"/>
        <v>0</v>
      </c>
      <c r="AD7" s="276">
        <f t="shared" ref="AD7" si="31">AD14+AD48</f>
        <v>0</v>
      </c>
      <c r="AE7" s="526">
        <f t="shared" si="19"/>
        <v>0</v>
      </c>
      <c r="AF7" s="275">
        <f t="shared" ref="AF7:AH7" si="32">AF14+AF48</f>
        <v>0</v>
      </c>
      <c r="AG7" s="103">
        <f t="shared" si="32"/>
        <v>0</v>
      </c>
      <c r="AH7" s="103">
        <f t="shared" si="32"/>
        <v>0</v>
      </c>
      <c r="AI7" s="276">
        <f t="shared" si="7"/>
        <v>0</v>
      </c>
      <c r="AJ7" s="526">
        <f t="shared" si="21"/>
        <v>0</v>
      </c>
      <c r="AK7" s="275">
        <f t="shared" ref="AK7:AN7" si="33">AK14+AK48</f>
        <v>0</v>
      </c>
      <c r="AL7" s="103">
        <f t="shared" si="33"/>
        <v>0</v>
      </c>
      <c r="AM7" s="103">
        <f t="shared" si="33"/>
        <v>0</v>
      </c>
      <c r="AN7" s="276">
        <f t="shared" si="33"/>
        <v>0</v>
      </c>
      <c r="AO7" s="526">
        <f t="shared" si="23"/>
        <v>0</v>
      </c>
      <c r="AP7" s="275">
        <f t="shared" ref="AP7:AS7" si="34">AP14+AP48</f>
        <v>0</v>
      </c>
      <c r="AQ7" s="103">
        <f t="shared" si="34"/>
        <v>0</v>
      </c>
      <c r="AR7" s="103">
        <f t="shared" si="34"/>
        <v>0</v>
      </c>
      <c r="AS7" s="276">
        <f t="shared" si="34"/>
        <v>0</v>
      </c>
      <c r="AT7" s="526">
        <f t="shared" si="25"/>
        <v>0</v>
      </c>
      <c r="AU7" s="275">
        <f t="shared" ref="AU7:AX7" si="35">AU14+AU48</f>
        <v>0</v>
      </c>
      <c r="AV7" s="103">
        <f t="shared" si="35"/>
        <v>0</v>
      </c>
      <c r="AW7" s="103">
        <f t="shared" si="35"/>
        <v>0</v>
      </c>
      <c r="AX7" s="276">
        <f t="shared" si="35"/>
        <v>0</v>
      </c>
      <c r="AY7" s="526">
        <f t="shared" si="27"/>
        <v>0</v>
      </c>
    </row>
    <row r="8" spans="1:51" s="27" customFormat="1" ht="16.5" customHeight="1" thickBot="1" x14ac:dyDescent="0.4">
      <c r="A8" s="26"/>
      <c r="B8" s="1140"/>
      <c r="C8" s="1141"/>
      <c r="D8" s="1141"/>
      <c r="E8" s="1141"/>
      <c r="F8" s="582">
        <f t="shared" si="0"/>
        <v>0</v>
      </c>
      <c r="G8" s="542"/>
      <c r="H8" s="491"/>
      <c r="I8" s="491"/>
      <c r="J8" s="522"/>
      <c r="K8" s="533"/>
      <c r="L8" s="521"/>
      <c r="M8" s="491"/>
      <c r="N8" s="491"/>
      <c r="O8" s="522"/>
      <c r="P8" s="533"/>
      <c r="Q8" s="521"/>
      <c r="R8" s="491"/>
      <c r="S8" s="491"/>
      <c r="T8" s="522"/>
      <c r="U8" s="533"/>
      <c r="V8" s="521"/>
      <c r="W8" s="491"/>
      <c r="X8" s="491"/>
      <c r="Y8" s="522"/>
      <c r="Z8" s="533"/>
      <c r="AA8" s="535">
        <f t="shared" ref="AA8:AC8" si="36">AA49</f>
        <v>0</v>
      </c>
      <c r="AB8" s="529">
        <f t="shared" si="36"/>
        <v>0</v>
      </c>
      <c r="AC8" s="529">
        <f t="shared" si="36"/>
        <v>0</v>
      </c>
      <c r="AD8" s="522"/>
      <c r="AE8" s="534"/>
      <c r="AF8" s="535">
        <f t="shared" ref="AF8:AH8" si="37">AF49</f>
        <v>0</v>
      </c>
      <c r="AG8" s="529">
        <f t="shared" si="37"/>
        <v>0</v>
      </c>
      <c r="AH8" s="529">
        <f t="shared" si="37"/>
        <v>0</v>
      </c>
      <c r="AI8" s="522"/>
      <c r="AJ8" s="534"/>
      <c r="AK8" s="535">
        <f t="shared" ref="AK8:AM8" si="38">AK49</f>
        <v>0</v>
      </c>
      <c r="AL8" s="529">
        <f t="shared" si="38"/>
        <v>0</v>
      </c>
      <c r="AM8" s="529">
        <f t="shared" si="38"/>
        <v>0</v>
      </c>
      <c r="AN8" s="522"/>
      <c r="AO8" s="534"/>
      <c r="AP8" s="535">
        <f t="shared" ref="AP8:AR8" si="39">AP49</f>
        <v>0</v>
      </c>
      <c r="AQ8" s="529">
        <f t="shared" si="39"/>
        <v>0</v>
      </c>
      <c r="AR8" s="529">
        <f t="shared" si="39"/>
        <v>0</v>
      </c>
      <c r="AS8" s="522"/>
      <c r="AT8" s="534"/>
      <c r="AU8" s="535">
        <f t="shared" ref="AU8:AW8" si="40">AU49</f>
        <v>0</v>
      </c>
      <c r="AV8" s="529">
        <f t="shared" si="40"/>
        <v>0</v>
      </c>
      <c r="AW8" s="529">
        <f t="shared" si="40"/>
        <v>0</v>
      </c>
      <c r="AX8" s="522"/>
      <c r="AY8" s="534"/>
    </row>
    <row r="9" spans="1:51" s="27" customFormat="1" ht="16.5" customHeight="1" x14ac:dyDescent="0.35">
      <c r="A9" s="26"/>
      <c r="B9" s="1150">
        <v>1</v>
      </c>
      <c r="C9" s="1152" t="s">
        <v>45</v>
      </c>
      <c r="D9" s="1155" t="s">
        <v>176</v>
      </c>
      <c r="E9" s="547" t="s">
        <v>116</v>
      </c>
      <c r="F9" s="103">
        <f t="shared" si="0"/>
        <v>2206</v>
      </c>
      <c r="G9" s="476">
        <v>165</v>
      </c>
      <c r="H9" s="112">
        <v>4</v>
      </c>
      <c r="I9" s="112">
        <v>13</v>
      </c>
      <c r="J9" s="112">
        <v>3</v>
      </c>
      <c r="K9" s="255">
        <f t="shared" si="11"/>
        <v>185</v>
      </c>
      <c r="L9" s="205">
        <v>224</v>
      </c>
      <c r="M9" s="205">
        <v>4</v>
      </c>
      <c r="N9" s="205">
        <v>5</v>
      </c>
      <c r="O9" s="205">
        <v>1</v>
      </c>
      <c r="P9" s="255">
        <f t="shared" si="13"/>
        <v>234</v>
      </c>
      <c r="Q9" s="205">
        <v>188</v>
      </c>
      <c r="R9" s="205">
        <v>2</v>
      </c>
      <c r="S9" s="205">
        <v>7</v>
      </c>
      <c r="T9" s="205">
        <v>4</v>
      </c>
      <c r="U9" s="255">
        <f t="shared" si="15"/>
        <v>201</v>
      </c>
      <c r="V9" s="205">
        <v>4</v>
      </c>
      <c r="W9" s="205">
        <v>6</v>
      </c>
      <c r="X9" s="205">
        <v>5</v>
      </c>
      <c r="Y9" s="205">
        <v>215</v>
      </c>
      <c r="Z9" s="255">
        <f t="shared" si="17"/>
        <v>230</v>
      </c>
      <c r="AA9" s="105">
        <v>1</v>
      </c>
      <c r="AB9" s="105">
        <v>6</v>
      </c>
      <c r="AC9" s="105">
        <v>6</v>
      </c>
      <c r="AD9" s="105">
        <v>172</v>
      </c>
      <c r="AE9" s="255">
        <f t="shared" ref="AE9:AE49" si="41">AA9+AB9+AC9+AD9</f>
        <v>185</v>
      </c>
      <c r="AF9" s="105">
        <v>4</v>
      </c>
      <c r="AG9" s="105">
        <v>5</v>
      </c>
      <c r="AH9" s="105">
        <v>2</v>
      </c>
      <c r="AI9" s="105">
        <v>179</v>
      </c>
      <c r="AJ9" s="255">
        <f t="shared" ref="AJ9:AJ49" si="42">AF9+AG9+AH9+AI9</f>
        <v>190</v>
      </c>
      <c r="AK9" s="105">
        <v>2</v>
      </c>
      <c r="AL9" s="105">
        <v>22</v>
      </c>
      <c r="AM9" s="105">
        <v>0</v>
      </c>
      <c r="AN9" s="105">
        <v>310</v>
      </c>
      <c r="AO9" s="255">
        <f t="shared" ref="AO9:AO49" si="43">AK9+AL9+AM9+AN9</f>
        <v>334</v>
      </c>
      <c r="AP9" s="746">
        <v>2</v>
      </c>
      <c r="AQ9" s="746">
        <v>21</v>
      </c>
      <c r="AR9" s="746">
        <v>3</v>
      </c>
      <c r="AS9" s="746">
        <v>287</v>
      </c>
      <c r="AT9" s="255">
        <f t="shared" ref="AT9:AT53" si="44">AP9+AQ9+AR9+AS9</f>
        <v>313</v>
      </c>
      <c r="AU9" s="105">
        <v>2</v>
      </c>
      <c r="AV9" s="105">
        <v>22</v>
      </c>
      <c r="AW9" s="105">
        <v>0</v>
      </c>
      <c r="AX9" s="105">
        <v>310</v>
      </c>
      <c r="AY9" s="255">
        <f t="shared" ref="AY9:AY53" si="45">AU9+AV9+AW9+AX9</f>
        <v>334</v>
      </c>
    </row>
    <row r="10" spans="1:51" s="27" customFormat="1" ht="16.5" customHeight="1" x14ac:dyDescent="0.35">
      <c r="A10" s="26"/>
      <c r="B10" s="1150"/>
      <c r="C10" s="1153"/>
      <c r="D10" s="816"/>
      <c r="E10" s="544" t="s">
        <v>203</v>
      </c>
      <c r="F10" s="439">
        <f t="shared" si="0"/>
        <v>2</v>
      </c>
      <c r="G10" s="473">
        <v>0</v>
      </c>
      <c r="H10" s="113">
        <v>0</v>
      </c>
      <c r="I10" s="113">
        <v>0</v>
      </c>
      <c r="J10" s="113">
        <v>0</v>
      </c>
      <c r="K10" s="255">
        <f t="shared" si="11"/>
        <v>0</v>
      </c>
      <c r="L10" s="205">
        <v>0</v>
      </c>
      <c r="M10" s="205">
        <v>0</v>
      </c>
      <c r="N10" s="205">
        <v>0</v>
      </c>
      <c r="O10" s="205">
        <v>0</v>
      </c>
      <c r="P10" s="255">
        <f t="shared" si="13"/>
        <v>0</v>
      </c>
      <c r="Q10" s="205">
        <v>0</v>
      </c>
      <c r="R10" s="205">
        <v>0</v>
      </c>
      <c r="S10" s="205">
        <v>0</v>
      </c>
      <c r="T10" s="205">
        <v>0</v>
      </c>
      <c r="U10" s="255">
        <f t="shared" si="15"/>
        <v>0</v>
      </c>
      <c r="V10" s="205">
        <v>0</v>
      </c>
      <c r="W10" s="205">
        <v>0</v>
      </c>
      <c r="X10" s="205">
        <v>0</v>
      </c>
      <c r="Y10" s="205">
        <v>0</v>
      </c>
      <c r="Z10" s="255">
        <f t="shared" si="17"/>
        <v>0</v>
      </c>
      <c r="AA10" s="107">
        <v>0</v>
      </c>
      <c r="AB10" s="107">
        <v>0</v>
      </c>
      <c r="AC10" s="107">
        <v>0</v>
      </c>
      <c r="AD10" s="107">
        <v>0</v>
      </c>
      <c r="AE10" s="255">
        <f t="shared" si="41"/>
        <v>0</v>
      </c>
      <c r="AF10" s="107">
        <v>0</v>
      </c>
      <c r="AG10" s="107">
        <v>0</v>
      </c>
      <c r="AH10" s="107">
        <v>0</v>
      </c>
      <c r="AI10" s="107">
        <v>0</v>
      </c>
      <c r="AJ10" s="255">
        <f t="shared" si="42"/>
        <v>0</v>
      </c>
      <c r="AK10" s="107">
        <v>0</v>
      </c>
      <c r="AL10" s="107">
        <v>0</v>
      </c>
      <c r="AM10" s="107">
        <v>0</v>
      </c>
      <c r="AN10" s="107">
        <v>1</v>
      </c>
      <c r="AO10" s="255">
        <f t="shared" si="43"/>
        <v>1</v>
      </c>
      <c r="AP10" s="747">
        <v>0</v>
      </c>
      <c r="AQ10" s="747">
        <v>0</v>
      </c>
      <c r="AR10" s="747">
        <v>0</v>
      </c>
      <c r="AS10" s="747">
        <v>0</v>
      </c>
      <c r="AT10" s="255">
        <f t="shared" si="44"/>
        <v>0</v>
      </c>
      <c r="AU10" s="107">
        <v>0</v>
      </c>
      <c r="AV10" s="107">
        <v>0</v>
      </c>
      <c r="AW10" s="107">
        <v>0</v>
      </c>
      <c r="AX10" s="107">
        <v>1</v>
      </c>
      <c r="AY10" s="255">
        <f t="shared" si="45"/>
        <v>1</v>
      </c>
    </row>
    <row r="11" spans="1:51" s="27" customFormat="1" ht="30.75" customHeight="1" thickBot="1" x14ac:dyDescent="0.4">
      <c r="A11" s="26"/>
      <c r="B11" s="1150"/>
      <c r="C11" s="1153"/>
      <c r="D11" s="1156"/>
      <c r="E11" s="549" t="s">
        <v>112</v>
      </c>
      <c r="F11" s="439">
        <f t="shared" ref="F11:F53" si="46">K11+P11+U11+Z11+AE11+AJ11+AO11+AT11+AY11</f>
        <v>0</v>
      </c>
      <c r="G11" s="474">
        <v>0</v>
      </c>
      <c r="H11" s="111">
        <v>0</v>
      </c>
      <c r="I11" s="111">
        <v>0</v>
      </c>
      <c r="J11" s="111">
        <v>0</v>
      </c>
      <c r="K11" s="255">
        <f t="shared" si="11"/>
        <v>0</v>
      </c>
      <c r="L11" s="207">
        <v>0</v>
      </c>
      <c r="M11" s="207">
        <v>0</v>
      </c>
      <c r="N11" s="207">
        <v>0</v>
      </c>
      <c r="O11" s="207">
        <v>0</v>
      </c>
      <c r="P11" s="255">
        <f t="shared" si="13"/>
        <v>0</v>
      </c>
      <c r="Q11" s="207">
        <v>0</v>
      </c>
      <c r="R11" s="207">
        <v>0</v>
      </c>
      <c r="S11" s="207">
        <v>0</v>
      </c>
      <c r="T11" s="207">
        <v>0</v>
      </c>
      <c r="U11" s="255">
        <f t="shared" si="15"/>
        <v>0</v>
      </c>
      <c r="V11" s="207">
        <v>0</v>
      </c>
      <c r="W11" s="207">
        <v>0</v>
      </c>
      <c r="X11" s="207">
        <v>0</v>
      </c>
      <c r="Y11" s="207">
        <v>0</v>
      </c>
      <c r="Z11" s="255">
        <f t="shared" si="17"/>
        <v>0</v>
      </c>
      <c r="AA11" s="109">
        <v>0</v>
      </c>
      <c r="AB11" s="109">
        <v>0</v>
      </c>
      <c r="AC11" s="109">
        <v>0</v>
      </c>
      <c r="AD11" s="109">
        <v>0</v>
      </c>
      <c r="AE11" s="255">
        <f t="shared" si="41"/>
        <v>0</v>
      </c>
      <c r="AF11" s="109">
        <v>0</v>
      </c>
      <c r="AG11" s="109">
        <v>0</v>
      </c>
      <c r="AH11" s="109">
        <v>0</v>
      </c>
      <c r="AI11" s="109">
        <v>0</v>
      </c>
      <c r="AJ11" s="255">
        <f t="shared" si="42"/>
        <v>0</v>
      </c>
      <c r="AK11" s="109">
        <v>0</v>
      </c>
      <c r="AL11" s="109">
        <v>0</v>
      </c>
      <c r="AM11" s="109">
        <v>0</v>
      </c>
      <c r="AN11" s="109">
        <v>0</v>
      </c>
      <c r="AO11" s="255">
        <f t="shared" si="43"/>
        <v>0</v>
      </c>
      <c r="AP11" s="748">
        <v>0</v>
      </c>
      <c r="AQ11" s="748">
        <v>0</v>
      </c>
      <c r="AR11" s="748">
        <v>0</v>
      </c>
      <c r="AS11" s="748">
        <v>0</v>
      </c>
      <c r="AT11" s="255">
        <f t="shared" si="44"/>
        <v>0</v>
      </c>
      <c r="AU11" s="109">
        <v>0</v>
      </c>
      <c r="AV11" s="109">
        <v>0</v>
      </c>
      <c r="AW11" s="109">
        <v>0</v>
      </c>
      <c r="AX11" s="109">
        <v>0</v>
      </c>
      <c r="AY11" s="255">
        <f t="shared" si="45"/>
        <v>0</v>
      </c>
    </row>
    <row r="12" spans="1:51" s="27" customFormat="1" ht="16.5" customHeight="1" x14ac:dyDescent="0.35">
      <c r="A12" s="26"/>
      <c r="B12" s="1150"/>
      <c r="C12" s="1153"/>
      <c r="D12" s="1157" t="s">
        <v>163</v>
      </c>
      <c r="E12" s="1158"/>
      <c r="F12" s="439">
        <f t="shared" si="46"/>
        <v>2206</v>
      </c>
      <c r="G12" s="466">
        <f t="shared" ref="G12:J14" si="47">G9</f>
        <v>165</v>
      </c>
      <c r="H12" s="104">
        <f t="shared" si="47"/>
        <v>4</v>
      </c>
      <c r="I12" s="104">
        <f t="shared" si="47"/>
        <v>13</v>
      </c>
      <c r="J12" s="104">
        <f t="shared" si="47"/>
        <v>3</v>
      </c>
      <c r="K12" s="255">
        <f t="shared" si="11"/>
        <v>185</v>
      </c>
      <c r="L12" s="104">
        <f t="shared" ref="L12:O14" si="48">L9</f>
        <v>224</v>
      </c>
      <c r="M12" s="104">
        <f t="shared" si="48"/>
        <v>4</v>
      </c>
      <c r="N12" s="104">
        <f t="shared" si="48"/>
        <v>5</v>
      </c>
      <c r="O12" s="104">
        <f t="shared" si="48"/>
        <v>1</v>
      </c>
      <c r="P12" s="255">
        <f t="shared" si="13"/>
        <v>234</v>
      </c>
      <c r="Q12" s="104">
        <f t="shared" ref="Q12:T14" si="49">Q9</f>
        <v>188</v>
      </c>
      <c r="R12" s="104">
        <f t="shared" si="49"/>
        <v>2</v>
      </c>
      <c r="S12" s="104">
        <f t="shared" si="49"/>
        <v>7</v>
      </c>
      <c r="T12" s="104">
        <f t="shared" si="49"/>
        <v>4</v>
      </c>
      <c r="U12" s="255">
        <f t="shared" si="15"/>
        <v>201</v>
      </c>
      <c r="V12" s="104">
        <f t="shared" ref="V12:Y14" si="50">V9</f>
        <v>4</v>
      </c>
      <c r="W12" s="104">
        <f t="shared" si="50"/>
        <v>6</v>
      </c>
      <c r="X12" s="104">
        <f t="shared" si="50"/>
        <v>5</v>
      </c>
      <c r="Y12" s="104">
        <f t="shared" si="50"/>
        <v>215</v>
      </c>
      <c r="Z12" s="255">
        <f t="shared" si="17"/>
        <v>230</v>
      </c>
      <c r="AA12" s="492">
        <f t="shared" ref="AA12:AD14" si="51">AA9</f>
        <v>1</v>
      </c>
      <c r="AB12" s="492">
        <f t="shared" si="51"/>
        <v>6</v>
      </c>
      <c r="AC12" s="492">
        <f t="shared" si="51"/>
        <v>6</v>
      </c>
      <c r="AD12" s="492">
        <f t="shared" si="51"/>
        <v>172</v>
      </c>
      <c r="AE12" s="255">
        <f t="shared" si="41"/>
        <v>185</v>
      </c>
      <c r="AF12" s="492">
        <f t="shared" ref="AF12:AI14" si="52">AF9</f>
        <v>4</v>
      </c>
      <c r="AG12" s="492">
        <f t="shared" si="52"/>
        <v>5</v>
      </c>
      <c r="AH12" s="492">
        <f t="shared" si="52"/>
        <v>2</v>
      </c>
      <c r="AI12" s="492">
        <f t="shared" si="52"/>
        <v>179</v>
      </c>
      <c r="AJ12" s="255">
        <f t="shared" si="42"/>
        <v>190</v>
      </c>
      <c r="AK12" s="492">
        <f t="shared" ref="AK12:AM14" si="53">AK9</f>
        <v>2</v>
      </c>
      <c r="AL12" s="492">
        <f t="shared" si="53"/>
        <v>22</v>
      </c>
      <c r="AM12" s="492">
        <f t="shared" si="53"/>
        <v>0</v>
      </c>
      <c r="AN12" s="492">
        <f t="shared" ref="AK12:AN14" si="54">AN9</f>
        <v>310</v>
      </c>
      <c r="AO12" s="255">
        <f t="shared" si="43"/>
        <v>334</v>
      </c>
      <c r="AP12" s="739">
        <f t="shared" ref="AP12:AS14" si="55">AP9</f>
        <v>2</v>
      </c>
      <c r="AQ12" s="739">
        <f t="shared" si="55"/>
        <v>21</v>
      </c>
      <c r="AR12" s="739">
        <f t="shared" si="55"/>
        <v>3</v>
      </c>
      <c r="AS12" s="739">
        <f t="shared" si="55"/>
        <v>287</v>
      </c>
      <c r="AT12" s="255">
        <f t="shared" si="44"/>
        <v>313</v>
      </c>
      <c r="AU12" s="492">
        <f t="shared" ref="AU12:AX14" si="56">AU9</f>
        <v>2</v>
      </c>
      <c r="AV12" s="492">
        <f t="shared" si="56"/>
        <v>22</v>
      </c>
      <c r="AW12" s="492">
        <f t="shared" si="56"/>
        <v>0</v>
      </c>
      <c r="AX12" s="492">
        <f t="shared" si="56"/>
        <v>310</v>
      </c>
      <c r="AY12" s="255">
        <f t="shared" si="45"/>
        <v>334</v>
      </c>
    </row>
    <row r="13" spans="1:51" s="27" customFormat="1" ht="16.5" customHeight="1" x14ac:dyDescent="0.35">
      <c r="A13" s="26"/>
      <c r="B13" s="1150"/>
      <c r="C13" s="1153"/>
      <c r="D13" s="1159" t="s">
        <v>164</v>
      </c>
      <c r="E13" s="1160"/>
      <c r="F13" s="439">
        <f t="shared" si="46"/>
        <v>2</v>
      </c>
      <c r="G13" s="466">
        <f t="shared" si="47"/>
        <v>0</v>
      </c>
      <c r="H13" s="104">
        <f t="shared" si="47"/>
        <v>0</v>
      </c>
      <c r="I13" s="104">
        <f t="shared" si="47"/>
        <v>0</v>
      </c>
      <c r="J13" s="104">
        <f t="shared" si="47"/>
        <v>0</v>
      </c>
      <c r="K13" s="255">
        <f t="shared" si="11"/>
        <v>0</v>
      </c>
      <c r="L13" s="104">
        <f t="shared" si="48"/>
        <v>0</v>
      </c>
      <c r="M13" s="104">
        <f t="shared" si="48"/>
        <v>0</v>
      </c>
      <c r="N13" s="104">
        <f t="shared" si="48"/>
        <v>0</v>
      </c>
      <c r="O13" s="104">
        <f t="shared" si="48"/>
        <v>0</v>
      </c>
      <c r="P13" s="255">
        <f t="shared" si="13"/>
        <v>0</v>
      </c>
      <c r="Q13" s="104">
        <f t="shared" si="49"/>
        <v>0</v>
      </c>
      <c r="R13" s="104">
        <f t="shared" si="49"/>
        <v>0</v>
      </c>
      <c r="S13" s="104">
        <f t="shared" si="49"/>
        <v>0</v>
      </c>
      <c r="T13" s="104">
        <f t="shared" si="49"/>
        <v>0</v>
      </c>
      <c r="U13" s="255">
        <f t="shared" si="15"/>
        <v>0</v>
      </c>
      <c r="V13" s="104">
        <f t="shared" si="50"/>
        <v>0</v>
      </c>
      <c r="W13" s="104">
        <f t="shared" si="50"/>
        <v>0</v>
      </c>
      <c r="X13" s="104">
        <f t="shared" si="50"/>
        <v>0</v>
      </c>
      <c r="Y13" s="104">
        <f t="shared" si="50"/>
        <v>0</v>
      </c>
      <c r="Z13" s="255">
        <f t="shared" si="17"/>
        <v>0</v>
      </c>
      <c r="AA13" s="492">
        <f t="shared" si="51"/>
        <v>0</v>
      </c>
      <c r="AB13" s="492">
        <f t="shared" si="51"/>
        <v>0</v>
      </c>
      <c r="AC13" s="492">
        <f t="shared" si="51"/>
        <v>0</v>
      </c>
      <c r="AD13" s="492">
        <f t="shared" si="51"/>
        <v>0</v>
      </c>
      <c r="AE13" s="255">
        <f t="shared" si="41"/>
        <v>0</v>
      </c>
      <c r="AF13" s="492">
        <f t="shared" si="52"/>
        <v>0</v>
      </c>
      <c r="AG13" s="492">
        <f t="shared" si="52"/>
        <v>0</v>
      </c>
      <c r="AH13" s="492">
        <f t="shared" si="52"/>
        <v>0</v>
      </c>
      <c r="AI13" s="492">
        <f t="shared" si="52"/>
        <v>0</v>
      </c>
      <c r="AJ13" s="255">
        <f t="shared" si="42"/>
        <v>0</v>
      </c>
      <c r="AK13" s="492">
        <f t="shared" si="53"/>
        <v>0</v>
      </c>
      <c r="AL13" s="492">
        <f t="shared" si="53"/>
        <v>0</v>
      </c>
      <c r="AM13" s="492">
        <f t="shared" si="53"/>
        <v>0</v>
      </c>
      <c r="AN13" s="492">
        <f t="shared" si="54"/>
        <v>1</v>
      </c>
      <c r="AO13" s="255">
        <f t="shared" si="43"/>
        <v>1</v>
      </c>
      <c r="AP13" s="739">
        <f t="shared" si="55"/>
        <v>0</v>
      </c>
      <c r="AQ13" s="739">
        <f t="shared" si="55"/>
        <v>0</v>
      </c>
      <c r="AR13" s="739">
        <f t="shared" si="55"/>
        <v>0</v>
      </c>
      <c r="AS13" s="739">
        <f t="shared" si="55"/>
        <v>0</v>
      </c>
      <c r="AT13" s="255">
        <f t="shared" si="44"/>
        <v>0</v>
      </c>
      <c r="AU13" s="492">
        <f t="shared" si="56"/>
        <v>0</v>
      </c>
      <c r="AV13" s="492">
        <f t="shared" si="56"/>
        <v>0</v>
      </c>
      <c r="AW13" s="492">
        <f t="shared" si="56"/>
        <v>0</v>
      </c>
      <c r="AX13" s="492">
        <f t="shared" si="56"/>
        <v>1</v>
      </c>
      <c r="AY13" s="255">
        <f t="shared" si="45"/>
        <v>1</v>
      </c>
    </row>
    <row r="14" spans="1:51" s="27" customFormat="1" ht="16.5" customHeight="1" thickBot="1" x14ac:dyDescent="0.4">
      <c r="A14" s="26"/>
      <c r="B14" s="1151"/>
      <c r="C14" s="1154"/>
      <c r="D14" s="1145" t="s">
        <v>165</v>
      </c>
      <c r="E14" s="1146"/>
      <c r="F14" s="439">
        <f t="shared" si="46"/>
        <v>0</v>
      </c>
      <c r="G14" s="466">
        <f t="shared" si="47"/>
        <v>0</v>
      </c>
      <c r="H14" s="104">
        <f t="shared" si="47"/>
        <v>0</v>
      </c>
      <c r="I14" s="104">
        <f t="shared" si="47"/>
        <v>0</v>
      </c>
      <c r="J14" s="104">
        <f t="shared" si="47"/>
        <v>0</v>
      </c>
      <c r="K14" s="255">
        <f t="shared" si="11"/>
        <v>0</v>
      </c>
      <c r="L14" s="104">
        <f t="shared" si="48"/>
        <v>0</v>
      </c>
      <c r="M14" s="104">
        <f t="shared" si="48"/>
        <v>0</v>
      </c>
      <c r="N14" s="104">
        <f t="shared" si="48"/>
        <v>0</v>
      </c>
      <c r="O14" s="104">
        <f t="shared" si="48"/>
        <v>0</v>
      </c>
      <c r="P14" s="255">
        <f t="shared" si="13"/>
        <v>0</v>
      </c>
      <c r="Q14" s="104">
        <f t="shared" si="49"/>
        <v>0</v>
      </c>
      <c r="R14" s="104">
        <f t="shared" si="49"/>
        <v>0</v>
      </c>
      <c r="S14" s="104">
        <f t="shared" si="49"/>
        <v>0</v>
      </c>
      <c r="T14" s="104">
        <f t="shared" si="49"/>
        <v>0</v>
      </c>
      <c r="U14" s="255">
        <f t="shared" si="15"/>
        <v>0</v>
      </c>
      <c r="V14" s="104">
        <f t="shared" si="50"/>
        <v>0</v>
      </c>
      <c r="W14" s="104">
        <f t="shared" si="50"/>
        <v>0</v>
      </c>
      <c r="X14" s="104">
        <f t="shared" si="50"/>
        <v>0</v>
      </c>
      <c r="Y14" s="104">
        <f t="shared" si="50"/>
        <v>0</v>
      </c>
      <c r="Z14" s="255">
        <f t="shared" si="17"/>
        <v>0</v>
      </c>
      <c r="AA14" s="493">
        <f t="shared" si="51"/>
        <v>0</v>
      </c>
      <c r="AB14" s="493">
        <f t="shared" si="51"/>
        <v>0</v>
      </c>
      <c r="AC14" s="493">
        <f t="shared" si="51"/>
        <v>0</v>
      </c>
      <c r="AD14" s="493">
        <f t="shared" si="51"/>
        <v>0</v>
      </c>
      <c r="AE14" s="255">
        <f t="shared" si="41"/>
        <v>0</v>
      </c>
      <c r="AF14" s="493">
        <f t="shared" si="52"/>
        <v>0</v>
      </c>
      <c r="AG14" s="493">
        <f t="shared" si="52"/>
        <v>0</v>
      </c>
      <c r="AH14" s="493">
        <f t="shared" si="52"/>
        <v>0</v>
      </c>
      <c r="AI14" s="493">
        <f t="shared" si="52"/>
        <v>0</v>
      </c>
      <c r="AJ14" s="255">
        <f t="shared" si="42"/>
        <v>0</v>
      </c>
      <c r="AK14" s="493">
        <f t="shared" si="53"/>
        <v>0</v>
      </c>
      <c r="AL14" s="493">
        <f t="shared" si="53"/>
        <v>0</v>
      </c>
      <c r="AM14" s="493">
        <f t="shared" si="53"/>
        <v>0</v>
      </c>
      <c r="AN14" s="493">
        <f t="shared" si="54"/>
        <v>0</v>
      </c>
      <c r="AO14" s="255">
        <f t="shared" si="43"/>
        <v>0</v>
      </c>
      <c r="AP14" s="740">
        <f t="shared" si="55"/>
        <v>0</v>
      </c>
      <c r="AQ14" s="740">
        <f t="shared" si="55"/>
        <v>0</v>
      </c>
      <c r="AR14" s="740">
        <f t="shared" si="55"/>
        <v>0</v>
      </c>
      <c r="AS14" s="740">
        <f t="shared" si="55"/>
        <v>0</v>
      </c>
      <c r="AT14" s="255">
        <f t="shared" si="44"/>
        <v>0</v>
      </c>
      <c r="AU14" s="493">
        <f t="shared" si="56"/>
        <v>0</v>
      </c>
      <c r="AV14" s="493">
        <f t="shared" si="56"/>
        <v>0</v>
      </c>
      <c r="AW14" s="493">
        <f t="shared" si="56"/>
        <v>0</v>
      </c>
      <c r="AX14" s="493">
        <f t="shared" si="56"/>
        <v>0</v>
      </c>
      <c r="AY14" s="255">
        <f t="shared" si="45"/>
        <v>0</v>
      </c>
    </row>
    <row r="15" spans="1:51" x14ac:dyDescent="0.3">
      <c r="B15" s="856">
        <v>1</v>
      </c>
      <c r="C15" s="1142" t="s">
        <v>123</v>
      </c>
      <c r="D15" s="1169" t="s">
        <v>569</v>
      </c>
      <c r="E15" s="562" t="s">
        <v>116</v>
      </c>
      <c r="F15" s="439">
        <f t="shared" si="46"/>
        <v>0</v>
      </c>
      <c r="G15" s="476">
        <v>0</v>
      </c>
      <c r="H15" s="112">
        <v>0</v>
      </c>
      <c r="I15" s="112">
        <v>0</v>
      </c>
      <c r="J15" s="112">
        <v>0</v>
      </c>
      <c r="K15" s="255">
        <f t="shared" si="11"/>
        <v>0</v>
      </c>
      <c r="L15" s="112">
        <v>0</v>
      </c>
      <c r="M15" s="112">
        <v>0</v>
      </c>
      <c r="N15" s="112">
        <v>0</v>
      </c>
      <c r="O15" s="112">
        <v>0</v>
      </c>
      <c r="P15" s="255">
        <f t="shared" si="13"/>
        <v>0</v>
      </c>
      <c r="Q15" s="112">
        <v>0</v>
      </c>
      <c r="R15" s="112">
        <v>0</v>
      </c>
      <c r="S15" s="112">
        <v>0</v>
      </c>
      <c r="T15" s="112">
        <v>0</v>
      </c>
      <c r="U15" s="255">
        <f t="shared" si="15"/>
        <v>0</v>
      </c>
      <c r="V15" s="112">
        <v>0</v>
      </c>
      <c r="W15" s="112">
        <v>0</v>
      </c>
      <c r="X15" s="112">
        <v>0</v>
      </c>
      <c r="Y15" s="112">
        <v>0</v>
      </c>
      <c r="Z15" s="255">
        <f t="shared" si="17"/>
        <v>0</v>
      </c>
      <c r="AA15" s="113">
        <v>0</v>
      </c>
      <c r="AB15" s="113">
        <v>0</v>
      </c>
      <c r="AC15" s="113">
        <v>0</v>
      </c>
      <c r="AD15" s="113">
        <v>0</v>
      </c>
      <c r="AE15" s="255">
        <f t="shared" si="41"/>
        <v>0</v>
      </c>
      <c r="AF15" s="113">
        <v>0</v>
      </c>
      <c r="AG15" s="113">
        <v>0</v>
      </c>
      <c r="AH15" s="113">
        <v>0</v>
      </c>
      <c r="AI15" s="113">
        <v>0</v>
      </c>
      <c r="AJ15" s="255">
        <f t="shared" si="42"/>
        <v>0</v>
      </c>
      <c r="AK15" s="113">
        <v>0</v>
      </c>
      <c r="AL15" s="113">
        <v>0</v>
      </c>
      <c r="AM15" s="113">
        <v>0</v>
      </c>
      <c r="AN15" s="113">
        <v>0</v>
      </c>
      <c r="AO15" s="255">
        <f t="shared" si="43"/>
        <v>0</v>
      </c>
      <c r="AP15" s="752">
        <v>0</v>
      </c>
      <c r="AQ15" s="752">
        <v>0</v>
      </c>
      <c r="AR15" s="752">
        <v>0</v>
      </c>
      <c r="AS15" s="752">
        <v>0</v>
      </c>
      <c r="AT15" s="255">
        <f t="shared" si="44"/>
        <v>0</v>
      </c>
      <c r="AU15" s="113">
        <v>0</v>
      </c>
      <c r="AV15" s="113">
        <v>0</v>
      </c>
      <c r="AW15" s="113">
        <v>0</v>
      </c>
      <c r="AX15" s="113">
        <v>0</v>
      </c>
      <c r="AY15" s="255">
        <f t="shared" si="45"/>
        <v>0</v>
      </c>
    </row>
    <row r="16" spans="1:51" x14ac:dyDescent="0.3">
      <c r="B16" s="841"/>
      <c r="C16" s="1143"/>
      <c r="D16" s="1167"/>
      <c r="E16" s="563" t="s">
        <v>203</v>
      </c>
      <c r="F16" s="439">
        <f t="shared" si="46"/>
        <v>0</v>
      </c>
      <c r="G16" s="473">
        <v>0</v>
      </c>
      <c r="H16" s="112">
        <v>0</v>
      </c>
      <c r="I16" s="112">
        <v>0</v>
      </c>
      <c r="J16" s="112">
        <v>0</v>
      </c>
      <c r="K16" s="255">
        <f t="shared" si="11"/>
        <v>0</v>
      </c>
      <c r="L16" s="113">
        <v>0</v>
      </c>
      <c r="M16" s="113">
        <v>0</v>
      </c>
      <c r="N16" s="113">
        <v>0</v>
      </c>
      <c r="O16" s="113">
        <v>0</v>
      </c>
      <c r="P16" s="255">
        <f t="shared" si="13"/>
        <v>0</v>
      </c>
      <c r="Q16" s="113">
        <v>0</v>
      </c>
      <c r="R16" s="113">
        <v>0</v>
      </c>
      <c r="S16" s="113">
        <v>0</v>
      </c>
      <c r="T16" s="113">
        <v>0</v>
      </c>
      <c r="U16" s="255">
        <f t="shared" si="15"/>
        <v>0</v>
      </c>
      <c r="V16" s="113">
        <v>0</v>
      </c>
      <c r="W16" s="113">
        <v>0</v>
      </c>
      <c r="X16" s="113">
        <v>0</v>
      </c>
      <c r="Y16" s="113">
        <v>0</v>
      </c>
      <c r="Z16" s="255">
        <f t="shared" si="17"/>
        <v>0</v>
      </c>
      <c r="AA16" s="113">
        <v>0</v>
      </c>
      <c r="AB16" s="113">
        <v>0</v>
      </c>
      <c r="AC16" s="113">
        <v>0</v>
      </c>
      <c r="AD16" s="113">
        <v>0</v>
      </c>
      <c r="AE16" s="255">
        <f t="shared" si="41"/>
        <v>0</v>
      </c>
      <c r="AF16" s="113">
        <v>0</v>
      </c>
      <c r="AG16" s="113">
        <v>0</v>
      </c>
      <c r="AH16" s="113">
        <v>0</v>
      </c>
      <c r="AI16" s="113">
        <v>0</v>
      </c>
      <c r="AJ16" s="255">
        <f t="shared" si="42"/>
        <v>0</v>
      </c>
      <c r="AK16" s="113">
        <v>0</v>
      </c>
      <c r="AL16" s="113">
        <v>0</v>
      </c>
      <c r="AM16" s="113">
        <v>0</v>
      </c>
      <c r="AN16" s="113">
        <v>0</v>
      </c>
      <c r="AO16" s="255">
        <f t="shared" si="43"/>
        <v>0</v>
      </c>
      <c r="AP16" s="752">
        <v>0</v>
      </c>
      <c r="AQ16" s="752">
        <v>0</v>
      </c>
      <c r="AR16" s="752">
        <v>0</v>
      </c>
      <c r="AS16" s="752">
        <v>0</v>
      </c>
      <c r="AT16" s="255">
        <f t="shared" si="44"/>
        <v>0</v>
      </c>
      <c r="AU16" s="113">
        <v>0</v>
      </c>
      <c r="AV16" s="113">
        <v>0</v>
      </c>
      <c r="AW16" s="113">
        <v>0</v>
      </c>
      <c r="AX16" s="113">
        <v>0</v>
      </c>
      <c r="AY16" s="255">
        <f t="shared" si="45"/>
        <v>0</v>
      </c>
    </row>
    <row r="17" spans="2:51" ht="15.75" customHeight="1" thickBot="1" x14ac:dyDescent="0.35">
      <c r="B17" s="841"/>
      <c r="C17" s="1143"/>
      <c r="D17" s="1167"/>
      <c r="E17" s="563" t="s">
        <v>112</v>
      </c>
      <c r="F17" s="439">
        <f t="shared" si="46"/>
        <v>0</v>
      </c>
      <c r="G17" s="474">
        <v>0</v>
      </c>
      <c r="H17" s="112">
        <v>0</v>
      </c>
      <c r="I17" s="112">
        <v>0</v>
      </c>
      <c r="J17" s="112">
        <v>0</v>
      </c>
      <c r="K17" s="255">
        <f t="shared" si="11"/>
        <v>0</v>
      </c>
      <c r="L17" s="111">
        <v>0</v>
      </c>
      <c r="M17" s="111">
        <v>0</v>
      </c>
      <c r="N17" s="111">
        <v>0</v>
      </c>
      <c r="O17" s="111">
        <v>0</v>
      </c>
      <c r="P17" s="255">
        <f t="shared" si="13"/>
        <v>0</v>
      </c>
      <c r="Q17" s="111">
        <v>0</v>
      </c>
      <c r="R17" s="111">
        <v>0</v>
      </c>
      <c r="S17" s="111">
        <v>0</v>
      </c>
      <c r="T17" s="111">
        <v>0</v>
      </c>
      <c r="U17" s="255">
        <f t="shared" si="15"/>
        <v>0</v>
      </c>
      <c r="V17" s="111">
        <v>0</v>
      </c>
      <c r="W17" s="111">
        <v>0</v>
      </c>
      <c r="X17" s="111">
        <v>0</v>
      </c>
      <c r="Y17" s="111">
        <v>0</v>
      </c>
      <c r="Z17" s="255">
        <f t="shared" si="17"/>
        <v>0</v>
      </c>
      <c r="AA17" s="113">
        <v>0</v>
      </c>
      <c r="AB17" s="113">
        <v>0</v>
      </c>
      <c r="AC17" s="113">
        <v>0</v>
      </c>
      <c r="AD17" s="113">
        <v>0</v>
      </c>
      <c r="AE17" s="255">
        <f t="shared" si="41"/>
        <v>0</v>
      </c>
      <c r="AF17" s="113">
        <v>0</v>
      </c>
      <c r="AG17" s="113">
        <v>0</v>
      </c>
      <c r="AH17" s="113">
        <v>0</v>
      </c>
      <c r="AI17" s="113">
        <v>0</v>
      </c>
      <c r="AJ17" s="255">
        <f t="shared" si="42"/>
        <v>0</v>
      </c>
      <c r="AK17" s="113">
        <v>0</v>
      </c>
      <c r="AL17" s="113">
        <v>0</v>
      </c>
      <c r="AM17" s="113">
        <v>0</v>
      </c>
      <c r="AN17" s="113">
        <v>0</v>
      </c>
      <c r="AO17" s="255">
        <f t="shared" si="43"/>
        <v>0</v>
      </c>
      <c r="AP17" s="752">
        <v>0</v>
      </c>
      <c r="AQ17" s="752">
        <v>0</v>
      </c>
      <c r="AR17" s="752">
        <v>0</v>
      </c>
      <c r="AS17" s="752">
        <v>0</v>
      </c>
      <c r="AT17" s="255">
        <f t="shared" si="44"/>
        <v>0</v>
      </c>
      <c r="AU17" s="113">
        <v>0</v>
      </c>
      <c r="AV17" s="113">
        <v>0</v>
      </c>
      <c r="AW17" s="113">
        <v>0</v>
      </c>
      <c r="AX17" s="113">
        <v>0</v>
      </c>
      <c r="AY17" s="255">
        <f t="shared" si="45"/>
        <v>0</v>
      </c>
    </row>
    <row r="18" spans="2:51" ht="16.5" customHeight="1" thickBot="1" x14ac:dyDescent="0.35">
      <c r="B18" s="461"/>
      <c r="C18" s="1143"/>
      <c r="D18" s="1170"/>
      <c r="E18" s="547" t="s">
        <v>763</v>
      </c>
      <c r="F18" s="439">
        <f t="shared" si="46"/>
        <v>0</v>
      </c>
      <c r="G18" s="475"/>
      <c r="H18" s="112"/>
      <c r="I18" s="112"/>
      <c r="J18" s="112"/>
      <c r="K18" s="255"/>
      <c r="L18" s="446"/>
      <c r="M18" s="446"/>
      <c r="N18" s="446"/>
      <c r="O18" s="446"/>
      <c r="P18" s="255"/>
      <c r="Q18" s="446"/>
      <c r="R18" s="446"/>
      <c r="S18" s="446"/>
      <c r="T18" s="446"/>
      <c r="U18" s="255"/>
      <c r="V18" s="446"/>
      <c r="W18" s="446"/>
      <c r="X18" s="446"/>
      <c r="Y18" s="446"/>
      <c r="Z18" s="255"/>
      <c r="AA18" s="111">
        <v>0</v>
      </c>
      <c r="AB18" s="111">
        <v>0</v>
      </c>
      <c r="AC18" s="111">
        <v>0</v>
      </c>
      <c r="AD18" s="111">
        <v>0</v>
      </c>
      <c r="AE18" s="255">
        <f t="shared" si="41"/>
        <v>0</v>
      </c>
      <c r="AF18" s="111">
        <v>0</v>
      </c>
      <c r="AG18" s="111">
        <v>0</v>
      </c>
      <c r="AH18" s="111">
        <v>0</v>
      </c>
      <c r="AI18" s="111">
        <v>0</v>
      </c>
      <c r="AJ18" s="255">
        <f t="shared" si="42"/>
        <v>0</v>
      </c>
      <c r="AK18" s="113">
        <v>0</v>
      </c>
      <c r="AL18" s="113">
        <v>0</v>
      </c>
      <c r="AM18" s="113">
        <v>0</v>
      </c>
      <c r="AN18" s="113">
        <v>0</v>
      </c>
      <c r="AO18" s="255">
        <f t="shared" si="43"/>
        <v>0</v>
      </c>
      <c r="AP18" s="752">
        <v>0</v>
      </c>
      <c r="AQ18" s="752">
        <v>0</v>
      </c>
      <c r="AR18" s="752">
        <v>0</v>
      </c>
      <c r="AS18" s="752">
        <v>0</v>
      </c>
      <c r="AT18" s="255">
        <f t="shared" si="44"/>
        <v>0</v>
      </c>
      <c r="AU18" s="113">
        <v>0</v>
      </c>
      <c r="AV18" s="113">
        <v>0</v>
      </c>
      <c r="AW18" s="113">
        <v>0</v>
      </c>
      <c r="AX18" s="113">
        <v>0</v>
      </c>
      <c r="AY18" s="255">
        <f t="shared" si="45"/>
        <v>0</v>
      </c>
    </row>
    <row r="19" spans="2:51" x14ac:dyDescent="0.3">
      <c r="B19" s="856">
        <v>2</v>
      </c>
      <c r="C19" s="1143"/>
      <c r="D19" s="1169" t="s">
        <v>601</v>
      </c>
      <c r="E19" s="562" t="s">
        <v>116</v>
      </c>
      <c r="F19" s="439">
        <f t="shared" si="46"/>
        <v>9</v>
      </c>
      <c r="G19" s="476">
        <v>1</v>
      </c>
      <c r="H19" s="112">
        <v>0</v>
      </c>
      <c r="I19" s="112">
        <v>0</v>
      </c>
      <c r="J19" s="112">
        <v>0</v>
      </c>
      <c r="K19" s="255">
        <f t="shared" si="11"/>
        <v>1</v>
      </c>
      <c r="L19" s="112">
        <v>3</v>
      </c>
      <c r="M19" s="112">
        <v>0</v>
      </c>
      <c r="N19" s="112">
        <v>0</v>
      </c>
      <c r="O19" s="112">
        <v>0</v>
      </c>
      <c r="P19" s="255">
        <f t="shared" si="13"/>
        <v>3</v>
      </c>
      <c r="Q19" s="112">
        <v>2</v>
      </c>
      <c r="R19" s="112">
        <v>0</v>
      </c>
      <c r="S19" s="112">
        <v>0</v>
      </c>
      <c r="T19" s="112">
        <v>0</v>
      </c>
      <c r="U19" s="255">
        <f t="shared" si="15"/>
        <v>2</v>
      </c>
      <c r="V19" s="112">
        <v>0</v>
      </c>
      <c r="W19" s="112">
        <v>0</v>
      </c>
      <c r="X19" s="112">
        <v>0</v>
      </c>
      <c r="Y19" s="112">
        <v>2</v>
      </c>
      <c r="Z19" s="255">
        <f t="shared" si="17"/>
        <v>2</v>
      </c>
      <c r="AA19" s="113">
        <v>0</v>
      </c>
      <c r="AB19" s="113">
        <v>0</v>
      </c>
      <c r="AC19" s="113">
        <v>0</v>
      </c>
      <c r="AD19" s="113">
        <v>1</v>
      </c>
      <c r="AE19" s="255">
        <f t="shared" si="41"/>
        <v>1</v>
      </c>
      <c r="AF19" s="113">
        <v>0</v>
      </c>
      <c r="AG19" s="113">
        <v>0</v>
      </c>
      <c r="AH19" s="113">
        <v>0</v>
      </c>
      <c r="AI19" s="113">
        <v>0</v>
      </c>
      <c r="AJ19" s="255">
        <f t="shared" si="42"/>
        <v>0</v>
      </c>
      <c r="AK19" s="113">
        <v>0</v>
      </c>
      <c r="AL19" s="113">
        <v>0</v>
      </c>
      <c r="AM19" s="113">
        <v>0</v>
      </c>
      <c r="AN19" s="113">
        <v>0</v>
      </c>
      <c r="AO19" s="255">
        <f t="shared" si="43"/>
        <v>0</v>
      </c>
      <c r="AP19" s="752">
        <v>0</v>
      </c>
      <c r="AQ19" s="752">
        <v>0</v>
      </c>
      <c r="AR19" s="752">
        <v>0</v>
      </c>
      <c r="AS19" s="752">
        <v>0</v>
      </c>
      <c r="AT19" s="255">
        <f t="shared" si="44"/>
        <v>0</v>
      </c>
      <c r="AU19" s="113">
        <v>0</v>
      </c>
      <c r="AV19" s="113">
        <v>0</v>
      </c>
      <c r="AW19" s="113">
        <v>0</v>
      </c>
      <c r="AX19" s="113">
        <v>0</v>
      </c>
      <c r="AY19" s="255">
        <f t="shared" si="45"/>
        <v>0</v>
      </c>
    </row>
    <row r="20" spans="2:51" x14ac:dyDescent="0.3">
      <c r="B20" s="841"/>
      <c r="C20" s="1143"/>
      <c r="D20" s="1167"/>
      <c r="E20" s="563" t="s">
        <v>203</v>
      </c>
      <c r="F20" s="439">
        <f t="shared" si="46"/>
        <v>0</v>
      </c>
      <c r="G20" s="473">
        <v>0</v>
      </c>
      <c r="H20" s="112">
        <v>0</v>
      </c>
      <c r="I20" s="112">
        <v>0</v>
      </c>
      <c r="J20" s="112">
        <v>0</v>
      </c>
      <c r="K20" s="255">
        <f t="shared" si="11"/>
        <v>0</v>
      </c>
      <c r="L20" s="113">
        <v>0</v>
      </c>
      <c r="M20" s="113">
        <v>0</v>
      </c>
      <c r="N20" s="113">
        <v>0</v>
      </c>
      <c r="O20" s="113">
        <v>0</v>
      </c>
      <c r="P20" s="255">
        <f t="shared" si="13"/>
        <v>0</v>
      </c>
      <c r="Q20" s="113">
        <v>0</v>
      </c>
      <c r="R20" s="113">
        <v>0</v>
      </c>
      <c r="S20" s="113">
        <v>0</v>
      </c>
      <c r="T20" s="113">
        <v>0</v>
      </c>
      <c r="U20" s="255">
        <f t="shared" si="15"/>
        <v>0</v>
      </c>
      <c r="V20" s="113">
        <v>0</v>
      </c>
      <c r="W20" s="113">
        <v>0</v>
      </c>
      <c r="X20" s="113">
        <v>0</v>
      </c>
      <c r="Y20" s="113">
        <v>0</v>
      </c>
      <c r="Z20" s="255">
        <f t="shared" si="17"/>
        <v>0</v>
      </c>
      <c r="AA20" s="113">
        <v>0</v>
      </c>
      <c r="AB20" s="113">
        <v>0</v>
      </c>
      <c r="AC20" s="113">
        <v>0</v>
      </c>
      <c r="AD20" s="113">
        <v>0</v>
      </c>
      <c r="AE20" s="255">
        <f t="shared" si="41"/>
        <v>0</v>
      </c>
      <c r="AF20" s="113">
        <v>0</v>
      </c>
      <c r="AG20" s="113">
        <v>0</v>
      </c>
      <c r="AH20" s="113">
        <v>0</v>
      </c>
      <c r="AI20" s="113">
        <v>0</v>
      </c>
      <c r="AJ20" s="255">
        <f t="shared" si="42"/>
        <v>0</v>
      </c>
      <c r="AK20" s="113">
        <v>0</v>
      </c>
      <c r="AL20" s="113">
        <v>0</v>
      </c>
      <c r="AM20" s="113">
        <v>0</v>
      </c>
      <c r="AN20" s="113">
        <v>0</v>
      </c>
      <c r="AO20" s="255">
        <f t="shared" si="43"/>
        <v>0</v>
      </c>
      <c r="AP20" s="752">
        <v>0</v>
      </c>
      <c r="AQ20" s="752">
        <v>0</v>
      </c>
      <c r="AR20" s="752">
        <v>0</v>
      </c>
      <c r="AS20" s="752">
        <v>0</v>
      </c>
      <c r="AT20" s="255">
        <f t="shared" si="44"/>
        <v>0</v>
      </c>
      <c r="AU20" s="113">
        <v>0</v>
      </c>
      <c r="AV20" s="113">
        <v>0</v>
      </c>
      <c r="AW20" s="113">
        <v>0</v>
      </c>
      <c r="AX20" s="113">
        <v>0</v>
      </c>
      <c r="AY20" s="255">
        <f t="shared" si="45"/>
        <v>0</v>
      </c>
    </row>
    <row r="21" spans="2:51" ht="18.75" customHeight="1" thickBot="1" x14ac:dyDescent="0.35">
      <c r="B21" s="841"/>
      <c r="C21" s="1143"/>
      <c r="D21" s="1167"/>
      <c r="E21" s="563" t="s">
        <v>112</v>
      </c>
      <c r="F21" s="439">
        <f t="shared" si="46"/>
        <v>8</v>
      </c>
      <c r="G21" s="474">
        <v>1</v>
      </c>
      <c r="H21" s="112">
        <v>0</v>
      </c>
      <c r="I21" s="112">
        <v>0</v>
      </c>
      <c r="J21" s="112">
        <v>0</v>
      </c>
      <c r="K21" s="255">
        <f t="shared" si="11"/>
        <v>1</v>
      </c>
      <c r="L21" s="111">
        <v>2</v>
      </c>
      <c r="M21" s="111">
        <v>0</v>
      </c>
      <c r="N21" s="111">
        <v>0</v>
      </c>
      <c r="O21" s="111">
        <v>0</v>
      </c>
      <c r="P21" s="255">
        <f t="shared" si="13"/>
        <v>2</v>
      </c>
      <c r="Q21" s="111">
        <v>2</v>
      </c>
      <c r="R21" s="111">
        <v>0</v>
      </c>
      <c r="S21" s="111">
        <v>0</v>
      </c>
      <c r="T21" s="111">
        <v>0</v>
      </c>
      <c r="U21" s="255">
        <f t="shared" si="15"/>
        <v>2</v>
      </c>
      <c r="V21" s="111">
        <v>0</v>
      </c>
      <c r="W21" s="111">
        <v>0</v>
      </c>
      <c r="X21" s="111">
        <v>0</v>
      </c>
      <c r="Y21" s="111">
        <v>3</v>
      </c>
      <c r="Z21" s="255">
        <f t="shared" si="17"/>
        <v>3</v>
      </c>
      <c r="AA21" s="113">
        <v>0</v>
      </c>
      <c r="AB21" s="113">
        <v>0</v>
      </c>
      <c r="AC21" s="113">
        <v>0</v>
      </c>
      <c r="AD21" s="113">
        <v>0</v>
      </c>
      <c r="AE21" s="255">
        <f t="shared" si="41"/>
        <v>0</v>
      </c>
      <c r="AF21" s="113">
        <v>0</v>
      </c>
      <c r="AG21" s="113">
        <v>0</v>
      </c>
      <c r="AH21" s="113">
        <v>0</v>
      </c>
      <c r="AI21" s="113">
        <v>0</v>
      </c>
      <c r="AJ21" s="255">
        <f t="shared" si="42"/>
        <v>0</v>
      </c>
      <c r="AK21" s="113">
        <v>0</v>
      </c>
      <c r="AL21" s="113">
        <v>0</v>
      </c>
      <c r="AM21" s="113">
        <v>0</v>
      </c>
      <c r="AN21" s="113">
        <v>0</v>
      </c>
      <c r="AO21" s="255">
        <f t="shared" si="43"/>
        <v>0</v>
      </c>
      <c r="AP21" s="752">
        <v>0</v>
      </c>
      <c r="AQ21" s="752">
        <v>0</v>
      </c>
      <c r="AR21" s="752">
        <v>0</v>
      </c>
      <c r="AS21" s="752">
        <v>0</v>
      </c>
      <c r="AT21" s="255">
        <f t="shared" si="44"/>
        <v>0</v>
      </c>
      <c r="AU21" s="113">
        <v>0</v>
      </c>
      <c r="AV21" s="113">
        <v>0</v>
      </c>
      <c r="AW21" s="113">
        <v>0</v>
      </c>
      <c r="AX21" s="113">
        <v>0</v>
      </c>
      <c r="AY21" s="255">
        <f t="shared" si="45"/>
        <v>0</v>
      </c>
    </row>
    <row r="22" spans="2:51" ht="19.5" customHeight="1" thickBot="1" x14ac:dyDescent="0.35">
      <c r="B22" s="461"/>
      <c r="C22" s="1143"/>
      <c r="D22" s="1170"/>
      <c r="E22" s="547" t="s">
        <v>763</v>
      </c>
      <c r="F22" s="439">
        <f t="shared" si="46"/>
        <v>0</v>
      </c>
      <c r="G22" s="475"/>
      <c r="H22" s="112"/>
      <c r="I22" s="112"/>
      <c r="J22" s="112"/>
      <c r="K22" s="255"/>
      <c r="L22" s="446"/>
      <c r="M22" s="446"/>
      <c r="N22" s="446"/>
      <c r="O22" s="446"/>
      <c r="P22" s="255"/>
      <c r="Q22" s="446"/>
      <c r="R22" s="446"/>
      <c r="S22" s="446"/>
      <c r="T22" s="446"/>
      <c r="U22" s="255"/>
      <c r="V22" s="446"/>
      <c r="W22" s="446"/>
      <c r="X22" s="446"/>
      <c r="Y22" s="446"/>
      <c r="Z22" s="255"/>
      <c r="AA22" s="111">
        <v>0</v>
      </c>
      <c r="AB22" s="111">
        <v>0</v>
      </c>
      <c r="AC22" s="111">
        <v>0</v>
      </c>
      <c r="AD22" s="111">
        <v>0</v>
      </c>
      <c r="AE22" s="255">
        <f t="shared" si="41"/>
        <v>0</v>
      </c>
      <c r="AF22" s="111">
        <v>0</v>
      </c>
      <c r="AG22" s="111">
        <v>0</v>
      </c>
      <c r="AH22" s="111">
        <v>0</v>
      </c>
      <c r="AI22" s="111">
        <v>0</v>
      </c>
      <c r="AJ22" s="255">
        <f t="shared" si="42"/>
        <v>0</v>
      </c>
      <c r="AK22" s="113">
        <v>0</v>
      </c>
      <c r="AL22" s="113">
        <v>0</v>
      </c>
      <c r="AM22" s="113">
        <v>0</v>
      </c>
      <c r="AN22" s="113">
        <v>0</v>
      </c>
      <c r="AO22" s="255">
        <f t="shared" si="43"/>
        <v>0</v>
      </c>
      <c r="AP22" s="752">
        <v>0</v>
      </c>
      <c r="AQ22" s="752">
        <v>0</v>
      </c>
      <c r="AR22" s="752">
        <v>0</v>
      </c>
      <c r="AS22" s="752">
        <v>0</v>
      </c>
      <c r="AT22" s="255">
        <f t="shared" si="44"/>
        <v>0</v>
      </c>
      <c r="AU22" s="113">
        <v>0</v>
      </c>
      <c r="AV22" s="113">
        <v>0</v>
      </c>
      <c r="AW22" s="113">
        <v>0</v>
      </c>
      <c r="AX22" s="113">
        <v>0</v>
      </c>
      <c r="AY22" s="255">
        <f t="shared" si="45"/>
        <v>0</v>
      </c>
    </row>
    <row r="23" spans="2:51" x14ac:dyDescent="0.3">
      <c r="B23" s="856">
        <v>3</v>
      </c>
      <c r="C23" s="1143"/>
      <c r="D23" s="1169" t="s">
        <v>533</v>
      </c>
      <c r="E23" s="562" t="s">
        <v>116</v>
      </c>
      <c r="F23" s="439">
        <f t="shared" si="46"/>
        <v>0</v>
      </c>
      <c r="G23" s="476">
        <v>0</v>
      </c>
      <c r="H23" s="112">
        <v>0</v>
      </c>
      <c r="I23" s="112">
        <v>0</v>
      </c>
      <c r="J23" s="112">
        <v>0</v>
      </c>
      <c r="K23" s="255">
        <f t="shared" si="11"/>
        <v>0</v>
      </c>
      <c r="L23" s="112">
        <v>0</v>
      </c>
      <c r="M23" s="112">
        <v>0</v>
      </c>
      <c r="N23" s="112">
        <v>0</v>
      </c>
      <c r="O23" s="112">
        <v>0</v>
      </c>
      <c r="P23" s="255">
        <f t="shared" si="13"/>
        <v>0</v>
      </c>
      <c r="Q23" s="112">
        <v>0</v>
      </c>
      <c r="R23" s="112">
        <v>0</v>
      </c>
      <c r="S23" s="112">
        <v>0</v>
      </c>
      <c r="T23" s="112">
        <v>0</v>
      </c>
      <c r="U23" s="255">
        <f t="shared" si="15"/>
        <v>0</v>
      </c>
      <c r="V23" s="112">
        <v>0</v>
      </c>
      <c r="W23" s="112">
        <v>0</v>
      </c>
      <c r="X23" s="112">
        <v>0</v>
      </c>
      <c r="Y23" s="112">
        <v>0</v>
      </c>
      <c r="Z23" s="255">
        <f t="shared" si="17"/>
        <v>0</v>
      </c>
      <c r="AA23" s="113">
        <v>0</v>
      </c>
      <c r="AB23" s="113">
        <v>0</v>
      </c>
      <c r="AC23" s="113">
        <v>0</v>
      </c>
      <c r="AD23" s="113">
        <v>0</v>
      </c>
      <c r="AE23" s="255">
        <f t="shared" si="41"/>
        <v>0</v>
      </c>
      <c r="AF23" s="113">
        <v>0</v>
      </c>
      <c r="AG23" s="113">
        <v>0</v>
      </c>
      <c r="AH23" s="113">
        <v>0</v>
      </c>
      <c r="AI23" s="113">
        <v>0</v>
      </c>
      <c r="AJ23" s="255">
        <f t="shared" si="42"/>
        <v>0</v>
      </c>
      <c r="AK23" s="113">
        <v>0</v>
      </c>
      <c r="AL23" s="113">
        <v>0</v>
      </c>
      <c r="AM23" s="113">
        <v>0</v>
      </c>
      <c r="AN23" s="113">
        <v>0</v>
      </c>
      <c r="AO23" s="255">
        <f t="shared" si="43"/>
        <v>0</v>
      </c>
      <c r="AP23" s="752">
        <v>0</v>
      </c>
      <c r="AQ23" s="752">
        <v>0</v>
      </c>
      <c r="AR23" s="752">
        <v>0</v>
      </c>
      <c r="AS23" s="752">
        <v>0</v>
      </c>
      <c r="AT23" s="255">
        <f t="shared" si="44"/>
        <v>0</v>
      </c>
      <c r="AU23" s="113">
        <v>0</v>
      </c>
      <c r="AV23" s="113">
        <v>0</v>
      </c>
      <c r="AW23" s="113">
        <v>0</v>
      </c>
      <c r="AX23" s="113">
        <v>0</v>
      </c>
      <c r="AY23" s="255">
        <f t="shared" si="45"/>
        <v>0</v>
      </c>
    </row>
    <row r="24" spans="2:51" x14ac:dyDescent="0.3">
      <c r="B24" s="841"/>
      <c r="C24" s="1143"/>
      <c r="D24" s="1167"/>
      <c r="E24" s="563" t="s">
        <v>203</v>
      </c>
      <c r="F24" s="439">
        <f t="shared" si="46"/>
        <v>0</v>
      </c>
      <c r="G24" s="473">
        <v>0</v>
      </c>
      <c r="H24" s="112">
        <v>0</v>
      </c>
      <c r="I24" s="112">
        <v>0</v>
      </c>
      <c r="J24" s="112">
        <v>0</v>
      </c>
      <c r="K24" s="255">
        <f t="shared" si="11"/>
        <v>0</v>
      </c>
      <c r="L24" s="113">
        <v>0</v>
      </c>
      <c r="M24" s="113">
        <v>0</v>
      </c>
      <c r="N24" s="113">
        <v>0</v>
      </c>
      <c r="O24" s="113">
        <v>0</v>
      </c>
      <c r="P24" s="255">
        <f t="shared" si="13"/>
        <v>0</v>
      </c>
      <c r="Q24" s="112">
        <v>0</v>
      </c>
      <c r="R24" s="112">
        <v>0</v>
      </c>
      <c r="S24" s="112">
        <v>0</v>
      </c>
      <c r="T24" s="112">
        <v>0</v>
      </c>
      <c r="U24" s="255">
        <f t="shared" si="15"/>
        <v>0</v>
      </c>
      <c r="V24" s="113">
        <v>0</v>
      </c>
      <c r="W24" s="113">
        <v>0</v>
      </c>
      <c r="X24" s="113">
        <v>0</v>
      </c>
      <c r="Y24" s="113">
        <v>0</v>
      </c>
      <c r="Z24" s="255">
        <f t="shared" si="17"/>
        <v>0</v>
      </c>
      <c r="AA24" s="113">
        <v>0</v>
      </c>
      <c r="AB24" s="113">
        <v>0</v>
      </c>
      <c r="AC24" s="113">
        <v>0</v>
      </c>
      <c r="AD24" s="113">
        <v>0</v>
      </c>
      <c r="AE24" s="255">
        <f t="shared" si="41"/>
        <v>0</v>
      </c>
      <c r="AF24" s="113">
        <v>0</v>
      </c>
      <c r="AG24" s="113">
        <v>0</v>
      </c>
      <c r="AH24" s="113">
        <v>0</v>
      </c>
      <c r="AI24" s="113">
        <v>0</v>
      </c>
      <c r="AJ24" s="255">
        <f t="shared" si="42"/>
        <v>0</v>
      </c>
      <c r="AK24" s="113">
        <v>0</v>
      </c>
      <c r="AL24" s="113">
        <v>0</v>
      </c>
      <c r="AM24" s="113">
        <v>0</v>
      </c>
      <c r="AN24" s="113">
        <v>0</v>
      </c>
      <c r="AO24" s="255">
        <f t="shared" si="43"/>
        <v>0</v>
      </c>
      <c r="AP24" s="752">
        <v>0</v>
      </c>
      <c r="AQ24" s="752">
        <v>0</v>
      </c>
      <c r="AR24" s="752">
        <v>0</v>
      </c>
      <c r="AS24" s="752">
        <v>0</v>
      </c>
      <c r="AT24" s="255">
        <f t="shared" si="44"/>
        <v>0</v>
      </c>
      <c r="AU24" s="113">
        <v>0</v>
      </c>
      <c r="AV24" s="113">
        <v>0</v>
      </c>
      <c r="AW24" s="113">
        <v>0</v>
      </c>
      <c r="AX24" s="113">
        <v>0</v>
      </c>
      <c r="AY24" s="255">
        <f t="shared" si="45"/>
        <v>0</v>
      </c>
    </row>
    <row r="25" spans="2:51" ht="19.5" thickBot="1" x14ac:dyDescent="0.35">
      <c r="B25" s="841"/>
      <c r="C25" s="1143"/>
      <c r="D25" s="1167"/>
      <c r="E25" s="563" t="s">
        <v>112</v>
      </c>
      <c r="F25" s="439">
        <f t="shared" si="46"/>
        <v>0</v>
      </c>
      <c r="G25" s="474">
        <v>0</v>
      </c>
      <c r="H25" s="112">
        <v>0</v>
      </c>
      <c r="I25" s="112">
        <v>0</v>
      </c>
      <c r="J25" s="112">
        <v>0</v>
      </c>
      <c r="K25" s="255">
        <f t="shared" si="11"/>
        <v>0</v>
      </c>
      <c r="L25" s="111">
        <v>0</v>
      </c>
      <c r="M25" s="111">
        <v>0</v>
      </c>
      <c r="N25" s="111">
        <v>0</v>
      </c>
      <c r="O25" s="111">
        <v>0</v>
      </c>
      <c r="P25" s="255">
        <f t="shared" si="13"/>
        <v>0</v>
      </c>
      <c r="Q25" s="112">
        <v>0</v>
      </c>
      <c r="R25" s="112">
        <v>0</v>
      </c>
      <c r="S25" s="112">
        <v>0</v>
      </c>
      <c r="T25" s="112">
        <v>0</v>
      </c>
      <c r="U25" s="255">
        <f t="shared" si="15"/>
        <v>0</v>
      </c>
      <c r="V25" s="111">
        <v>0</v>
      </c>
      <c r="W25" s="111">
        <v>0</v>
      </c>
      <c r="X25" s="111">
        <v>0</v>
      </c>
      <c r="Y25" s="111">
        <v>0</v>
      </c>
      <c r="Z25" s="255">
        <f t="shared" si="17"/>
        <v>0</v>
      </c>
      <c r="AA25" s="113">
        <v>0</v>
      </c>
      <c r="AB25" s="113">
        <v>0</v>
      </c>
      <c r="AC25" s="113">
        <v>0</v>
      </c>
      <c r="AD25" s="113">
        <v>0</v>
      </c>
      <c r="AE25" s="255">
        <f t="shared" si="41"/>
        <v>0</v>
      </c>
      <c r="AF25" s="113">
        <v>0</v>
      </c>
      <c r="AG25" s="113">
        <v>0</v>
      </c>
      <c r="AH25" s="113">
        <v>0</v>
      </c>
      <c r="AI25" s="113">
        <v>0</v>
      </c>
      <c r="AJ25" s="255">
        <f t="shared" si="42"/>
        <v>0</v>
      </c>
      <c r="AK25" s="113">
        <v>0</v>
      </c>
      <c r="AL25" s="113">
        <v>0</v>
      </c>
      <c r="AM25" s="113">
        <v>0</v>
      </c>
      <c r="AN25" s="113">
        <v>0</v>
      </c>
      <c r="AO25" s="255">
        <f t="shared" si="43"/>
        <v>0</v>
      </c>
      <c r="AP25" s="752">
        <v>0</v>
      </c>
      <c r="AQ25" s="752">
        <v>0</v>
      </c>
      <c r="AR25" s="752">
        <v>0</v>
      </c>
      <c r="AS25" s="752">
        <v>0</v>
      </c>
      <c r="AT25" s="255">
        <f t="shared" si="44"/>
        <v>0</v>
      </c>
      <c r="AU25" s="113">
        <v>0</v>
      </c>
      <c r="AV25" s="113">
        <v>0</v>
      </c>
      <c r="AW25" s="113">
        <v>0</v>
      </c>
      <c r="AX25" s="113">
        <v>0</v>
      </c>
      <c r="AY25" s="255">
        <f t="shared" si="45"/>
        <v>0</v>
      </c>
    </row>
    <row r="26" spans="2:51" ht="18.75" customHeight="1" thickBot="1" x14ac:dyDescent="0.35">
      <c r="B26" s="461"/>
      <c r="C26" s="1143"/>
      <c r="D26" s="1170"/>
      <c r="E26" s="547" t="s">
        <v>763</v>
      </c>
      <c r="F26" s="439">
        <f t="shared" si="46"/>
        <v>0</v>
      </c>
      <c r="G26" s="475"/>
      <c r="H26" s="112"/>
      <c r="I26" s="112"/>
      <c r="J26" s="112"/>
      <c r="K26" s="255"/>
      <c r="L26" s="446"/>
      <c r="M26" s="446"/>
      <c r="N26" s="446"/>
      <c r="O26" s="446"/>
      <c r="P26" s="255"/>
      <c r="Q26" s="112"/>
      <c r="R26" s="112"/>
      <c r="S26" s="112"/>
      <c r="T26" s="112"/>
      <c r="U26" s="255"/>
      <c r="V26" s="446"/>
      <c r="W26" s="446"/>
      <c r="X26" s="446"/>
      <c r="Y26" s="446"/>
      <c r="Z26" s="255"/>
      <c r="AA26" s="111">
        <v>0</v>
      </c>
      <c r="AB26" s="111">
        <v>0</v>
      </c>
      <c r="AC26" s="111">
        <v>0</v>
      </c>
      <c r="AD26" s="111">
        <v>0</v>
      </c>
      <c r="AE26" s="255">
        <f t="shared" si="41"/>
        <v>0</v>
      </c>
      <c r="AF26" s="111">
        <v>0</v>
      </c>
      <c r="AG26" s="111">
        <v>0</v>
      </c>
      <c r="AH26" s="111">
        <v>0</v>
      </c>
      <c r="AI26" s="111">
        <v>0</v>
      </c>
      <c r="AJ26" s="255">
        <f t="shared" si="42"/>
        <v>0</v>
      </c>
      <c r="AK26" s="113">
        <v>0</v>
      </c>
      <c r="AL26" s="113">
        <v>0</v>
      </c>
      <c r="AM26" s="113">
        <v>0</v>
      </c>
      <c r="AN26" s="113">
        <v>0</v>
      </c>
      <c r="AO26" s="255">
        <f t="shared" si="43"/>
        <v>0</v>
      </c>
      <c r="AP26" s="752">
        <v>0</v>
      </c>
      <c r="AQ26" s="752">
        <v>0</v>
      </c>
      <c r="AR26" s="752">
        <v>0</v>
      </c>
      <c r="AS26" s="752">
        <v>0</v>
      </c>
      <c r="AT26" s="255">
        <f t="shared" si="44"/>
        <v>0</v>
      </c>
      <c r="AU26" s="113">
        <v>0</v>
      </c>
      <c r="AV26" s="113">
        <v>0</v>
      </c>
      <c r="AW26" s="113">
        <v>0</v>
      </c>
      <c r="AX26" s="113">
        <v>0</v>
      </c>
      <c r="AY26" s="255">
        <f t="shared" si="45"/>
        <v>0</v>
      </c>
    </row>
    <row r="27" spans="2:51" x14ac:dyDescent="0.3">
      <c r="B27" s="856">
        <v>4</v>
      </c>
      <c r="C27" s="1143"/>
      <c r="D27" s="1169" t="s">
        <v>602</v>
      </c>
      <c r="E27" s="562" t="s">
        <v>116</v>
      </c>
      <c r="F27" s="439">
        <f t="shared" si="46"/>
        <v>0</v>
      </c>
      <c r="G27" s="476">
        <v>0</v>
      </c>
      <c r="H27" s="112">
        <v>0</v>
      </c>
      <c r="I27" s="112">
        <v>0</v>
      </c>
      <c r="J27" s="112">
        <v>0</v>
      </c>
      <c r="K27" s="255">
        <f t="shared" si="11"/>
        <v>0</v>
      </c>
      <c r="L27" s="112">
        <v>0</v>
      </c>
      <c r="M27" s="112">
        <v>0</v>
      </c>
      <c r="N27" s="112">
        <v>0</v>
      </c>
      <c r="O27" s="112">
        <v>0</v>
      </c>
      <c r="P27" s="255">
        <f t="shared" si="13"/>
        <v>0</v>
      </c>
      <c r="Q27" s="112">
        <v>0</v>
      </c>
      <c r="R27" s="112">
        <v>0</v>
      </c>
      <c r="S27" s="112">
        <v>0</v>
      </c>
      <c r="T27" s="112">
        <v>0</v>
      </c>
      <c r="U27" s="255">
        <f t="shared" si="15"/>
        <v>0</v>
      </c>
      <c r="V27" s="112">
        <v>0</v>
      </c>
      <c r="W27" s="112">
        <v>0</v>
      </c>
      <c r="X27" s="112">
        <v>0</v>
      </c>
      <c r="Y27" s="112">
        <v>0</v>
      </c>
      <c r="Z27" s="255">
        <f t="shared" si="17"/>
        <v>0</v>
      </c>
      <c r="AA27" s="113">
        <v>0</v>
      </c>
      <c r="AB27" s="113">
        <v>0</v>
      </c>
      <c r="AC27" s="113">
        <v>0</v>
      </c>
      <c r="AD27" s="113">
        <v>0</v>
      </c>
      <c r="AE27" s="255">
        <f t="shared" si="41"/>
        <v>0</v>
      </c>
      <c r="AF27" s="113">
        <v>0</v>
      </c>
      <c r="AG27" s="113">
        <v>0</v>
      </c>
      <c r="AH27" s="113">
        <v>0</v>
      </c>
      <c r="AI27" s="113">
        <v>0</v>
      </c>
      <c r="AJ27" s="255">
        <f t="shared" si="42"/>
        <v>0</v>
      </c>
      <c r="AK27" s="113">
        <v>0</v>
      </c>
      <c r="AL27" s="113">
        <v>0</v>
      </c>
      <c r="AM27" s="113">
        <v>0</v>
      </c>
      <c r="AN27" s="113">
        <v>0</v>
      </c>
      <c r="AO27" s="255">
        <f t="shared" si="43"/>
        <v>0</v>
      </c>
      <c r="AP27" s="752">
        <v>0</v>
      </c>
      <c r="AQ27" s="752">
        <v>0</v>
      </c>
      <c r="AR27" s="752">
        <v>0</v>
      </c>
      <c r="AS27" s="752">
        <v>0</v>
      </c>
      <c r="AT27" s="255">
        <f t="shared" si="44"/>
        <v>0</v>
      </c>
      <c r="AU27" s="113">
        <v>0</v>
      </c>
      <c r="AV27" s="113">
        <v>0</v>
      </c>
      <c r="AW27" s="113">
        <v>0</v>
      </c>
      <c r="AX27" s="113">
        <v>0</v>
      </c>
      <c r="AY27" s="255">
        <f t="shared" si="45"/>
        <v>0</v>
      </c>
    </row>
    <row r="28" spans="2:51" x14ac:dyDescent="0.3">
      <c r="B28" s="841"/>
      <c r="C28" s="1143"/>
      <c r="D28" s="1167"/>
      <c r="E28" s="563" t="s">
        <v>203</v>
      </c>
      <c r="F28" s="439">
        <f t="shared" si="46"/>
        <v>0</v>
      </c>
      <c r="G28" s="473">
        <v>0</v>
      </c>
      <c r="H28" s="112">
        <v>0</v>
      </c>
      <c r="I28" s="112">
        <v>0</v>
      </c>
      <c r="J28" s="112">
        <v>0</v>
      </c>
      <c r="K28" s="255">
        <f t="shared" si="11"/>
        <v>0</v>
      </c>
      <c r="L28" s="113">
        <v>0</v>
      </c>
      <c r="M28" s="113">
        <v>0</v>
      </c>
      <c r="N28" s="113">
        <v>0</v>
      </c>
      <c r="O28" s="113">
        <v>0</v>
      </c>
      <c r="P28" s="255">
        <f t="shared" si="13"/>
        <v>0</v>
      </c>
      <c r="Q28" s="112">
        <v>0</v>
      </c>
      <c r="R28" s="112">
        <v>0</v>
      </c>
      <c r="S28" s="112">
        <v>0</v>
      </c>
      <c r="T28" s="112">
        <v>0</v>
      </c>
      <c r="U28" s="255">
        <f t="shared" si="15"/>
        <v>0</v>
      </c>
      <c r="V28" s="113">
        <v>0</v>
      </c>
      <c r="W28" s="113">
        <v>0</v>
      </c>
      <c r="X28" s="113">
        <v>0</v>
      </c>
      <c r="Y28" s="113">
        <v>0</v>
      </c>
      <c r="Z28" s="255">
        <f t="shared" si="17"/>
        <v>0</v>
      </c>
      <c r="AA28" s="113">
        <v>0</v>
      </c>
      <c r="AB28" s="113">
        <v>0</v>
      </c>
      <c r="AC28" s="113">
        <v>0</v>
      </c>
      <c r="AD28" s="113">
        <v>0</v>
      </c>
      <c r="AE28" s="255">
        <f t="shared" si="41"/>
        <v>0</v>
      </c>
      <c r="AF28" s="113">
        <v>0</v>
      </c>
      <c r="AG28" s="113">
        <v>0</v>
      </c>
      <c r="AH28" s="113">
        <v>0</v>
      </c>
      <c r="AI28" s="113">
        <v>0</v>
      </c>
      <c r="AJ28" s="255">
        <f t="shared" si="42"/>
        <v>0</v>
      </c>
      <c r="AK28" s="113">
        <v>0</v>
      </c>
      <c r="AL28" s="113">
        <v>0</v>
      </c>
      <c r="AM28" s="113">
        <v>0</v>
      </c>
      <c r="AN28" s="113">
        <v>0</v>
      </c>
      <c r="AO28" s="255">
        <f t="shared" si="43"/>
        <v>0</v>
      </c>
      <c r="AP28" s="752">
        <v>0</v>
      </c>
      <c r="AQ28" s="752">
        <v>0</v>
      </c>
      <c r="AR28" s="752">
        <v>0</v>
      </c>
      <c r="AS28" s="752">
        <v>0</v>
      </c>
      <c r="AT28" s="255">
        <f t="shared" si="44"/>
        <v>0</v>
      </c>
      <c r="AU28" s="113">
        <v>0</v>
      </c>
      <c r="AV28" s="113">
        <v>0</v>
      </c>
      <c r="AW28" s="113">
        <v>0</v>
      </c>
      <c r="AX28" s="113">
        <v>0</v>
      </c>
      <c r="AY28" s="255">
        <f t="shared" si="45"/>
        <v>0</v>
      </c>
    </row>
    <row r="29" spans="2:51" ht="20.25" customHeight="1" thickBot="1" x14ac:dyDescent="0.35">
      <c r="B29" s="841"/>
      <c r="C29" s="1143"/>
      <c r="D29" s="1167"/>
      <c r="E29" s="563" t="s">
        <v>112</v>
      </c>
      <c r="F29" s="439">
        <f t="shared" si="46"/>
        <v>0</v>
      </c>
      <c r="G29" s="474">
        <v>0</v>
      </c>
      <c r="H29" s="112">
        <v>0</v>
      </c>
      <c r="I29" s="112">
        <v>0</v>
      </c>
      <c r="J29" s="112">
        <v>0</v>
      </c>
      <c r="K29" s="255">
        <f t="shared" si="11"/>
        <v>0</v>
      </c>
      <c r="L29" s="111">
        <v>0</v>
      </c>
      <c r="M29" s="111">
        <v>0</v>
      </c>
      <c r="N29" s="111">
        <v>0</v>
      </c>
      <c r="O29" s="111">
        <v>0</v>
      </c>
      <c r="P29" s="255">
        <f t="shared" si="13"/>
        <v>0</v>
      </c>
      <c r="Q29" s="112">
        <v>0</v>
      </c>
      <c r="R29" s="112">
        <v>0</v>
      </c>
      <c r="S29" s="112">
        <v>0</v>
      </c>
      <c r="T29" s="112">
        <v>0</v>
      </c>
      <c r="U29" s="255">
        <f t="shared" si="15"/>
        <v>0</v>
      </c>
      <c r="V29" s="111">
        <v>0</v>
      </c>
      <c r="W29" s="111">
        <v>0</v>
      </c>
      <c r="X29" s="111">
        <v>0</v>
      </c>
      <c r="Y29" s="111">
        <v>0</v>
      </c>
      <c r="Z29" s="255">
        <f t="shared" si="17"/>
        <v>0</v>
      </c>
      <c r="AA29" s="113">
        <v>0</v>
      </c>
      <c r="AB29" s="113">
        <v>0</v>
      </c>
      <c r="AC29" s="113">
        <v>0</v>
      </c>
      <c r="AD29" s="113">
        <v>0</v>
      </c>
      <c r="AE29" s="255">
        <f t="shared" si="41"/>
        <v>0</v>
      </c>
      <c r="AF29" s="113">
        <v>0</v>
      </c>
      <c r="AG29" s="113">
        <v>0</v>
      </c>
      <c r="AH29" s="113">
        <v>0</v>
      </c>
      <c r="AI29" s="113">
        <v>0</v>
      </c>
      <c r="AJ29" s="255">
        <f t="shared" si="42"/>
        <v>0</v>
      </c>
      <c r="AK29" s="113">
        <v>0</v>
      </c>
      <c r="AL29" s="113">
        <v>0</v>
      </c>
      <c r="AM29" s="113">
        <v>0</v>
      </c>
      <c r="AN29" s="113">
        <v>0</v>
      </c>
      <c r="AO29" s="255">
        <f t="shared" si="43"/>
        <v>0</v>
      </c>
      <c r="AP29" s="752">
        <v>0</v>
      </c>
      <c r="AQ29" s="752">
        <v>0</v>
      </c>
      <c r="AR29" s="752">
        <v>0</v>
      </c>
      <c r="AS29" s="752">
        <v>0</v>
      </c>
      <c r="AT29" s="255">
        <f t="shared" si="44"/>
        <v>0</v>
      </c>
      <c r="AU29" s="113">
        <v>0</v>
      </c>
      <c r="AV29" s="113">
        <v>0</v>
      </c>
      <c r="AW29" s="113">
        <v>0</v>
      </c>
      <c r="AX29" s="113">
        <v>0</v>
      </c>
      <c r="AY29" s="255">
        <f t="shared" si="45"/>
        <v>0</v>
      </c>
    </row>
    <row r="30" spans="2:51" ht="21" customHeight="1" thickBot="1" x14ac:dyDescent="0.35">
      <c r="B30" s="461"/>
      <c r="C30" s="1143"/>
      <c r="D30" s="1170"/>
      <c r="E30" s="547" t="s">
        <v>763</v>
      </c>
      <c r="F30" s="439">
        <f t="shared" si="46"/>
        <v>0</v>
      </c>
      <c r="G30" s="475"/>
      <c r="H30" s="112"/>
      <c r="I30" s="112"/>
      <c r="J30" s="112"/>
      <c r="K30" s="255"/>
      <c r="L30" s="446"/>
      <c r="M30" s="446"/>
      <c r="N30" s="446"/>
      <c r="O30" s="446"/>
      <c r="P30" s="255"/>
      <c r="Q30" s="112"/>
      <c r="R30" s="112"/>
      <c r="S30" s="112"/>
      <c r="T30" s="112"/>
      <c r="U30" s="255"/>
      <c r="V30" s="446"/>
      <c r="W30" s="446"/>
      <c r="X30" s="446"/>
      <c r="Y30" s="446"/>
      <c r="Z30" s="255"/>
      <c r="AA30" s="113">
        <v>0</v>
      </c>
      <c r="AB30" s="113">
        <v>0</v>
      </c>
      <c r="AC30" s="113">
        <v>0</v>
      </c>
      <c r="AD30" s="113">
        <v>0</v>
      </c>
      <c r="AE30" s="255">
        <f t="shared" si="41"/>
        <v>0</v>
      </c>
      <c r="AF30" s="111">
        <v>0</v>
      </c>
      <c r="AG30" s="111">
        <v>0</v>
      </c>
      <c r="AH30" s="111">
        <v>0</v>
      </c>
      <c r="AI30" s="111">
        <v>0</v>
      </c>
      <c r="AJ30" s="255">
        <f t="shared" si="42"/>
        <v>0</v>
      </c>
      <c r="AK30" s="113">
        <v>0</v>
      </c>
      <c r="AL30" s="113">
        <v>0</v>
      </c>
      <c r="AM30" s="113">
        <v>0</v>
      </c>
      <c r="AN30" s="113">
        <v>0</v>
      </c>
      <c r="AO30" s="255">
        <f t="shared" si="43"/>
        <v>0</v>
      </c>
      <c r="AP30" s="752">
        <v>0</v>
      </c>
      <c r="AQ30" s="752">
        <v>0</v>
      </c>
      <c r="AR30" s="752">
        <v>0</v>
      </c>
      <c r="AS30" s="752">
        <v>0</v>
      </c>
      <c r="AT30" s="255">
        <f t="shared" si="44"/>
        <v>0</v>
      </c>
      <c r="AU30" s="113">
        <v>0</v>
      </c>
      <c r="AV30" s="113">
        <v>0</v>
      </c>
      <c r="AW30" s="113">
        <v>0</v>
      </c>
      <c r="AX30" s="113">
        <v>0</v>
      </c>
      <c r="AY30" s="255">
        <f t="shared" si="45"/>
        <v>0</v>
      </c>
    </row>
    <row r="31" spans="2:51" x14ac:dyDescent="0.3">
      <c r="B31" s="856">
        <v>5</v>
      </c>
      <c r="C31" s="1143"/>
      <c r="D31" s="1169" t="s">
        <v>534</v>
      </c>
      <c r="E31" s="562" t="s">
        <v>116</v>
      </c>
      <c r="F31" s="439">
        <f t="shared" si="46"/>
        <v>0</v>
      </c>
      <c r="G31" s="476">
        <v>0</v>
      </c>
      <c r="H31" s="112">
        <v>0</v>
      </c>
      <c r="I31" s="112">
        <v>0</v>
      </c>
      <c r="J31" s="112">
        <v>0</v>
      </c>
      <c r="K31" s="255">
        <f t="shared" si="11"/>
        <v>0</v>
      </c>
      <c r="L31" s="205">
        <v>0</v>
      </c>
      <c r="M31" s="205">
        <v>0</v>
      </c>
      <c r="N31" s="205">
        <v>0</v>
      </c>
      <c r="O31" s="205">
        <v>0</v>
      </c>
      <c r="P31" s="255">
        <f t="shared" si="13"/>
        <v>0</v>
      </c>
      <c r="Q31" s="112">
        <v>0</v>
      </c>
      <c r="R31" s="112">
        <v>0</v>
      </c>
      <c r="S31" s="112">
        <v>0</v>
      </c>
      <c r="T31" s="112">
        <v>0</v>
      </c>
      <c r="U31" s="255">
        <f t="shared" si="15"/>
        <v>0</v>
      </c>
      <c r="V31" s="205">
        <v>0</v>
      </c>
      <c r="W31" s="205">
        <v>0</v>
      </c>
      <c r="X31" s="205">
        <v>0</v>
      </c>
      <c r="Y31" s="205">
        <v>0</v>
      </c>
      <c r="Z31" s="255">
        <f t="shared" si="17"/>
        <v>0</v>
      </c>
      <c r="AA31" s="113">
        <v>0</v>
      </c>
      <c r="AB31" s="113">
        <v>0</v>
      </c>
      <c r="AC31" s="113">
        <v>0</v>
      </c>
      <c r="AD31" s="113">
        <v>0</v>
      </c>
      <c r="AE31" s="255">
        <f t="shared" si="41"/>
        <v>0</v>
      </c>
      <c r="AF31" s="205">
        <v>0</v>
      </c>
      <c r="AG31" s="205">
        <v>0</v>
      </c>
      <c r="AH31" s="205">
        <v>0</v>
      </c>
      <c r="AI31" s="205">
        <v>0</v>
      </c>
      <c r="AJ31" s="255">
        <f t="shared" si="42"/>
        <v>0</v>
      </c>
      <c r="AK31" s="113">
        <v>0</v>
      </c>
      <c r="AL31" s="113">
        <v>0</v>
      </c>
      <c r="AM31" s="113">
        <v>0</v>
      </c>
      <c r="AN31" s="113">
        <v>0</v>
      </c>
      <c r="AO31" s="255">
        <f t="shared" si="43"/>
        <v>0</v>
      </c>
      <c r="AP31" s="752">
        <v>0</v>
      </c>
      <c r="AQ31" s="752">
        <v>0</v>
      </c>
      <c r="AR31" s="752">
        <v>0</v>
      </c>
      <c r="AS31" s="752">
        <v>0</v>
      </c>
      <c r="AT31" s="255">
        <f t="shared" si="44"/>
        <v>0</v>
      </c>
      <c r="AU31" s="113">
        <v>0</v>
      </c>
      <c r="AV31" s="113">
        <v>0</v>
      </c>
      <c r="AW31" s="113">
        <v>0</v>
      </c>
      <c r="AX31" s="113">
        <v>0</v>
      </c>
      <c r="AY31" s="255">
        <f t="shared" si="45"/>
        <v>0</v>
      </c>
    </row>
    <row r="32" spans="2:51" x14ac:dyDescent="0.3">
      <c r="B32" s="841"/>
      <c r="C32" s="1143"/>
      <c r="D32" s="1167"/>
      <c r="E32" s="563" t="s">
        <v>203</v>
      </c>
      <c r="F32" s="439">
        <f t="shared" si="46"/>
        <v>0</v>
      </c>
      <c r="G32" s="473">
        <v>0</v>
      </c>
      <c r="H32" s="112">
        <v>0</v>
      </c>
      <c r="I32" s="112">
        <v>0</v>
      </c>
      <c r="J32" s="112">
        <v>0</v>
      </c>
      <c r="K32" s="255">
        <f t="shared" si="11"/>
        <v>0</v>
      </c>
      <c r="L32" s="206">
        <v>0</v>
      </c>
      <c r="M32" s="206">
        <v>0</v>
      </c>
      <c r="N32" s="206">
        <v>0</v>
      </c>
      <c r="O32" s="206">
        <v>0</v>
      </c>
      <c r="P32" s="255">
        <f t="shared" si="13"/>
        <v>0</v>
      </c>
      <c r="Q32" s="112">
        <v>0</v>
      </c>
      <c r="R32" s="112">
        <v>0</v>
      </c>
      <c r="S32" s="112">
        <v>0</v>
      </c>
      <c r="T32" s="112">
        <v>0</v>
      </c>
      <c r="U32" s="255">
        <f t="shared" si="15"/>
        <v>0</v>
      </c>
      <c r="V32" s="206">
        <v>0</v>
      </c>
      <c r="W32" s="206">
        <v>0</v>
      </c>
      <c r="X32" s="206">
        <v>0</v>
      </c>
      <c r="Y32" s="206">
        <v>0</v>
      </c>
      <c r="Z32" s="255">
        <f t="shared" si="17"/>
        <v>0</v>
      </c>
      <c r="AA32" s="113">
        <v>0</v>
      </c>
      <c r="AB32" s="113">
        <v>0</v>
      </c>
      <c r="AC32" s="113">
        <v>0</v>
      </c>
      <c r="AD32" s="113">
        <v>0</v>
      </c>
      <c r="AE32" s="255">
        <f t="shared" si="41"/>
        <v>0</v>
      </c>
      <c r="AF32" s="206">
        <v>0</v>
      </c>
      <c r="AG32" s="206">
        <v>0</v>
      </c>
      <c r="AH32" s="206">
        <v>0</v>
      </c>
      <c r="AI32" s="206">
        <v>0</v>
      </c>
      <c r="AJ32" s="255">
        <f t="shared" si="42"/>
        <v>0</v>
      </c>
      <c r="AK32" s="113">
        <v>0</v>
      </c>
      <c r="AL32" s="113">
        <v>0</v>
      </c>
      <c r="AM32" s="113">
        <v>0</v>
      </c>
      <c r="AN32" s="113">
        <v>0</v>
      </c>
      <c r="AO32" s="255">
        <f t="shared" si="43"/>
        <v>0</v>
      </c>
      <c r="AP32" s="752">
        <v>0</v>
      </c>
      <c r="AQ32" s="752">
        <v>0</v>
      </c>
      <c r="AR32" s="752">
        <v>0</v>
      </c>
      <c r="AS32" s="752">
        <v>0</v>
      </c>
      <c r="AT32" s="255">
        <f t="shared" si="44"/>
        <v>0</v>
      </c>
      <c r="AU32" s="113">
        <v>0</v>
      </c>
      <c r="AV32" s="113">
        <v>0</v>
      </c>
      <c r="AW32" s="113">
        <v>0</v>
      </c>
      <c r="AX32" s="113">
        <v>0</v>
      </c>
      <c r="AY32" s="255">
        <f t="shared" si="45"/>
        <v>0</v>
      </c>
    </row>
    <row r="33" spans="2:51" ht="20.25" customHeight="1" thickBot="1" x14ac:dyDescent="0.35">
      <c r="B33" s="841"/>
      <c r="C33" s="1143"/>
      <c r="D33" s="1167"/>
      <c r="E33" s="563" t="s">
        <v>112</v>
      </c>
      <c r="F33" s="439">
        <f t="shared" si="46"/>
        <v>0</v>
      </c>
      <c r="G33" s="474">
        <v>0</v>
      </c>
      <c r="H33" s="112">
        <v>0</v>
      </c>
      <c r="I33" s="112">
        <v>0</v>
      </c>
      <c r="J33" s="112">
        <v>0</v>
      </c>
      <c r="K33" s="255">
        <f t="shared" si="11"/>
        <v>0</v>
      </c>
      <c r="L33" s="207">
        <v>0</v>
      </c>
      <c r="M33" s="207">
        <v>0</v>
      </c>
      <c r="N33" s="207">
        <v>0</v>
      </c>
      <c r="O33" s="207">
        <v>0</v>
      </c>
      <c r="P33" s="255">
        <f t="shared" si="13"/>
        <v>0</v>
      </c>
      <c r="Q33" s="112">
        <v>0</v>
      </c>
      <c r="R33" s="112">
        <v>0</v>
      </c>
      <c r="S33" s="112">
        <v>0</v>
      </c>
      <c r="T33" s="112">
        <v>0</v>
      </c>
      <c r="U33" s="255">
        <f t="shared" si="15"/>
        <v>0</v>
      </c>
      <c r="V33" s="207">
        <v>0</v>
      </c>
      <c r="W33" s="207">
        <v>0</v>
      </c>
      <c r="X33" s="207">
        <v>0</v>
      </c>
      <c r="Y33" s="207">
        <v>0</v>
      </c>
      <c r="Z33" s="255">
        <f t="shared" si="17"/>
        <v>0</v>
      </c>
      <c r="AA33" s="113">
        <v>0</v>
      </c>
      <c r="AB33" s="113">
        <v>0</v>
      </c>
      <c r="AC33" s="113">
        <v>0</v>
      </c>
      <c r="AD33" s="113">
        <v>0</v>
      </c>
      <c r="AE33" s="255">
        <f t="shared" si="41"/>
        <v>0</v>
      </c>
      <c r="AF33" s="206">
        <v>0</v>
      </c>
      <c r="AG33" s="206">
        <v>0</v>
      </c>
      <c r="AH33" s="206">
        <v>0</v>
      </c>
      <c r="AI33" s="206">
        <v>0</v>
      </c>
      <c r="AJ33" s="255">
        <f t="shared" si="42"/>
        <v>0</v>
      </c>
      <c r="AK33" s="113">
        <v>0</v>
      </c>
      <c r="AL33" s="113">
        <v>0</v>
      </c>
      <c r="AM33" s="113">
        <v>0</v>
      </c>
      <c r="AN33" s="113">
        <v>0</v>
      </c>
      <c r="AO33" s="255">
        <f t="shared" si="43"/>
        <v>0</v>
      </c>
      <c r="AP33" s="752">
        <v>0</v>
      </c>
      <c r="AQ33" s="752">
        <v>0</v>
      </c>
      <c r="AR33" s="752">
        <v>0</v>
      </c>
      <c r="AS33" s="752">
        <v>0</v>
      </c>
      <c r="AT33" s="255">
        <f t="shared" si="44"/>
        <v>0</v>
      </c>
      <c r="AU33" s="113">
        <v>0</v>
      </c>
      <c r="AV33" s="113">
        <v>0</v>
      </c>
      <c r="AW33" s="113">
        <v>0</v>
      </c>
      <c r="AX33" s="113">
        <v>0</v>
      </c>
      <c r="AY33" s="255">
        <f t="shared" si="45"/>
        <v>0</v>
      </c>
    </row>
    <row r="34" spans="2:51" ht="21.75" customHeight="1" thickBot="1" x14ac:dyDescent="0.35">
      <c r="B34" s="461"/>
      <c r="C34" s="1143"/>
      <c r="D34" s="1170"/>
      <c r="E34" s="547" t="s">
        <v>763</v>
      </c>
      <c r="F34" s="439">
        <f t="shared" si="46"/>
        <v>0</v>
      </c>
      <c r="G34" s="475"/>
      <c r="H34" s="112"/>
      <c r="I34" s="112"/>
      <c r="J34" s="112"/>
      <c r="K34" s="255"/>
      <c r="L34" s="259"/>
      <c r="M34" s="259"/>
      <c r="N34" s="259"/>
      <c r="O34" s="259"/>
      <c r="P34" s="255"/>
      <c r="Q34" s="112"/>
      <c r="R34" s="112"/>
      <c r="S34" s="112"/>
      <c r="T34" s="112"/>
      <c r="U34" s="255"/>
      <c r="V34" s="259"/>
      <c r="W34" s="259"/>
      <c r="X34" s="259"/>
      <c r="Y34" s="259"/>
      <c r="Z34" s="255"/>
      <c r="AA34" s="113">
        <v>0</v>
      </c>
      <c r="AB34" s="113">
        <v>0</v>
      </c>
      <c r="AC34" s="113">
        <v>0</v>
      </c>
      <c r="AD34" s="113">
        <v>0</v>
      </c>
      <c r="AE34" s="255">
        <f t="shared" si="41"/>
        <v>0</v>
      </c>
      <c r="AF34" s="207">
        <v>0</v>
      </c>
      <c r="AG34" s="207">
        <v>0</v>
      </c>
      <c r="AH34" s="207">
        <v>0</v>
      </c>
      <c r="AI34" s="207">
        <v>0</v>
      </c>
      <c r="AJ34" s="255">
        <f t="shared" si="42"/>
        <v>0</v>
      </c>
      <c r="AK34" s="113">
        <v>0</v>
      </c>
      <c r="AL34" s="113">
        <v>0</v>
      </c>
      <c r="AM34" s="113">
        <v>0</v>
      </c>
      <c r="AN34" s="113">
        <v>0</v>
      </c>
      <c r="AO34" s="255">
        <f t="shared" si="43"/>
        <v>0</v>
      </c>
      <c r="AP34" s="752">
        <v>0</v>
      </c>
      <c r="AQ34" s="752">
        <v>0</v>
      </c>
      <c r="AR34" s="752">
        <v>0</v>
      </c>
      <c r="AS34" s="752">
        <v>0</v>
      </c>
      <c r="AT34" s="255">
        <f t="shared" si="44"/>
        <v>0</v>
      </c>
      <c r="AU34" s="113">
        <v>0</v>
      </c>
      <c r="AV34" s="113">
        <v>0</v>
      </c>
      <c r="AW34" s="113">
        <v>0</v>
      </c>
      <c r="AX34" s="113">
        <v>0</v>
      </c>
      <c r="AY34" s="255">
        <f t="shared" si="45"/>
        <v>0</v>
      </c>
    </row>
    <row r="35" spans="2:51" x14ac:dyDescent="0.3">
      <c r="B35" s="856">
        <v>6</v>
      </c>
      <c r="C35" s="1143"/>
      <c r="D35" s="1169" t="s">
        <v>312</v>
      </c>
      <c r="E35" s="562" t="s">
        <v>116</v>
      </c>
      <c r="F35" s="439">
        <f t="shared" si="46"/>
        <v>0</v>
      </c>
      <c r="G35" s="476">
        <v>0</v>
      </c>
      <c r="H35" s="112">
        <v>0</v>
      </c>
      <c r="I35" s="112">
        <v>0</v>
      </c>
      <c r="J35" s="112">
        <v>0</v>
      </c>
      <c r="K35" s="255">
        <f t="shared" si="11"/>
        <v>0</v>
      </c>
      <c r="L35" s="112">
        <v>0</v>
      </c>
      <c r="M35" s="112">
        <v>0</v>
      </c>
      <c r="N35" s="112">
        <v>0</v>
      </c>
      <c r="O35" s="112">
        <v>0</v>
      </c>
      <c r="P35" s="255">
        <f t="shared" si="13"/>
        <v>0</v>
      </c>
      <c r="Q35" s="112">
        <v>0</v>
      </c>
      <c r="R35" s="112">
        <v>0</v>
      </c>
      <c r="S35" s="112">
        <v>0</v>
      </c>
      <c r="T35" s="112">
        <v>0</v>
      </c>
      <c r="U35" s="255">
        <f t="shared" si="15"/>
        <v>0</v>
      </c>
      <c r="V35" s="112">
        <v>0</v>
      </c>
      <c r="W35" s="112">
        <v>0</v>
      </c>
      <c r="X35" s="112">
        <v>0</v>
      </c>
      <c r="Y35" s="112">
        <v>0</v>
      </c>
      <c r="Z35" s="255">
        <f t="shared" si="17"/>
        <v>0</v>
      </c>
      <c r="AA35" s="113">
        <v>0</v>
      </c>
      <c r="AB35" s="113">
        <v>0</v>
      </c>
      <c r="AC35" s="113">
        <v>0</v>
      </c>
      <c r="AD35" s="113">
        <v>0</v>
      </c>
      <c r="AE35" s="255">
        <f t="shared" si="41"/>
        <v>0</v>
      </c>
      <c r="AF35" s="113">
        <v>0</v>
      </c>
      <c r="AG35" s="113">
        <v>0</v>
      </c>
      <c r="AH35" s="113">
        <v>0</v>
      </c>
      <c r="AI35" s="113">
        <v>0</v>
      </c>
      <c r="AJ35" s="255">
        <f t="shared" si="42"/>
        <v>0</v>
      </c>
      <c r="AK35" s="113">
        <v>0</v>
      </c>
      <c r="AL35" s="113">
        <v>0</v>
      </c>
      <c r="AM35" s="113">
        <v>0</v>
      </c>
      <c r="AN35" s="113">
        <v>0</v>
      </c>
      <c r="AO35" s="255">
        <f t="shared" si="43"/>
        <v>0</v>
      </c>
      <c r="AP35" s="752">
        <v>0</v>
      </c>
      <c r="AQ35" s="752">
        <v>0</v>
      </c>
      <c r="AR35" s="752">
        <v>0</v>
      </c>
      <c r="AS35" s="752">
        <v>0</v>
      </c>
      <c r="AT35" s="255">
        <f t="shared" si="44"/>
        <v>0</v>
      </c>
      <c r="AU35" s="113">
        <v>0</v>
      </c>
      <c r="AV35" s="113">
        <v>0</v>
      </c>
      <c r="AW35" s="113">
        <v>0</v>
      </c>
      <c r="AX35" s="113">
        <v>0</v>
      </c>
      <c r="AY35" s="255">
        <f t="shared" si="45"/>
        <v>0</v>
      </c>
    </row>
    <row r="36" spans="2:51" x14ac:dyDescent="0.3">
      <c r="B36" s="841"/>
      <c r="C36" s="1143"/>
      <c r="D36" s="1167"/>
      <c r="E36" s="563" t="s">
        <v>203</v>
      </c>
      <c r="F36" s="439">
        <f t="shared" si="46"/>
        <v>0</v>
      </c>
      <c r="G36" s="473">
        <v>0</v>
      </c>
      <c r="H36" s="112">
        <v>0</v>
      </c>
      <c r="I36" s="112">
        <v>0</v>
      </c>
      <c r="J36" s="112">
        <v>0</v>
      </c>
      <c r="K36" s="255">
        <f t="shared" si="11"/>
        <v>0</v>
      </c>
      <c r="L36" s="113">
        <v>0</v>
      </c>
      <c r="M36" s="113">
        <v>0</v>
      </c>
      <c r="N36" s="113">
        <v>0</v>
      </c>
      <c r="O36" s="113">
        <v>0</v>
      </c>
      <c r="P36" s="255">
        <f t="shared" si="13"/>
        <v>0</v>
      </c>
      <c r="Q36" s="112">
        <v>0</v>
      </c>
      <c r="R36" s="112">
        <v>0</v>
      </c>
      <c r="S36" s="112">
        <v>0</v>
      </c>
      <c r="T36" s="112">
        <v>0</v>
      </c>
      <c r="U36" s="255">
        <f t="shared" si="15"/>
        <v>0</v>
      </c>
      <c r="V36" s="113">
        <v>0</v>
      </c>
      <c r="W36" s="113">
        <v>0</v>
      </c>
      <c r="X36" s="113">
        <v>0</v>
      </c>
      <c r="Y36" s="113">
        <v>0</v>
      </c>
      <c r="Z36" s="255">
        <f t="shared" si="17"/>
        <v>0</v>
      </c>
      <c r="AA36" s="113">
        <v>0</v>
      </c>
      <c r="AB36" s="113">
        <v>0</v>
      </c>
      <c r="AC36" s="113">
        <v>0</v>
      </c>
      <c r="AD36" s="113">
        <v>0</v>
      </c>
      <c r="AE36" s="255">
        <f t="shared" si="41"/>
        <v>0</v>
      </c>
      <c r="AF36" s="113">
        <v>0</v>
      </c>
      <c r="AG36" s="113">
        <v>0</v>
      </c>
      <c r="AH36" s="113">
        <v>0</v>
      </c>
      <c r="AI36" s="113">
        <v>0</v>
      </c>
      <c r="AJ36" s="255">
        <f t="shared" si="42"/>
        <v>0</v>
      </c>
      <c r="AK36" s="113">
        <v>0</v>
      </c>
      <c r="AL36" s="113">
        <v>0</v>
      </c>
      <c r="AM36" s="113">
        <v>0</v>
      </c>
      <c r="AN36" s="113">
        <v>0</v>
      </c>
      <c r="AO36" s="255">
        <f t="shared" si="43"/>
        <v>0</v>
      </c>
      <c r="AP36" s="752">
        <v>0</v>
      </c>
      <c r="AQ36" s="752">
        <v>0</v>
      </c>
      <c r="AR36" s="752">
        <v>0</v>
      </c>
      <c r="AS36" s="752">
        <v>0</v>
      </c>
      <c r="AT36" s="255">
        <f t="shared" si="44"/>
        <v>0</v>
      </c>
      <c r="AU36" s="113">
        <v>0</v>
      </c>
      <c r="AV36" s="113">
        <v>0</v>
      </c>
      <c r="AW36" s="113">
        <v>0</v>
      </c>
      <c r="AX36" s="113">
        <v>0</v>
      </c>
      <c r="AY36" s="255">
        <f t="shared" si="45"/>
        <v>0</v>
      </c>
    </row>
    <row r="37" spans="2:51" ht="19.5" thickBot="1" x14ac:dyDescent="0.35">
      <c r="B37" s="841"/>
      <c r="C37" s="1143"/>
      <c r="D37" s="1167"/>
      <c r="E37" s="563" t="s">
        <v>112</v>
      </c>
      <c r="F37" s="439">
        <f t="shared" si="46"/>
        <v>0</v>
      </c>
      <c r="G37" s="474">
        <v>0</v>
      </c>
      <c r="H37" s="112">
        <v>0</v>
      </c>
      <c r="I37" s="112">
        <v>0</v>
      </c>
      <c r="J37" s="112">
        <v>0</v>
      </c>
      <c r="K37" s="255">
        <f t="shared" si="11"/>
        <v>0</v>
      </c>
      <c r="L37" s="208">
        <v>0</v>
      </c>
      <c r="M37" s="208">
        <v>0</v>
      </c>
      <c r="N37" s="208">
        <v>0</v>
      </c>
      <c r="O37" s="208">
        <v>0</v>
      </c>
      <c r="P37" s="255">
        <f t="shared" si="13"/>
        <v>0</v>
      </c>
      <c r="Q37" s="112">
        <v>0</v>
      </c>
      <c r="R37" s="112">
        <v>0</v>
      </c>
      <c r="S37" s="112">
        <v>0</v>
      </c>
      <c r="T37" s="112">
        <v>0</v>
      </c>
      <c r="U37" s="255">
        <f t="shared" si="15"/>
        <v>0</v>
      </c>
      <c r="V37" s="208">
        <v>0</v>
      </c>
      <c r="W37" s="208">
        <v>0</v>
      </c>
      <c r="X37" s="208">
        <v>0</v>
      </c>
      <c r="Y37" s="208">
        <v>0</v>
      </c>
      <c r="Z37" s="255">
        <f t="shared" si="17"/>
        <v>0</v>
      </c>
      <c r="AA37" s="113">
        <v>0</v>
      </c>
      <c r="AB37" s="113">
        <v>0</v>
      </c>
      <c r="AC37" s="113">
        <v>0</v>
      </c>
      <c r="AD37" s="113">
        <v>0</v>
      </c>
      <c r="AE37" s="255">
        <f t="shared" si="41"/>
        <v>0</v>
      </c>
      <c r="AF37" s="113">
        <v>0</v>
      </c>
      <c r="AG37" s="113">
        <v>0</v>
      </c>
      <c r="AH37" s="113">
        <v>0</v>
      </c>
      <c r="AI37" s="113">
        <v>0</v>
      </c>
      <c r="AJ37" s="255">
        <f t="shared" si="42"/>
        <v>0</v>
      </c>
      <c r="AK37" s="113">
        <v>0</v>
      </c>
      <c r="AL37" s="113">
        <v>0</v>
      </c>
      <c r="AM37" s="113">
        <v>0</v>
      </c>
      <c r="AN37" s="113">
        <v>0</v>
      </c>
      <c r="AO37" s="255">
        <f t="shared" si="43"/>
        <v>0</v>
      </c>
      <c r="AP37" s="752">
        <v>0</v>
      </c>
      <c r="AQ37" s="752">
        <v>0</v>
      </c>
      <c r="AR37" s="752">
        <v>0</v>
      </c>
      <c r="AS37" s="752">
        <v>0</v>
      </c>
      <c r="AT37" s="255">
        <f t="shared" si="44"/>
        <v>0</v>
      </c>
      <c r="AU37" s="113">
        <v>0</v>
      </c>
      <c r="AV37" s="113">
        <v>0</v>
      </c>
      <c r="AW37" s="113">
        <v>0</v>
      </c>
      <c r="AX37" s="113">
        <v>0</v>
      </c>
      <c r="AY37" s="255">
        <f t="shared" si="45"/>
        <v>0</v>
      </c>
    </row>
    <row r="38" spans="2:51" ht="21.75" thickBot="1" x14ac:dyDescent="0.35">
      <c r="B38" s="461"/>
      <c r="C38" s="1143"/>
      <c r="D38" s="1170"/>
      <c r="E38" s="547" t="s">
        <v>763</v>
      </c>
      <c r="F38" s="439">
        <f t="shared" si="46"/>
        <v>0</v>
      </c>
      <c r="G38" s="475"/>
      <c r="H38" s="112"/>
      <c r="I38" s="112"/>
      <c r="J38" s="112"/>
      <c r="K38" s="255"/>
      <c r="L38" s="208"/>
      <c r="M38" s="208"/>
      <c r="N38" s="208"/>
      <c r="O38" s="208"/>
      <c r="P38" s="255"/>
      <c r="Q38" s="112"/>
      <c r="R38" s="112"/>
      <c r="S38" s="112"/>
      <c r="T38" s="112"/>
      <c r="U38" s="255"/>
      <c r="V38" s="208"/>
      <c r="W38" s="208"/>
      <c r="X38" s="208"/>
      <c r="Y38" s="208"/>
      <c r="Z38" s="255"/>
      <c r="AA38" s="113">
        <v>0</v>
      </c>
      <c r="AB38" s="113">
        <v>0</v>
      </c>
      <c r="AC38" s="113">
        <v>0</v>
      </c>
      <c r="AD38" s="113">
        <v>0</v>
      </c>
      <c r="AE38" s="255">
        <f t="shared" si="41"/>
        <v>0</v>
      </c>
      <c r="AF38" s="111">
        <v>0</v>
      </c>
      <c r="AG38" s="111">
        <v>0</v>
      </c>
      <c r="AH38" s="111">
        <v>0</v>
      </c>
      <c r="AI38" s="111">
        <v>0</v>
      </c>
      <c r="AJ38" s="255">
        <f t="shared" si="42"/>
        <v>0</v>
      </c>
      <c r="AK38" s="113">
        <v>0</v>
      </c>
      <c r="AL38" s="113">
        <v>0</v>
      </c>
      <c r="AM38" s="113">
        <v>0</v>
      </c>
      <c r="AN38" s="113">
        <v>0</v>
      </c>
      <c r="AO38" s="255">
        <f t="shared" si="43"/>
        <v>0</v>
      </c>
      <c r="AP38" s="752">
        <v>0</v>
      </c>
      <c r="AQ38" s="752">
        <v>0</v>
      </c>
      <c r="AR38" s="752">
        <v>0</v>
      </c>
      <c r="AS38" s="752">
        <v>0</v>
      </c>
      <c r="AT38" s="255">
        <f t="shared" si="44"/>
        <v>0</v>
      </c>
      <c r="AU38" s="113">
        <v>0</v>
      </c>
      <c r="AV38" s="113">
        <v>0</v>
      </c>
      <c r="AW38" s="113">
        <v>0</v>
      </c>
      <c r="AX38" s="113">
        <v>0</v>
      </c>
      <c r="AY38" s="255">
        <f t="shared" si="45"/>
        <v>0</v>
      </c>
    </row>
    <row r="39" spans="2:51" x14ac:dyDescent="0.3">
      <c r="B39" s="856">
        <v>7</v>
      </c>
      <c r="C39" s="1143"/>
      <c r="D39" s="1169" t="s">
        <v>603</v>
      </c>
      <c r="E39" s="562" t="s">
        <v>116</v>
      </c>
      <c r="F39" s="439">
        <f t="shared" si="46"/>
        <v>0</v>
      </c>
      <c r="G39" s="476">
        <v>0</v>
      </c>
      <c r="H39" s="112">
        <v>0</v>
      </c>
      <c r="I39" s="112">
        <v>0</v>
      </c>
      <c r="J39" s="112">
        <v>0</v>
      </c>
      <c r="K39" s="255">
        <f t="shared" si="11"/>
        <v>0</v>
      </c>
      <c r="L39" s="113">
        <v>0</v>
      </c>
      <c r="M39" s="113">
        <v>0</v>
      </c>
      <c r="N39" s="113">
        <v>0</v>
      </c>
      <c r="O39" s="113">
        <v>0</v>
      </c>
      <c r="P39" s="255">
        <f t="shared" si="13"/>
        <v>0</v>
      </c>
      <c r="Q39" s="112">
        <v>0</v>
      </c>
      <c r="R39" s="112">
        <v>0</v>
      </c>
      <c r="S39" s="112">
        <v>0</v>
      </c>
      <c r="T39" s="112">
        <v>0</v>
      </c>
      <c r="U39" s="255">
        <f t="shared" si="15"/>
        <v>0</v>
      </c>
      <c r="V39" s="113">
        <v>0</v>
      </c>
      <c r="W39" s="113">
        <v>0</v>
      </c>
      <c r="X39" s="113">
        <v>0</v>
      </c>
      <c r="Y39" s="113">
        <v>0</v>
      </c>
      <c r="Z39" s="255">
        <f t="shared" si="17"/>
        <v>0</v>
      </c>
      <c r="AA39" s="113">
        <v>0</v>
      </c>
      <c r="AB39" s="113">
        <v>0</v>
      </c>
      <c r="AC39" s="113">
        <v>0</v>
      </c>
      <c r="AD39" s="113">
        <v>0</v>
      </c>
      <c r="AE39" s="255">
        <f t="shared" si="41"/>
        <v>0</v>
      </c>
      <c r="AF39" s="113">
        <v>0</v>
      </c>
      <c r="AG39" s="113">
        <v>0</v>
      </c>
      <c r="AH39" s="113">
        <v>0</v>
      </c>
      <c r="AI39" s="113">
        <v>0</v>
      </c>
      <c r="AJ39" s="255">
        <f t="shared" si="42"/>
        <v>0</v>
      </c>
      <c r="AK39" s="113">
        <v>0</v>
      </c>
      <c r="AL39" s="113">
        <v>0</v>
      </c>
      <c r="AM39" s="113">
        <v>0</v>
      </c>
      <c r="AN39" s="113">
        <v>0</v>
      </c>
      <c r="AO39" s="255">
        <f t="shared" si="43"/>
        <v>0</v>
      </c>
      <c r="AP39" s="752">
        <v>0</v>
      </c>
      <c r="AQ39" s="752">
        <v>0</v>
      </c>
      <c r="AR39" s="752">
        <v>0</v>
      </c>
      <c r="AS39" s="752">
        <v>0</v>
      </c>
      <c r="AT39" s="255">
        <f t="shared" si="44"/>
        <v>0</v>
      </c>
      <c r="AU39" s="113">
        <v>0</v>
      </c>
      <c r="AV39" s="113">
        <v>0</v>
      </c>
      <c r="AW39" s="113">
        <v>0</v>
      </c>
      <c r="AX39" s="113">
        <v>0</v>
      </c>
      <c r="AY39" s="255">
        <f t="shared" si="45"/>
        <v>0</v>
      </c>
    </row>
    <row r="40" spans="2:51" x14ac:dyDescent="0.3">
      <c r="B40" s="841"/>
      <c r="C40" s="1143"/>
      <c r="D40" s="1167"/>
      <c r="E40" s="563" t="s">
        <v>203</v>
      </c>
      <c r="F40" s="439">
        <f t="shared" si="46"/>
        <v>0</v>
      </c>
      <c r="G40" s="473">
        <v>0</v>
      </c>
      <c r="H40" s="112">
        <v>0</v>
      </c>
      <c r="I40" s="112">
        <v>0</v>
      </c>
      <c r="J40" s="112">
        <v>0</v>
      </c>
      <c r="K40" s="255">
        <f t="shared" si="11"/>
        <v>0</v>
      </c>
      <c r="L40" s="113">
        <v>0</v>
      </c>
      <c r="M40" s="113">
        <v>0</v>
      </c>
      <c r="N40" s="113">
        <v>0</v>
      </c>
      <c r="O40" s="113">
        <v>0</v>
      </c>
      <c r="P40" s="255">
        <f t="shared" si="13"/>
        <v>0</v>
      </c>
      <c r="Q40" s="112">
        <v>0</v>
      </c>
      <c r="R40" s="112">
        <v>0</v>
      </c>
      <c r="S40" s="112">
        <v>0</v>
      </c>
      <c r="T40" s="112">
        <v>0</v>
      </c>
      <c r="U40" s="255">
        <f t="shared" si="15"/>
        <v>0</v>
      </c>
      <c r="V40" s="113">
        <v>0</v>
      </c>
      <c r="W40" s="113">
        <v>0</v>
      </c>
      <c r="X40" s="113">
        <v>0</v>
      </c>
      <c r="Y40" s="113">
        <v>0</v>
      </c>
      <c r="Z40" s="255">
        <f t="shared" si="17"/>
        <v>0</v>
      </c>
      <c r="AA40" s="113">
        <v>0</v>
      </c>
      <c r="AB40" s="113">
        <v>0</v>
      </c>
      <c r="AC40" s="113">
        <v>0</v>
      </c>
      <c r="AD40" s="113">
        <v>0</v>
      </c>
      <c r="AE40" s="255">
        <f t="shared" si="41"/>
        <v>0</v>
      </c>
      <c r="AF40" s="113">
        <v>0</v>
      </c>
      <c r="AG40" s="113">
        <v>0</v>
      </c>
      <c r="AH40" s="113">
        <v>0</v>
      </c>
      <c r="AI40" s="113">
        <v>0</v>
      </c>
      <c r="AJ40" s="255">
        <f t="shared" si="42"/>
        <v>0</v>
      </c>
      <c r="AK40" s="113">
        <v>0</v>
      </c>
      <c r="AL40" s="113">
        <v>0</v>
      </c>
      <c r="AM40" s="113">
        <v>0</v>
      </c>
      <c r="AN40" s="113">
        <v>0</v>
      </c>
      <c r="AO40" s="255">
        <f t="shared" si="43"/>
        <v>0</v>
      </c>
      <c r="AP40" s="752">
        <v>0</v>
      </c>
      <c r="AQ40" s="752">
        <v>0</v>
      </c>
      <c r="AR40" s="752">
        <v>0</v>
      </c>
      <c r="AS40" s="752">
        <v>0</v>
      </c>
      <c r="AT40" s="255">
        <f t="shared" si="44"/>
        <v>0</v>
      </c>
      <c r="AU40" s="113">
        <v>0</v>
      </c>
      <c r="AV40" s="113">
        <v>0</v>
      </c>
      <c r="AW40" s="113">
        <v>0</v>
      </c>
      <c r="AX40" s="113">
        <v>0</v>
      </c>
      <c r="AY40" s="255">
        <f t="shared" si="45"/>
        <v>0</v>
      </c>
    </row>
    <row r="41" spans="2:51" ht="19.5" thickBot="1" x14ac:dyDescent="0.35">
      <c r="B41" s="841"/>
      <c r="C41" s="1143"/>
      <c r="D41" s="1167"/>
      <c r="E41" s="563" t="s">
        <v>112</v>
      </c>
      <c r="F41" s="439">
        <f t="shared" si="46"/>
        <v>0</v>
      </c>
      <c r="G41" s="474">
        <v>0</v>
      </c>
      <c r="H41" s="112">
        <v>0</v>
      </c>
      <c r="I41" s="112">
        <v>0</v>
      </c>
      <c r="J41" s="112">
        <v>0</v>
      </c>
      <c r="K41" s="255">
        <f t="shared" si="11"/>
        <v>0</v>
      </c>
      <c r="L41" s="113">
        <v>0</v>
      </c>
      <c r="M41" s="113">
        <v>0</v>
      </c>
      <c r="N41" s="113">
        <v>0</v>
      </c>
      <c r="O41" s="113">
        <v>0</v>
      </c>
      <c r="P41" s="255">
        <f t="shared" si="13"/>
        <v>0</v>
      </c>
      <c r="Q41" s="112">
        <v>0</v>
      </c>
      <c r="R41" s="112">
        <v>0</v>
      </c>
      <c r="S41" s="112">
        <v>0</v>
      </c>
      <c r="T41" s="112">
        <v>0</v>
      </c>
      <c r="U41" s="255">
        <f t="shared" si="15"/>
        <v>0</v>
      </c>
      <c r="V41" s="113">
        <v>0</v>
      </c>
      <c r="W41" s="113">
        <v>0</v>
      </c>
      <c r="X41" s="113">
        <v>0</v>
      </c>
      <c r="Y41" s="113">
        <v>0</v>
      </c>
      <c r="Z41" s="255">
        <f t="shared" si="17"/>
        <v>0</v>
      </c>
      <c r="AA41" s="113">
        <v>0</v>
      </c>
      <c r="AB41" s="113">
        <v>0</v>
      </c>
      <c r="AC41" s="113">
        <v>0</v>
      </c>
      <c r="AD41" s="113">
        <v>0</v>
      </c>
      <c r="AE41" s="255">
        <f t="shared" si="41"/>
        <v>0</v>
      </c>
      <c r="AF41" s="113">
        <v>0</v>
      </c>
      <c r="AG41" s="113">
        <v>0</v>
      </c>
      <c r="AH41" s="113">
        <v>0</v>
      </c>
      <c r="AI41" s="113">
        <v>0</v>
      </c>
      <c r="AJ41" s="255">
        <f t="shared" si="42"/>
        <v>0</v>
      </c>
      <c r="AK41" s="113">
        <v>0</v>
      </c>
      <c r="AL41" s="113">
        <v>0</v>
      </c>
      <c r="AM41" s="113">
        <v>0</v>
      </c>
      <c r="AN41" s="113">
        <v>0</v>
      </c>
      <c r="AO41" s="255">
        <f t="shared" si="43"/>
        <v>0</v>
      </c>
      <c r="AP41" s="752">
        <v>0</v>
      </c>
      <c r="AQ41" s="752">
        <v>0</v>
      </c>
      <c r="AR41" s="752">
        <v>0</v>
      </c>
      <c r="AS41" s="752">
        <v>0</v>
      </c>
      <c r="AT41" s="255">
        <f t="shared" si="44"/>
        <v>0</v>
      </c>
      <c r="AU41" s="113">
        <v>0</v>
      </c>
      <c r="AV41" s="113">
        <v>0</v>
      </c>
      <c r="AW41" s="113">
        <v>0</v>
      </c>
      <c r="AX41" s="113">
        <v>0</v>
      </c>
      <c r="AY41" s="255">
        <f t="shared" si="45"/>
        <v>0</v>
      </c>
    </row>
    <row r="42" spans="2:51" ht="21.75" thickBot="1" x14ac:dyDescent="0.35">
      <c r="B42" s="461"/>
      <c r="C42" s="1143"/>
      <c r="D42" s="1170"/>
      <c r="E42" s="547" t="s">
        <v>763</v>
      </c>
      <c r="F42" s="439">
        <f t="shared" si="46"/>
        <v>0</v>
      </c>
      <c r="G42" s="475"/>
      <c r="H42" s="112"/>
      <c r="I42" s="112"/>
      <c r="J42" s="112"/>
      <c r="K42" s="255"/>
      <c r="L42" s="113"/>
      <c r="M42" s="113"/>
      <c r="N42" s="113"/>
      <c r="O42" s="113"/>
      <c r="P42" s="255"/>
      <c r="Q42" s="112"/>
      <c r="R42" s="112"/>
      <c r="S42" s="112"/>
      <c r="T42" s="112"/>
      <c r="U42" s="255"/>
      <c r="V42" s="112"/>
      <c r="W42" s="112"/>
      <c r="X42" s="112"/>
      <c r="Y42" s="112"/>
      <c r="Z42" s="255"/>
      <c r="AA42" s="113">
        <v>0</v>
      </c>
      <c r="AB42" s="113">
        <v>0</v>
      </c>
      <c r="AC42" s="113">
        <v>0</v>
      </c>
      <c r="AD42" s="113">
        <v>0</v>
      </c>
      <c r="AE42" s="255">
        <f t="shared" si="41"/>
        <v>0</v>
      </c>
      <c r="AF42" s="111">
        <v>0</v>
      </c>
      <c r="AG42" s="111">
        <v>0</v>
      </c>
      <c r="AH42" s="111">
        <v>0</v>
      </c>
      <c r="AI42" s="111">
        <v>0</v>
      </c>
      <c r="AJ42" s="255">
        <f t="shared" si="42"/>
        <v>0</v>
      </c>
      <c r="AK42" s="113">
        <v>0</v>
      </c>
      <c r="AL42" s="113">
        <v>0</v>
      </c>
      <c r="AM42" s="113">
        <v>0</v>
      </c>
      <c r="AN42" s="113">
        <v>0</v>
      </c>
      <c r="AO42" s="255">
        <f t="shared" si="43"/>
        <v>0</v>
      </c>
      <c r="AP42" s="752">
        <v>0</v>
      </c>
      <c r="AQ42" s="752">
        <v>0</v>
      </c>
      <c r="AR42" s="752">
        <v>0</v>
      </c>
      <c r="AS42" s="752">
        <v>0</v>
      </c>
      <c r="AT42" s="255">
        <f t="shared" si="44"/>
        <v>0</v>
      </c>
      <c r="AU42" s="113">
        <v>0</v>
      </c>
      <c r="AV42" s="113">
        <v>0</v>
      </c>
      <c r="AW42" s="113">
        <v>0</v>
      </c>
      <c r="AX42" s="113">
        <v>0</v>
      </c>
      <c r="AY42" s="255">
        <f t="shared" si="45"/>
        <v>0</v>
      </c>
    </row>
    <row r="43" spans="2:51" x14ac:dyDescent="0.3">
      <c r="B43" s="856">
        <v>8</v>
      </c>
      <c r="C43" s="1143"/>
      <c r="D43" s="1167" t="s">
        <v>666</v>
      </c>
      <c r="E43" s="562" t="s">
        <v>116</v>
      </c>
      <c r="F43" s="439">
        <f t="shared" si="46"/>
        <v>0</v>
      </c>
      <c r="G43" s="477">
        <v>0</v>
      </c>
      <c r="H43" s="112">
        <v>0</v>
      </c>
      <c r="I43" s="112">
        <v>0</v>
      </c>
      <c r="J43" s="112">
        <v>0</v>
      </c>
      <c r="K43" s="255">
        <f t="shared" si="11"/>
        <v>0</v>
      </c>
      <c r="L43" s="113">
        <v>0</v>
      </c>
      <c r="M43" s="113">
        <v>0</v>
      </c>
      <c r="N43" s="113">
        <v>0</v>
      </c>
      <c r="O43" s="113">
        <v>0</v>
      </c>
      <c r="P43" s="255">
        <f t="shared" si="13"/>
        <v>0</v>
      </c>
      <c r="Q43" s="112">
        <v>0</v>
      </c>
      <c r="R43" s="112">
        <v>0</v>
      </c>
      <c r="S43" s="112">
        <v>0</v>
      </c>
      <c r="T43" s="112">
        <v>0</v>
      </c>
      <c r="U43" s="255">
        <f t="shared" si="15"/>
        <v>0</v>
      </c>
      <c r="V43" s="112">
        <v>0</v>
      </c>
      <c r="W43" s="112">
        <v>0</v>
      </c>
      <c r="X43" s="112">
        <v>0</v>
      </c>
      <c r="Y43" s="112">
        <v>0</v>
      </c>
      <c r="Z43" s="255">
        <f t="shared" si="17"/>
        <v>0</v>
      </c>
      <c r="AA43" s="113">
        <v>0</v>
      </c>
      <c r="AB43" s="113">
        <v>0</v>
      </c>
      <c r="AC43" s="113">
        <v>0</v>
      </c>
      <c r="AD43" s="113">
        <v>0</v>
      </c>
      <c r="AE43" s="255">
        <f t="shared" si="41"/>
        <v>0</v>
      </c>
      <c r="AF43" s="113">
        <v>0</v>
      </c>
      <c r="AG43" s="113">
        <v>0</v>
      </c>
      <c r="AH43" s="113">
        <v>0</v>
      </c>
      <c r="AI43" s="113">
        <v>0</v>
      </c>
      <c r="AJ43" s="255">
        <f t="shared" si="42"/>
        <v>0</v>
      </c>
      <c r="AK43" s="113">
        <v>0</v>
      </c>
      <c r="AL43" s="113">
        <v>0</v>
      </c>
      <c r="AM43" s="113">
        <v>0</v>
      </c>
      <c r="AN43" s="113">
        <v>0</v>
      </c>
      <c r="AO43" s="255">
        <f t="shared" si="43"/>
        <v>0</v>
      </c>
      <c r="AP43" s="752">
        <v>0</v>
      </c>
      <c r="AQ43" s="752">
        <v>0</v>
      </c>
      <c r="AR43" s="752">
        <v>0</v>
      </c>
      <c r="AS43" s="752">
        <v>0</v>
      </c>
      <c r="AT43" s="255">
        <f t="shared" si="44"/>
        <v>0</v>
      </c>
      <c r="AU43" s="113">
        <v>0</v>
      </c>
      <c r="AV43" s="113">
        <v>0</v>
      </c>
      <c r="AW43" s="113">
        <v>0</v>
      </c>
      <c r="AX43" s="113">
        <v>0</v>
      </c>
      <c r="AY43" s="255">
        <f t="shared" si="45"/>
        <v>0</v>
      </c>
    </row>
    <row r="44" spans="2:51" x14ac:dyDescent="0.3">
      <c r="B44" s="841"/>
      <c r="C44" s="1143"/>
      <c r="D44" s="1167"/>
      <c r="E44" s="563" t="s">
        <v>203</v>
      </c>
      <c r="F44" s="439">
        <f t="shared" si="46"/>
        <v>0</v>
      </c>
      <c r="G44" s="477">
        <v>0</v>
      </c>
      <c r="H44" s="112">
        <v>0</v>
      </c>
      <c r="I44" s="112">
        <v>0</v>
      </c>
      <c r="J44" s="112">
        <v>0</v>
      </c>
      <c r="K44" s="255">
        <f t="shared" si="11"/>
        <v>0</v>
      </c>
      <c r="L44" s="113">
        <v>0</v>
      </c>
      <c r="M44" s="113">
        <v>0</v>
      </c>
      <c r="N44" s="113">
        <v>0</v>
      </c>
      <c r="O44" s="113">
        <v>0</v>
      </c>
      <c r="P44" s="255">
        <f t="shared" si="13"/>
        <v>0</v>
      </c>
      <c r="Q44" s="112">
        <v>0</v>
      </c>
      <c r="R44" s="112">
        <v>0</v>
      </c>
      <c r="S44" s="112">
        <v>0</v>
      </c>
      <c r="T44" s="112">
        <v>0</v>
      </c>
      <c r="U44" s="255">
        <f t="shared" si="15"/>
        <v>0</v>
      </c>
      <c r="V44" s="112">
        <v>0</v>
      </c>
      <c r="W44" s="112">
        <v>0</v>
      </c>
      <c r="X44" s="112">
        <v>0</v>
      </c>
      <c r="Y44" s="112">
        <v>0</v>
      </c>
      <c r="Z44" s="255">
        <f t="shared" si="17"/>
        <v>0</v>
      </c>
      <c r="AA44" s="113">
        <v>0</v>
      </c>
      <c r="AB44" s="113">
        <v>0</v>
      </c>
      <c r="AC44" s="113">
        <v>0</v>
      </c>
      <c r="AD44" s="113">
        <v>0</v>
      </c>
      <c r="AE44" s="255">
        <f t="shared" si="41"/>
        <v>0</v>
      </c>
      <c r="AF44" s="113">
        <v>0</v>
      </c>
      <c r="AG44" s="113">
        <v>0</v>
      </c>
      <c r="AH44" s="113">
        <v>0</v>
      </c>
      <c r="AI44" s="113">
        <v>0</v>
      </c>
      <c r="AJ44" s="255">
        <f t="shared" si="42"/>
        <v>0</v>
      </c>
      <c r="AK44" s="113">
        <v>0</v>
      </c>
      <c r="AL44" s="113">
        <v>0</v>
      </c>
      <c r="AM44" s="113">
        <v>0</v>
      </c>
      <c r="AN44" s="113">
        <v>0</v>
      </c>
      <c r="AO44" s="255">
        <f t="shared" si="43"/>
        <v>0</v>
      </c>
      <c r="AP44" s="752">
        <v>0</v>
      </c>
      <c r="AQ44" s="752">
        <v>0</v>
      </c>
      <c r="AR44" s="752">
        <v>0</v>
      </c>
      <c r="AS44" s="752">
        <v>0</v>
      </c>
      <c r="AT44" s="255">
        <f t="shared" si="44"/>
        <v>0</v>
      </c>
      <c r="AU44" s="113">
        <v>0</v>
      </c>
      <c r="AV44" s="113">
        <v>0</v>
      </c>
      <c r="AW44" s="113">
        <v>0</v>
      </c>
      <c r="AX44" s="113">
        <v>0</v>
      </c>
      <c r="AY44" s="255">
        <f t="shared" si="45"/>
        <v>0</v>
      </c>
    </row>
    <row r="45" spans="2:51" ht="39" customHeight="1" thickBot="1" x14ac:dyDescent="0.35">
      <c r="B45" s="841"/>
      <c r="C45" s="1143"/>
      <c r="D45" s="1168"/>
      <c r="E45" s="733" t="s">
        <v>112</v>
      </c>
      <c r="F45" s="439">
        <f t="shared" si="46"/>
        <v>0</v>
      </c>
      <c r="G45" s="477">
        <v>0</v>
      </c>
      <c r="H45" s="112">
        <v>0</v>
      </c>
      <c r="I45" s="112">
        <v>0</v>
      </c>
      <c r="J45" s="112">
        <v>0</v>
      </c>
      <c r="K45" s="255">
        <f t="shared" si="11"/>
        <v>0</v>
      </c>
      <c r="L45" s="113">
        <v>0</v>
      </c>
      <c r="M45" s="113">
        <v>0</v>
      </c>
      <c r="N45" s="113">
        <v>0</v>
      </c>
      <c r="O45" s="113">
        <v>0</v>
      </c>
      <c r="P45" s="255">
        <f t="shared" si="13"/>
        <v>0</v>
      </c>
      <c r="Q45" s="112">
        <v>0</v>
      </c>
      <c r="R45" s="112">
        <v>0</v>
      </c>
      <c r="S45" s="112">
        <v>0</v>
      </c>
      <c r="T45" s="112">
        <v>0</v>
      </c>
      <c r="U45" s="255">
        <f t="shared" si="15"/>
        <v>0</v>
      </c>
      <c r="V45" s="112">
        <v>0</v>
      </c>
      <c r="W45" s="112">
        <v>0</v>
      </c>
      <c r="X45" s="112">
        <v>0</v>
      </c>
      <c r="Y45" s="112">
        <v>0</v>
      </c>
      <c r="Z45" s="255">
        <f t="shared" si="17"/>
        <v>0</v>
      </c>
      <c r="AA45" s="113">
        <v>0</v>
      </c>
      <c r="AB45" s="113">
        <v>0</v>
      </c>
      <c r="AC45" s="113">
        <v>0</v>
      </c>
      <c r="AD45" s="113">
        <v>0</v>
      </c>
      <c r="AE45" s="255">
        <f t="shared" si="41"/>
        <v>0</v>
      </c>
      <c r="AF45" s="111">
        <v>0</v>
      </c>
      <c r="AG45" s="111">
        <v>0</v>
      </c>
      <c r="AH45" s="111">
        <v>0</v>
      </c>
      <c r="AI45" s="111">
        <v>0</v>
      </c>
      <c r="AJ45" s="255">
        <f t="shared" si="42"/>
        <v>0</v>
      </c>
      <c r="AK45" s="113">
        <v>0</v>
      </c>
      <c r="AL45" s="113">
        <v>0</v>
      </c>
      <c r="AM45" s="113">
        <v>0</v>
      </c>
      <c r="AN45" s="113">
        <v>0</v>
      </c>
      <c r="AO45" s="255">
        <f t="shared" si="43"/>
        <v>0</v>
      </c>
      <c r="AP45" s="752">
        <v>0</v>
      </c>
      <c r="AQ45" s="752">
        <v>0</v>
      </c>
      <c r="AR45" s="752">
        <v>0</v>
      </c>
      <c r="AS45" s="752">
        <v>0</v>
      </c>
      <c r="AT45" s="255">
        <f t="shared" si="44"/>
        <v>0</v>
      </c>
      <c r="AU45" s="113">
        <v>0</v>
      </c>
      <c r="AV45" s="113">
        <v>0</v>
      </c>
      <c r="AW45" s="113">
        <v>0</v>
      </c>
      <c r="AX45" s="113">
        <v>0</v>
      </c>
      <c r="AY45" s="255">
        <f t="shared" si="45"/>
        <v>0</v>
      </c>
    </row>
    <row r="46" spans="2:51" x14ac:dyDescent="0.3">
      <c r="B46" s="1148"/>
      <c r="C46" s="1143"/>
      <c r="D46" s="1171" t="s">
        <v>147</v>
      </c>
      <c r="E46" s="1171"/>
      <c r="F46" s="439">
        <f t="shared" si="46"/>
        <v>9</v>
      </c>
      <c r="G46" s="466">
        <f t="shared" ref="G46:J48" si="57">G15+G19+G23+G27+G31+G35+G39+G43</f>
        <v>1</v>
      </c>
      <c r="H46" s="104">
        <f t="shared" si="57"/>
        <v>0</v>
      </c>
      <c r="I46" s="104">
        <f t="shared" si="57"/>
        <v>0</v>
      </c>
      <c r="J46" s="104">
        <f t="shared" si="57"/>
        <v>0</v>
      </c>
      <c r="K46" s="255">
        <f t="shared" si="11"/>
        <v>1</v>
      </c>
      <c r="L46" s="104">
        <f t="shared" ref="L46:O48" si="58">L15+L19+L23+L27+L31+L35+L39+L43</f>
        <v>3</v>
      </c>
      <c r="M46" s="104">
        <f t="shared" si="58"/>
        <v>0</v>
      </c>
      <c r="N46" s="104">
        <f t="shared" si="58"/>
        <v>0</v>
      </c>
      <c r="O46" s="104">
        <f t="shared" si="58"/>
        <v>0</v>
      </c>
      <c r="P46" s="255">
        <f t="shared" si="13"/>
        <v>3</v>
      </c>
      <c r="Q46" s="104">
        <f t="shared" ref="Q46:T48" si="59">Q15+Q19+Q23+Q27+Q31+Q35+Q39+Q43</f>
        <v>2</v>
      </c>
      <c r="R46" s="104">
        <f t="shared" si="59"/>
        <v>0</v>
      </c>
      <c r="S46" s="104">
        <f t="shared" si="59"/>
        <v>0</v>
      </c>
      <c r="T46" s="104">
        <f t="shared" si="59"/>
        <v>0</v>
      </c>
      <c r="U46" s="255">
        <f t="shared" si="15"/>
        <v>2</v>
      </c>
      <c r="V46" s="104">
        <f t="shared" ref="V46:Y48" si="60">V15+V19+V23+V27+V31+V35+V39+V43</f>
        <v>0</v>
      </c>
      <c r="W46" s="104">
        <f t="shared" si="60"/>
        <v>0</v>
      </c>
      <c r="X46" s="104">
        <f t="shared" si="60"/>
        <v>0</v>
      </c>
      <c r="Y46" s="104">
        <f t="shared" si="60"/>
        <v>2</v>
      </c>
      <c r="Z46" s="255">
        <f t="shared" si="17"/>
        <v>2</v>
      </c>
      <c r="AA46" s="104">
        <f t="shared" ref="AA46:AD48" si="61">AA15+AA19+AA23+AA27+AA31+AA35+AA39+AA43</f>
        <v>0</v>
      </c>
      <c r="AB46" s="104">
        <f t="shared" si="61"/>
        <v>0</v>
      </c>
      <c r="AC46" s="104">
        <f t="shared" si="61"/>
        <v>0</v>
      </c>
      <c r="AD46" s="104">
        <f t="shared" si="61"/>
        <v>1</v>
      </c>
      <c r="AE46" s="255">
        <f t="shared" si="41"/>
        <v>1</v>
      </c>
      <c r="AF46" s="104">
        <f t="shared" ref="AF46:AI48" si="62">AF15+AF19+AF23+AF27+AF31+AF35+AF39+AF43</f>
        <v>0</v>
      </c>
      <c r="AG46" s="104">
        <f t="shared" si="62"/>
        <v>0</v>
      </c>
      <c r="AH46" s="104">
        <f t="shared" si="62"/>
        <v>0</v>
      </c>
      <c r="AI46" s="104">
        <f t="shared" si="62"/>
        <v>0</v>
      </c>
      <c r="AJ46" s="255">
        <f t="shared" si="42"/>
        <v>0</v>
      </c>
      <c r="AK46" s="104">
        <f t="shared" ref="AK46:AM48" si="63">AK15+AK19+AK23+AK27+AK31+AK35+AK39+AK43</f>
        <v>0</v>
      </c>
      <c r="AL46" s="104">
        <f t="shared" si="63"/>
        <v>0</v>
      </c>
      <c r="AM46" s="104">
        <f t="shared" si="63"/>
        <v>0</v>
      </c>
      <c r="AN46" s="104">
        <f t="shared" ref="AK46:AN48" si="64">AN15+AN19+AN23+AN27+AN31+AN35+AN39+AN43</f>
        <v>0</v>
      </c>
      <c r="AO46" s="255">
        <f t="shared" si="43"/>
        <v>0</v>
      </c>
      <c r="AP46" s="738">
        <f t="shared" ref="AP46:AS48" si="65">AP15+AP19+AP23+AP27+AP31+AP35+AP39+AP43</f>
        <v>0</v>
      </c>
      <c r="AQ46" s="738">
        <f t="shared" si="65"/>
        <v>0</v>
      </c>
      <c r="AR46" s="738">
        <f t="shared" si="65"/>
        <v>0</v>
      </c>
      <c r="AS46" s="738">
        <f t="shared" si="65"/>
        <v>0</v>
      </c>
      <c r="AT46" s="255">
        <f t="shared" si="44"/>
        <v>0</v>
      </c>
      <c r="AU46" s="104">
        <f t="shared" ref="AU46:AX48" si="66">AU15+AU19+AU23+AU27+AU31+AU35+AU39+AU43</f>
        <v>0</v>
      </c>
      <c r="AV46" s="104">
        <f t="shared" si="66"/>
        <v>0</v>
      </c>
      <c r="AW46" s="104">
        <f t="shared" si="66"/>
        <v>0</v>
      </c>
      <c r="AX46" s="104">
        <f t="shared" si="66"/>
        <v>0</v>
      </c>
      <c r="AY46" s="255">
        <f t="shared" si="45"/>
        <v>0</v>
      </c>
    </row>
    <row r="47" spans="2:51" x14ac:dyDescent="0.3">
      <c r="B47" s="1149"/>
      <c r="C47" s="1143"/>
      <c r="D47" s="1165" t="s">
        <v>148</v>
      </c>
      <c r="E47" s="1165"/>
      <c r="F47" s="439">
        <f t="shared" si="46"/>
        <v>0</v>
      </c>
      <c r="G47" s="466">
        <f t="shared" si="57"/>
        <v>0</v>
      </c>
      <c r="H47" s="104">
        <f t="shared" si="57"/>
        <v>0</v>
      </c>
      <c r="I47" s="104">
        <f t="shared" si="57"/>
        <v>0</v>
      </c>
      <c r="J47" s="104">
        <f t="shared" si="57"/>
        <v>0</v>
      </c>
      <c r="K47" s="255">
        <f t="shared" si="11"/>
        <v>0</v>
      </c>
      <c r="L47" s="104">
        <f t="shared" si="58"/>
        <v>0</v>
      </c>
      <c r="M47" s="104">
        <f t="shared" si="58"/>
        <v>0</v>
      </c>
      <c r="N47" s="104">
        <f t="shared" si="58"/>
        <v>0</v>
      </c>
      <c r="O47" s="104">
        <f t="shared" si="58"/>
        <v>0</v>
      </c>
      <c r="P47" s="255">
        <f t="shared" si="13"/>
        <v>0</v>
      </c>
      <c r="Q47" s="104">
        <f t="shared" si="59"/>
        <v>0</v>
      </c>
      <c r="R47" s="104">
        <f t="shared" si="59"/>
        <v>0</v>
      </c>
      <c r="S47" s="104">
        <f t="shared" si="59"/>
        <v>0</v>
      </c>
      <c r="T47" s="104">
        <f t="shared" si="59"/>
        <v>0</v>
      </c>
      <c r="U47" s="255">
        <f t="shared" si="15"/>
        <v>0</v>
      </c>
      <c r="V47" s="104">
        <f t="shared" si="60"/>
        <v>0</v>
      </c>
      <c r="W47" s="104">
        <f t="shared" si="60"/>
        <v>0</v>
      </c>
      <c r="X47" s="104">
        <f t="shared" si="60"/>
        <v>0</v>
      </c>
      <c r="Y47" s="104">
        <f t="shared" si="60"/>
        <v>0</v>
      </c>
      <c r="Z47" s="255">
        <f t="shared" si="17"/>
        <v>0</v>
      </c>
      <c r="AA47" s="492">
        <f t="shared" si="61"/>
        <v>0</v>
      </c>
      <c r="AB47" s="492">
        <f t="shared" si="61"/>
        <v>0</v>
      </c>
      <c r="AC47" s="492">
        <f t="shared" si="61"/>
        <v>0</v>
      </c>
      <c r="AD47" s="492">
        <f t="shared" si="61"/>
        <v>0</v>
      </c>
      <c r="AE47" s="255">
        <f t="shared" si="41"/>
        <v>0</v>
      </c>
      <c r="AF47" s="492">
        <f t="shared" si="62"/>
        <v>0</v>
      </c>
      <c r="AG47" s="492">
        <f t="shared" si="62"/>
        <v>0</v>
      </c>
      <c r="AH47" s="492">
        <f t="shared" si="62"/>
        <v>0</v>
      </c>
      <c r="AI47" s="492">
        <f t="shared" si="62"/>
        <v>0</v>
      </c>
      <c r="AJ47" s="255">
        <f t="shared" si="42"/>
        <v>0</v>
      </c>
      <c r="AK47" s="492">
        <f t="shared" si="63"/>
        <v>0</v>
      </c>
      <c r="AL47" s="492">
        <f t="shared" si="63"/>
        <v>0</v>
      </c>
      <c r="AM47" s="492">
        <f t="shared" si="63"/>
        <v>0</v>
      </c>
      <c r="AN47" s="492">
        <f t="shared" si="64"/>
        <v>0</v>
      </c>
      <c r="AO47" s="255">
        <f t="shared" si="43"/>
        <v>0</v>
      </c>
      <c r="AP47" s="739">
        <f t="shared" si="65"/>
        <v>0</v>
      </c>
      <c r="AQ47" s="739">
        <f t="shared" si="65"/>
        <v>0</v>
      </c>
      <c r="AR47" s="739">
        <f t="shared" si="65"/>
        <v>0</v>
      </c>
      <c r="AS47" s="739">
        <f t="shared" si="65"/>
        <v>0</v>
      </c>
      <c r="AT47" s="255">
        <f t="shared" si="44"/>
        <v>0</v>
      </c>
      <c r="AU47" s="492">
        <f t="shared" si="66"/>
        <v>0</v>
      </c>
      <c r="AV47" s="492">
        <f t="shared" si="66"/>
        <v>0</v>
      </c>
      <c r="AW47" s="492">
        <f t="shared" si="66"/>
        <v>0</v>
      </c>
      <c r="AX47" s="492">
        <f t="shared" si="66"/>
        <v>0</v>
      </c>
      <c r="AY47" s="255">
        <f t="shared" si="45"/>
        <v>0</v>
      </c>
    </row>
    <row r="48" spans="2:51" x14ac:dyDescent="0.3">
      <c r="B48" s="1149"/>
      <c r="C48" s="1143"/>
      <c r="D48" s="1166" t="s">
        <v>149</v>
      </c>
      <c r="E48" s="1165"/>
      <c r="F48" s="439">
        <f t="shared" si="46"/>
        <v>8</v>
      </c>
      <c r="G48" s="466">
        <f t="shared" si="57"/>
        <v>1</v>
      </c>
      <c r="H48" s="104">
        <f t="shared" si="57"/>
        <v>0</v>
      </c>
      <c r="I48" s="104">
        <f t="shared" si="57"/>
        <v>0</v>
      </c>
      <c r="J48" s="104">
        <f t="shared" si="57"/>
        <v>0</v>
      </c>
      <c r="K48" s="255">
        <f t="shared" si="11"/>
        <v>1</v>
      </c>
      <c r="L48" s="104">
        <f t="shared" si="58"/>
        <v>2</v>
      </c>
      <c r="M48" s="104">
        <f t="shared" si="58"/>
        <v>0</v>
      </c>
      <c r="N48" s="104">
        <f t="shared" si="58"/>
        <v>0</v>
      </c>
      <c r="O48" s="104">
        <f t="shared" si="58"/>
        <v>0</v>
      </c>
      <c r="P48" s="255">
        <f t="shared" si="13"/>
        <v>2</v>
      </c>
      <c r="Q48" s="104">
        <f t="shared" si="59"/>
        <v>2</v>
      </c>
      <c r="R48" s="104">
        <f t="shared" si="59"/>
        <v>0</v>
      </c>
      <c r="S48" s="104">
        <f t="shared" si="59"/>
        <v>0</v>
      </c>
      <c r="T48" s="104">
        <f t="shared" si="59"/>
        <v>0</v>
      </c>
      <c r="U48" s="255">
        <f t="shared" si="15"/>
        <v>2</v>
      </c>
      <c r="V48" s="104">
        <f t="shared" si="60"/>
        <v>0</v>
      </c>
      <c r="W48" s="104">
        <f t="shared" si="60"/>
        <v>0</v>
      </c>
      <c r="X48" s="104">
        <f t="shared" si="60"/>
        <v>0</v>
      </c>
      <c r="Y48" s="104">
        <f t="shared" si="60"/>
        <v>3</v>
      </c>
      <c r="Z48" s="255">
        <f t="shared" si="17"/>
        <v>3</v>
      </c>
      <c r="AA48" s="492">
        <f t="shared" si="61"/>
        <v>0</v>
      </c>
      <c r="AB48" s="492">
        <f t="shared" si="61"/>
        <v>0</v>
      </c>
      <c r="AC48" s="492">
        <f t="shared" si="61"/>
        <v>0</v>
      </c>
      <c r="AD48" s="492">
        <f t="shared" si="61"/>
        <v>0</v>
      </c>
      <c r="AE48" s="255">
        <f t="shared" si="41"/>
        <v>0</v>
      </c>
      <c r="AF48" s="492">
        <f t="shared" si="62"/>
        <v>0</v>
      </c>
      <c r="AG48" s="492">
        <f t="shared" si="62"/>
        <v>0</v>
      </c>
      <c r="AH48" s="492">
        <f t="shared" si="62"/>
        <v>0</v>
      </c>
      <c r="AI48" s="492">
        <f t="shared" si="62"/>
        <v>0</v>
      </c>
      <c r="AJ48" s="255">
        <f t="shared" si="42"/>
        <v>0</v>
      </c>
      <c r="AK48" s="492">
        <f t="shared" si="63"/>
        <v>0</v>
      </c>
      <c r="AL48" s="492">
        <f t="shared" si="63"/>
        <v>0</v>
      </c>
      <c r="AM48" s="492">
        <f t="shared" si="63"/>
        <v>0</v>
      </c>
      <c r="AN48" s="492">
        <f t="shared" si="64"/>
        <v>0</v>
      </c>
      <c r="AO48" s="255">
        <f t="shared" si="43"/>
        <v>0</v>
      </c>
      <c r="AP48" s="739">
        <f t="shared" si="65"/>
        <v>0</v>
      </c>
      <c r="AQ48" s="739">
        <f t="shared" si="65"/>
        <v>0</v>
      </c>
      <c r="AR48" s="739">
        <f t="shared" si="65"/>
        <v>0</v>
      </c>
      <c r="AS48" s="739">
        <f t="shared" si="65"/>
        <v>0</v>
      </c>
      <c r="AT48" s="255">
        <f t="shared" si="44"/>
        <v>0</v>
      </c>
      <c r="AU48" s="492">
        <f t="shared" si="66"/>
        <v>0</v>
      </c>
      <c r="AV48" s="492">
        <f t="shared" si="66"/>
        <v>0</v>
      </c>
      <c r="AW48" s="492">
        <f t="shared" si="66"/>
        <v>0</v>
      </c>
      <c r="AX48" s="492">
        <f t="shared" si="66"/>
        <v>0</v>
      </c>
      <c r="AY48" s="255">
        <f t="shared" si="45"/>
        <v>0</v>
      </c>
    </row>
    <row r="49" spans="2:51" ht="21.75" customHeight="1" thickBot="1" x14ac:dyDescent="0.35">
      <c r="B49" s="530"/>
      <c r="C49" s="1144"/>
      <c r="D49" s="1145" t="s">
        <v>787</v>
      </c>
      <c r="E49" s="1146"/>
      <c r="F49" s="439">
        <f t="shared" si="46"/>
        <v>0</v>
      </c>
      <c r="G49" s="531"/>
      <c r="H49" s="531"/>
      <c r="I49" s="531"/>
      <c r="J49" s="531"/>
      <c r="K49" s="434"/>
      <c r="L49" s="531"/>
      <c r="M49" s="531"/>
      <c r="N49" s="531"/>
      <c r="O49" s="531"/>
      <c r="P49" s="434"/>
      <c r="Q49" s="531"/>
      <c r="R49" s="531"/>
      <c r="S49" s="531"/>
      <c r="T49" s="531"/>
      <c r="U49" s="434"/>
      <c r="V49" s="531"/>
      <c r="W49" s="531"/>
      <c r="X49" s="531"/>
      <c r="Y49" s="531"/>
      <c r="Z49" s="434"/>
      <c r="AA49" s="780">
        <f t="shared" ref="AA49:AD49" si="67">AA18+AA22+AA26+AA30+AA34+AA38+AA42</f>
        <v>0</v>
      </c>
      <c r="AB49" s="780">
        <f t="shared" si="67"/>
        <v>0</v>
      </c>
      <c r="AC49" s="780">
        <f t="shared" si="67"/>
        <v>0</v>
      </c>
      <c r="AD49" s="780">
        <f t="shared" si="67"/>
        <v>0</v>
      </c>
      <c r="AE49" s="389">
        <f t="shared" si="41"/>
        <v>0</v>
      </c>
      <c r="AF49" s="780">
        <f t="shared" ref="AF49:AI49" si="68">AF18+AF22+AF26+AF30+AF34+AF38+AF42</f>
        <v>0</v>
      </c>
      <c r="AG49" s="780">
        <f t="shared" si="68"/>
        <v>0</v>
      </c>
      <c r="AH49" s="780">
        <f t="shared" si="68"/>
        <v>0</v>
      </c>
      <c r="AI49" s="780">
        <f t="shared" si="68"/>
        <v>0</v>
      </c>
      <c r="AJ49" s="389">
        <f t="shared" si="42"/>
        <v>0</v>
      </c>
      <c r="AK49" s="780">
        <f t="shared" ref="AK49:AM49" si="69">AK18+AK22+AK26+AK30+AK34+AK38+AK42</f>
        <v>0</v>
      </c>
      <c r="AL49" s="780">
        <f t="shared" si="69"/>
        <v>0</v>
      </c>
      <c r="AM49" s="780">
        <f t="shared" si="69"/>
        <v>0</v>
      </c>
      <c r="AN49" s="780">
        <f t="shared" ref="AK49:AN49" si="70">AN18+AN22+AN26+AN30+AN34+AN38+AN42</f>
        <v>0</v>
      </c>
      <c r="AO49" s="389">
        <f t="shared" si="43"/>
        <v>0</v>
      </c>
      <c r="AP49" s="768">
        <f t="shared" ref="AP49:AS49" si="71">AP18+AP22+AP26+AP30+AP34+AP38+AP42</f>
        <v>0</v>
      </c>
      <c r="AQ49" s="768">
        <f t="shared" si="71"/>
        <v>0</v>
      </c>
      <c r="AR49" s="768">
        <f t="shared" si="71"/>
        <v>0</v>
      </c>
      <c r="AS49" s="768">
        <f t="shared" si="71"/>
        <v>0</v>
      </c>
      <c r="AT49" s="255">
        <f t="shared" si="44"/>
        <v>0</v>
      </c>
      <c r="AU49" s="780">
        <f t="shared" ref="AU49:AX49" si="72">AU18+AU22+AU26+AU30+AU34+AU38+AU42</f>
        <v>0</v>
      </c>
      <c r="AV49" s="780">
        <f t="shared" si="72"/>
        <v>0</v>
      </c>
      <c r="AW49" s="780">
        <f t="shared" si="72"/>
        <v>0</v>
      </c>
      <c r="AX49" s="780">
        <f t="shared" si="72"/>
        <v>0</v>
      </c>
      <c r="AY49" s="255">
        <f t="shared" si="45"/>
        <v>0</v>
      </c>
    </row>
    <row r="50" spans="2:51" x14ac:dyDescent="0.3">
      <c r="C50" s="1161" t="s">
        <v>840</v>
      </c>
      <c r="D50" s="1162" t="s">
        <v>841</v>
      </c>
      <c r="E50" s="770" t="s">
        <v>116</v>
      </c>
      <c r="F50" s="439">
        <f t="shared" si="46"/>
        <v>0</v>
      </c>
      <c r="G50" s="781"/>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69"/>
      <c r="AL50" s="769"/>
      <c r="AM50" s="769"/>
      <c r="AN50" s="769"/>
      <c r="AO50" s="781"/>
      <c r="AP50" s="769"/>
      <c r="AQ50" s="769"/>
      <c r="AR50" s="769"/>
      <c r="AS50" s="769"/>
      <c r="AT50" s="255">
        <f t="shared" si="44"/>
        <v>0</v>
      </c>
      <c r="AU50" s="769"/>
      <c r="AV50" s="769"/>
      <c r="AW50" s="769"/>
      <c r="AX50" s="769"/>
      <c r="AY50" s="255">
        <f t="shared" si="45"/>
        <v>0</v>
      </c>
    </row>
    <row r="51" spans="2:51" x14ac:dyDescent="0.3">
      <c r="C51" s="1161"/>
      <c r="D51" s="1162"/>
      <c r="E51" s="770" t="s">
        <v>203</v>
      </c>
      <c r="F51" s="439">
        <f t="shared" si="46"/>
        <v>0</v>
      </c>
      <c r="G51" s="781"/>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c r="AE51" s="781"/>
      <c r="AF51" s="781"/>
      <c r="AG51" s="781"/>
      <c r="AH51" s="781"/>
      <c r="AI51" s="781"/>
      <c r="AJ51" s="781"/>
      <c r="AK51" s="769"/>
      <c r="AL51" s="769"/>
      <c r="AM51" s="769"/>
      <c r="AN51" s="769"/>
      <c r="AO51" s="781"/>
      <c r="AP51" s="769"/>
      <c r="AQ51" s="769"/>
      <c r="AR51" s="769"/>
      <c r="AS51" s="769"/>
      <c r="AT51" s="255">
        <f t="shared" si="44"/>
        <v>0</v>
      </c>
      <c r="AU51" s="769"/>
      <c r="AV51" s="769"/>
      <c r="AW51" s="769"/>
      <c r="AX51" s="769"/>
      <c r="AY51" s="255">
        <f t="shared" si="45"/>
        <v>0</v>
      </c>
    </row>
    <row r="52" spans="2:51" x14ac:dyDescent="0.3">
      <c r="C52" s="1161"/>
      <c r="D52" s="1163" t="s">
        <v>842</v>
      </c>
      <c r="E52" s="1163"/>
      <c r="F52" s="439">
        <f t="shared" si="46"/>
        <v>0</v>
      </c>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104">
        <f t="shared" ref="AK52:AM53" si="73">AK50</f>
        <v>0</v>
      </c>
      <c r="AL52" s="104">
        <f t="shared" si="73"/>
        <v>0</v>
      </c>
      <c r="AM52" s="104">
        <f t="shared" si="73"/>
        <v>0</v>
      </c>
      <c r="AN52" s="104">
        <f t="shared" ref="AN52:AN53" si="74">AN50</f>
        <v>0</v>
      </c>
      <c r="AO52" s="781"/>
      <c r="AP52" s="738">
        <f t="shared" ref="AP52:AS53" si="75">AP50</f>
        <v>0</v>
      </c>
      <c r="AQ52" s="738">
        <f t="shared" si="75"/>
        <v>0</v>
      </c>
      <c r="AR52" s="738">
        <f t="shared" si="75"/>
        <v>0</v>
      </c>
      <c r="AS52" s="738">
        <f t="shared" si="75"/>
        <v>0</v>
      </c>
      <c r="AT52" s="255">
        <f t="shared" si="44"/>
        <v>0</v>
      </c>
      <c r="AU52" s="104">
        <f t="shared" ref="AU52:AX53" si="76">AU50</f>
        <v>0</v>
      </c>
      <c r="AV52" s="104">
        <f t="shared" si="76"/>
        <v>0</v>
      </c>
      <c r="AW52" s="104">
        <f t="shared" si="76"/>
        <v>0</v>
      </c>
      <c r="AX52" s="104">
        <f t="shared" si="76"/>
        <v>0</v>
      </c>
      <c r="AY52" s="255">
        <f t="shared" si="45"/>
        <v>0</v>
      </c>
    </row>
    <row r="53" spans="2:51" x14ac:dyDescent="0.3">
      <c r="C53" s="1161"/>
      <c r="D53" s="1163" t="s">
        <v>843</v>
      </c>
      <c r="E53" s="1163"/>
      <c r="F53" s="439">
        <f t="shared" si="46"/>
        <v>0</v>
      </c>
      <c r="G53" s="781"/>
      <c r="H53" s="781"/>
      <c r="I53" s="781"/>
      <c r="J53" s="781"/>
      <c r="K53" s="781"/>
      <c r="L53" s="781"/>
      <c r="M53" s="781"/>
      <c r="N53" s="781"/>
      <c r="O53" s="781"/>
      <c r="P53" s="781"/>
      <c r="Q53" s="781"/>
      <c r="R53" s="781"/>
      <c r="S53" s="781"/>
      <c r="T53" s="781"/>
      <c r="U53" s="781"/>
      <c r="V53" s="781"/>
      <c r="W53" s="781"/>
      <c r="X53" s="781"/>
      <c r="Y53" s="781"/>
      <c r="Z53" s="781"/>
      <c r="AA53" s="781"/>
      <c r="AB53" s="781"/>
      <c r="AC53" s="781"/>
      <c r="AD53" s="781"/>
      <c r="AE53" s="781"/>
      <c r="AF53" s="781"/>
      <c r="AG53" s="781"/>
      <c r="AH53" s="781"/>
      <c r="AI53" s="781"/>
      <c r="AJ53" s="781"/>
      <c r="AK53" s="104">
        <f t="shared" si="73"/>
        <v>0</v>
      </c>
      <c r="AL53" s="104">
        <f t="shared" si="73"/>
        <v>0</v>
      </c>
      <c r="AM53" s="104">
        <f t="shared" si="73"/>
        <v>0</v>
      </c>
      <c r="AN53" s="104">
        <f t="shared" si="74"/>
        <v>0</v>
      </c>
      <c r="AO53" s="781"/>
      <c r="AP53" s="738">
        <f t="shared" si="75"/>
        <v>0</v>
      </c>
      <c r="AQ53" s="738">
        <f t="shared" si="75"/>
        <v>0</v>
      </c>
      <c r="AR53" s="738">
        <f t="shared" si="75"/>
        <v>0</v>
      </c>
      <c r="AS53" s="738">
        <f t="shared" si="75"/>
        <v>0</v>
      </c>
      <c r="AT53" s="255">
        <f t="shared" si="44"/>
        <v>0</v>
      </c>
      <c r="AU53" s="104">
        <f t="shared" si="76"/>
        <v>0</v>
      </c>
      <c r="AV53" s="104">
        <f t="shared" si="76"/>
        <v>0</v>
      </c>
      <c r="AW53" s="104">
        <f t="shared" si="76"/>
        <v>0</v>
      </c>
      <c r="AX53" s="104">
        <f t="shared" si="76"/>
        <v>0</v>
      </c>
      <c r="AY53" s="255">
        <f t="shared" si="45"/>
        <v>0</v>
      </c>
    </row>
  </sheetData>
  <mergeCells count="59">
    <mergeCell ref="C50:C53"/>
    <mergeCell ref="D50:D51"/>
    <mergeCell ref="D52:E52"/>
    <mergeCell ref="D53:E53"/>
    <mergeCell ref="C5:E5"/>
    <mergeCell ref="D47:E47"/>
    <mergeCell ref="D48:E48"/>
    <mergeCell ref="D43:D45"/>
    <mergeCell ref="D15:D18"/>
    <mergeCell ref="D19:D22"/>
    <mergeCell ref="D23:D26"/>
    <mergeCell ref="D27:D30"/>
    <mergeCell ref="D31:D34"/>
    <mergeCell ref="D35:D38"/>
    <mergeCell ref="D39:D42"/>
    <mergeCell ref="D46:E46"/>
    <mergeCell ref="B1:F2"/>
    <mergeCell ref="B3:B4"/>
    <mergeCell ref="C3:C4"/>
    <mergeCell ref="AP2:AT2"/>
    <mergeCell ref="AT3:AT4"/>
    <mergeCell ref="K3:K4"/>
    <mergeCell ref="G2:K2"/>
    <mergeCell ref="L2:P2"/>
    <mergeCell ref="P3:P4"/>
    <mergeCell ref="Q2:U2"/>
    <mergeCell ref="U3:U4"/>
    <mergeCell ref="AK2:AO2"/>
    <mergeCell ref="AO3:AO4"/>
    <mergeCell ref="AF2:AJ2"/>
    <mergeCell ref="AJ3:AJ4"/>
    <mergeCell ref="AA2:AE2"/>
    <mergeCell ref="B9:B14"/>
    <mergeCell ref="C9:C14"/>
    <mergeCell ref="D9:D11"/>
    <mergeCell ref="D12:E12"/>
    <mergeCell ref="D13:E13"/>
    <mergeCell ref="D14:E14"/>
    <mergeCell ref="B27:B29"/>
    <mergeCell ref="B31:B33"/>
    <mergeCell ref="B35:B37"/>
    <mergeCell ref="B39:B41"/>
    <mergeCell ref="B43:B45"/>
    <mergeCell ref="AU2:AY2"/>
    <mergeCell ref="AY3:AY4"/>
    <mergeCell ref="B8:E8"/>
    <mergeCell ref="C15:C49"/>
    <mergeCell ref="D49:E49"/>
    <mergeCell ref="V2:Z2"/>
    <mergeCell ref="Z3:Z4"/>
    <mergeCell ref="AE3:AE4"/>
    <mergeCell ref="C6:E6"/>
    <mergeCell ref="D3:E4"/>
    <mergeCell ref="F3:F4"/>
    <mergeCell ref="C7:E7"/>
    <mergeCell ref="B46:B48"/>
    <mergeCell ref="B15:B17"/>
    <mergeCell ref="B19:B21"/>
    <mergeCell ref="B23:B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opLeftCell="F1" workbookViewId="0">
      <selection activeCell="W3" sqref="W3"/>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11" customWidth="1"/>
    <col min="5" max="5" width="22" style="11" customWidth="1"/>
    <col min="6" max="6" width="13.85546875" style="5" customWidth="1"/>
    <col min="7" max="7" width="6.42578125" style="5" customWidth="1"/>
    <col min="8" max="8" width="13.42578125" style="5" customWidth="1"/>
    <col min="9" max="9" width="6.140625" style="5" customWidth="1"/>
    <col min="10" max="10" width="13.42578125" style="5" customWidth="1"/>
    <col min="11" max="11" width="6.28515625" style="5" customWidth="1"/>
    <col min="12" max="12" width="13.42578125" style="5" customWidth="1"/>
    <col min="13" max="13" width="6" style="5" customWidth="1"/>
    <col min="14" max="14" width="13.140625" style="5" customWidth="1"/>
    <col min="15" max="15" width="6.140625" style="5" customWidth="1"/>
    <col min="16" max="16" width="13.140625" style="5" customWidth="1"/>
    <col min="17" max="17" width="5.7109375" style="5" customWidth="1"/>
    <col min="18" max="18" width="13.140625" style="5" customWidth="1"/>
    <col min="19" max="19" width="5.7109375" style="5" customWidth="1"/>
    <col min="20" max="20" width="13.140625" style="5" customWidth="1"/>
    <col min="21" max="21" width="5.85546875" style="5" customWidth="1"/>
    <col min="22" max="22" width="13.28515625" style="5" customWidth="1"/>
    <col min="23" max="23" width="5.85546875" style="5" customWidth="1"/>
    <col min="24" max="24" width="13.140625" style="5" customWidth="1"/>
    <col min="25" max="16384" width="19.7109375" style="5"/>
  </cols>
  <sheetData>
    <row r="1" spans="1:24" ht="33.75" customHeight="1" thickBot="1" x14ac:dyDescent="0.35">
      <c r="B1" s="881" t="s">
        <v>794</v>
      </c>
      <c r="C1" s="881"/>
      <c r="D1" s="881"/>
      <c r="E1" s="881"/>
      <c r="F1" s="881"/>
    </row>
    <row r="2" spans="1:24" ht="30.75" customHeight="1" thickBot="1" x14ac:dyDescent="0.35">
      <c r="B2" s="882"/>
      <c r="C2" s="882"/>
      <c r="D2" s="882"/>
      <c r="E2" s="882"/>
      <c r="F2" s="882"/>
      <c r="G2" s="1136" t="s">
        <v>719</v>
      </c>
      <c r="H2" s="1138"/>
      <c r="I2" s="1136" t="s">
        <v>724</v>
      </c>
      <c r="J2" s="1138"/>
      <c r="K2" s="1136" t="s">
        <v>727</v>
      </c>
      <c r="L2" s="1138"/>
      <c r="M2" s="1136" t="s">
        <v>733</v>
      </c>
      <c r="N2" s="1138"/>
      <c r="O2" s="1136" t="s">
        <v>759</v>
      </c>
      <c r="P2" s="1138"/>
      <c r="Q2" s="1136" t="s">
        <v>789</v>
      </c>
      <c r="R2" s="1138"/>
      <c r="S2" s="1136" t="s">
        <v>798</v>
      </c>
      <c r="T2" s="1138"/>
      <c r="U2" s="1136" t="s">
        <v>833</v>
      </c>
      <c r="V2" s="1138"/>
      <c r="W2" s="1136" t="s">
        <v>845</v>
      </c>
      <c r="X2" s="1138"/>
    </row>
    <row r="3" spans="1:24" s="33" customFormat="1" ht="146.25" customHeight="1" x14ac:dyDescent="0.2">
      <c r="B3" s="883" t="s">
        <v>54</v>
      </c>
      <c r="C3" s="883" t="s">
        <v>119</v>
      </c>
      <c r="D3" s="884" t="s">
        <v>127</v>
      </c>
      <c r="E3" s="885"/>
      <c r="F3" s="883" t="s">
        <v>159</v>
      </c>
      <c r="G3" s="249" t="s">
        <v>715</v>
      </c>
      <c r="H3" s="787" t="s">
        <v>721</v>
      </c>
      <c r="I3" s="249" t="s">
        <v>715</v>
      </c>
      <c r="J3" s="787" t="s">
        <v>725</v>
      </c>
      <c r="K3" s="249" t="s">
        <v>715</v>
      </c>
      <c r="L3" s="787" t="s">
        <v>732</v>
      </c>
      <c r="M3" s="249" t="s">
        <v>715</v>
      </c>
      <c r="N3" s="787" t="s">
        <v>738</v>
      </c>
      <c r="O3" s="249" t="s">
        <v>715</v>
      </c>
      <c r="P3" s="787" t="s">
        <v>788</v>
      </c>
      <c r="Q3" s="249" t="s">
        <v>715</v>
      </c>
      <c r="R3" s="787" t="s">
        <v>793</v>
      </c>
      <c r="S3" s="249" t="s">
        <v>715</v>
      </c>
      <c r="T3" s="787" t="s">
        <v>837</v>
      </c>
      <c r="U3" s="249" t="s">
        <v>715</v>
      </c>
      <c r="V3" s="787" t="s">
        <v>838</v>
      </c>
      <c r="W3" s="249" t="s">
        <v>715</v>
      </c>
      <c r="X3" s="787" t="s">
        <v>848</v>
      </c>
    </row>
    <row r="4" spans="1:24" s="32" customFormat="1" ht="20.45" customHeight="1" thickBot="1" x14ac:dyDescent="0.25">
      <c r="B4" s="788"/>
      <c r="C4" s="788"/>
      <c r="D4" s="886"/>
      <c r="E4" s="887"/>
      <c r="F4" s="788"/>
      <c r="G4" s="51">
        <v>103</v>
      </c>
      <c r="H4" s="788"/>
      <c r="I4" s="51">
        <v>103</v>
      </c>
      <c r="J4" s="788"/>
      <c r="K4" s="51">
        <v>103</v>
      </c>
      <c r="L4" s="788"/>
      <c r="M4" s="51">
        <v>103</v>
      </c>
      <c r="N4" s="788"/>
      <c r="O4" s="51">
        <v>103</v>
      </c>
      <c r="P4" s="788"/>
      <c r="Q4" s="51">
        <v>103</v>
      </c>
      <c r="R4" s="788"/>
      <c r="S4" s="51">
        <v>103</v>
      </c>
      <c r="T4" s="788"/>
      <c r="U4" s="51">
        <v>103</v>
      </c>
      <c r="V4" s="788"/>
      <c r="W4" s="51">
        <v>103</v>
      </c>
      <c r="X4" s="788"/>
    </row>
    <row r="5" spans="1:24" s="27" customFormat="1" ht="16.5" customHeight="1" x14ac:dyDescent="0.35">
      <c r="A5" s="26"/>
      <c r="B5" s="48"/>
      <c r="C5" s="1172" t="s">
        <v>670</v>
      </c>
      <c r="D5" s="1172"/>
      <c r="E5" s="1172"/>
      <c r="F5" s="103">
        <f>H5+J5+L5+N5+P5+R5</f>
        <v>1</v>
      </c>
      <c r="G5" s="103">
        <f t="shared" ref="G5" si="0">G11</f>
        <v>0</v>
      </c>
      <c r="H5" s="255">
        <f>G5</f>
        <v>0</v>
      </c>
      <c r="I5" s="103">
        <f t="shared" ref="I5" si="1">I11</f>
        <v>0</v>
      </c>
      <c r="J5" s="255">
        <f t="shared" ref="J5:L13" si="2">I5</f>
        <v>0</v>
      </c>
      <c r="K5" s="103">
        <f t="shared" ref="K5" si="3">K11</f>
        <v>0</v>
      </c>
      <c r="L5" s="255">
        <f t="shared" si="2"/>
        <v>0</v>
      </c>
      <c r="M5" s="103">
        <f t="shared" ref="M5" si="4">M11</f>
        <v>0</v>
      </c>
      <c r="N5" s="255">
        <f t="shared" ref="N5:P5" si="5">M5</f>
        <v>0</v>
      </c>
      <c r="O5" s="103">
        <f t="shared" ref="O5:O7" si="6">O11</f>
        <v>1</v>
      </c>
      <c r="P5" s="255">
        <f t="shared" si="5"/>
        <v>1</v>
      </c>
      <c r="Q5" s="103">
        <f t="shared" ref="Q5:S5" si="7">Q11</f>
        <v>0</v>
      </c>
      <c r="R5" s="255">
        <f t="shared" ref="R5:R13" si="8">Q5</f>
        <v>0</v>
      </c>
      <c r="S5" s="103">
        <f t="shared" si="7"/>
        <v>0</v>
      </c>
      <c r="T5" s="255">
        <f t="shared" ref="T5:T13" si="9">S5</f>
        <v>0</v>
      </c>
      <c r="U5" s="103">
        <f t="shared" ref="U5:W5" si="10">U11</f>
        <v>0</v>
      </c>
      <c r="V5" s="255">
        <f t="shared" ref="V5:V13" si="11">U5</f>
        <v>0</v>
      </c>
      <c r="W5" s="103">
        <f t="shared" si="10"/>
        <v>0</v>
      </c>
      <c r="X5" s="255">
        <f t="shared" ref="X5:X13" si="12">W5</f>
        <v>0</v>
      </c>
    </row>
    <row r="6" spans="1:24" s="27" customFormat="1" ht="16.5" customHeight="1" x14ac:dyDescent="0.35">
      <c r="A6" s="26"/>
      <c r="B6" s="30"/>
      <c r="C6" s="1147" t="s">
        <v>671</v>
      </c>
      <c r="D6" s="1147"/>
      <c r="E6" s="1147"/>
      <c r="F6" s="103">
        <f>H6+J6+L6+N6+P6+R6</f>
        <v>0</v>
      </c>
      <c r="G6" s="103">
        <f t="shared" ref="G6" si="13">G12</f>
        <v>0</v>
      </c>
      <c r="H6" s="255">
        <f t="shared" ref="H6:H13" si="14">G6</f>
        <v>0</v>
      </c>
      <c r="I6" s="103">
        <f t="shared" ref="I6" si="15">I12</f>
        <v>0</v>
      </c>
      <c r="J6" s="255">
        <f t="shared" si="2"/>
        <v>0</v>
      </c>
      <c r="K6" s="103">
        <f t="shared" ref="K6" si="16">K12</f>
        <v>0</v>
      </c>
      <c r="L6" s="255">
        <f t="shared" si="2"/>
        <v>0</v>
      </c>
      <c r="M6" s="103">
        <f t="shared" ref="M6" si="17">M12</f>
        <v>0</v>
      </c>
      <c r="N6" s="255">
        <f t="shared" ref="N6:P6" si="18">M6</f>
        <v>0</v>
      </c>
      <c r="O6" s="103">
        <f t="shared" si="6"/>
        <v>0</v>
      </c>
      <c r="P6" s="255">
        <f t="shared" si="18"/>
        <v>0</v>
      </c>
      <c r="Q6" s="103">
        <f t="shared" ref="Q6:S6" si="19">Q12</f>
        <v>0</v>
      </c>
      <c r="R6" s="255">
        <f t="shared" si="8"/>
        <v>0</v>
      </c>
      <c r="S6" s="103">
        <f t="shared" si="19"/>
        <v>0</v>
      </c>
      <c r="T6" s="255">
        <f t="shared" si="9"/>
        <v>0</v>
      </c>
      <c r="U6" s="103">
        <f t="shared" ref="U6:W6" si="20">U12</f>
        <v>0</v>
      </c>
      <c r="V6" s="255">
        <f t="shared" si="11"/>
        <v>0</v>
      </c>
      <c r="W6" s="103">
        <f t="shared" si="20"/>
        <v>0</v>
      </c>
      <c r="X6" s="255">
        <f t="shared" si="12"/>
        <v>0</v>
      </c>
    </row>
    <row r="7" spans="1:24" s="27" customFormat="1" ht="16.5" customHeight="1" thickBot="1" x14ac:dyDescent="0.4">
      <c r="A7" s="26"/>
      <c r="B7" s="37"/>
      <c r="C7" s="1176" t="s">
        <v>672</v>
      </c>
      <c r="D7" s="1176"/>
      <c r="E7" s="1176"/>
      <c r="F7" s="103">
        <f t="shared" ref="F7:F13" si="21">H7+J7+L7+N7+P7+R7</f>
        <v>0</v>
      </c>
      <c r="G7" s="103">
        <f t="shared" ref="G7" si="22">G13</f>
        <v>0</v>
      </c>
      <c r="H7" s="255">
        <f t="shared" si="14"/>
        <v>0</v>
      </c>
      <c r="I7" s="103">
        <f t="shared" ref="I7" si="23">I13</f>
        <v>0</v>
      </c>
      <c r="J7" s="255">
        <f t="shared" si="2"/>
        <v>0</v>
      </c>
      <c r="K7" s="103">
        <f t="shared" ref="K7" si="24">K13</f>
        <v>0</v>
      </c>
      <c r="L7" s="255">
        <f t="shared" si="2"/>
        <v>0</v>
      </c>
      <c r="M7" s="103">
        <f t="shared" ref="M7" si="25">M13</f>
        <v>0</v>
      </c>
      <c r="N7" s="255">
        <f t="shared" ref="N7:P7" si="26">M7</f>
        <v>0</v>
      </c>
      <c r="O7" s="103">
        <f t="shared" si="6"/>
        <v>0</v>
      </c>
      <c r="P7" s="255">
        <f t="shared" si="26"/>
        <v>0</v>
      </c>
      <c r="Q7" s="103">
        <f t="shared" ref="Q7:S7" si="27">Q13</f>
        <v>0</v>
      </c>
      <c r="R7" s="255">
        <f t="shared" si="8"/>
        <v>0</v>
      </c>
      <c r="S7" s="103">
        <f t="shared" si="27"/>
        <v>0</v>
      </c>
      <c r="T7" s="255">
        <f t="shared" si="9"/>
        <v>0</v>
      </c>
      <c r="U7" s="103">
        <f t="shared" ref="U7:W7" si="28">U13</f>
        <v>0</v>
      </c>
      <c r="V7" s="255">
        <f t="shared" si="11"/>
        <v>0</v>
      </c>
      <c r="W7" s="103">
        <f t="shared" si="28"/>
        <v>0</v>
      </c>
      <c r="X7" s="255">
        <f t="shared" si="12"/>
        <v>0</v>
      </c>
    </row>
    <row r="8" spans="1:24" s="27" customFormat="1" ht="16.5" customHeight="1" x14ac:dyDescent="0.35">
      <c r="A8" s="26"/>
      <c r="B8" s="1173">
        <v>1</v>
      </c>
      <c r="C8" s="1177" t="s">
        <v>323</v>
      </c>
      <c r="D8" s="1180" t="s">
        <v>669</v>
      </c>
      <c r="E8" s="52" t="s">
        <v>116</v>
      </c>
      <c r="F8" s="103">
        <f t="shared" si="21"/>
        <v>1</v>
      </c>
      <c r="G8" s="105">
        <v>0</v>
      </c>
      <c r="H8" s="255">
        <f t="shared" si="14"/>
        <v>0</v>
      </c>
      <c r="I8" s="105">
        <v>0</v>
      </c>
      <c r="J8" s="255">
        <f t="shared" si="2"/>
        <v>0</v>
      </c>
      <c r="K8" s="105">
        <v>0</v>
      </c>
      <c r="L8" s="255">
        <f t="shared" si="2"/>
        <v>0</v>
      </c>
      <c r="M8" s="105">
        <v>0</v>
      </c>
      <c r="N8" s="255">
        <f t="shared" ref="N8:P8" si="29">M8</f>
        <v>0</v>
      </c>
      <c r="O8" s="105">
        <v>1</v>
      </c>
      <c r="P8" s="255">
        <f t="shared" si="29"/>
        <v>1</v>
      </c>
      <c r="Q8" s="105">
        <v>0</v>
      </c>
      <c r="R8" s="255">
        <f t="shared" si="8"/>
        <v>0</v>
      </c>
      <c r="S8" s="105">
        <v>0</v>
      </c>
      <c r="T8" s="255">
        <f t="shared" si="9"/>
        <v>0</v>
      </c>
      <c r="U8" s="105">
        <v>0</v>
      </c>
      <c r="V8" s="255">
        <f t="shared" si="11"/>
        <v>0</v>
      </c>
      <c r="W8" s="105">
        <v>0</v>
      </c>
      <c r="X8" s="255">
        <f t="shared" si="12"/>
        <v>0</v>
      </c>
    </row>
    <row r="9" spans="1:24" s="27" customFormat="1" ht="16.5" customHeight="1" x14ac:dyDescent="0.35">
      <c r="A9" s="26"/>
      <c r="B9" s="1174"/>
      <c r="C9" s="1178"/>
      <c r="D9" s="1181"/>
      <c r="E9" s="53" t="s">
        <v>203</v>
      </c>
      <c r="F9" s="103">
        <f t="shared" si="21"/>
        <v>0</v>
      </c>
      <c r="G9" s="107">
        <v>0</v>
      </c>
      <c r="H9" s="255">
        <f t="shared" si="14"/>
        <v>0</v>
      </c>
      <c r="I9" s="107">
        <v>0</v>
      </c>
      <c r="J9" s="255">
        <f t="shared" si="2"/>
        <v>0</v>
      </c>
      <c r="K9" s="107">
        <v>0</v>
      </c>
      <c r="L9" s="255">
        <f t="shared" si="2"/>
        <v>0</v>
      </c>
      <c r="M9" s="107">
        <v>0</v>
      </c>
      <c r="N9" s="255">
        <f t="shared" ref="N9:P9" si="30">M9</f>
        <v>0</v>
      </c>
      <c r="O9" s="107">
        <v>0</v>
      </c>
      <c r="P9" s="255">
        <f t="shared" si="30"/>
        <v>0</v>
      </c>
      <c r="Q9" s="107">
        <v>0</v>
      </c>
      <c r="R9" s="255">
        <f t="shared" si="8"/>
        <v>0</v>
      </c>
      <c r="S9" s="107">
        <v>0</v>
      </c>
      <c r="T9" s="255">
        <f t="shared" si="9"/>
        <v>0</v>
      </c>
      <c r="U9" s="107">
        <v>0</v>
      </c>
      <c r="V9" s="255">
        <f t="shared" si="11"/>
        <v>0</v>
      </c>
      <c r="W9" s="107">
        <v>0</v>
      </c>
      <c r="X9" s="255">
        <f t="shared" si="12"/>
        <v>0</v>
      </c>
    </row>
    <row r="10" spans="1:24" s="27" customFormat="1" ht="16.5" customHeight="1" thickBot="1" x14ac:dyDescent="0.4">
      <c r="A10" s="26"/>
      <c r="B10" s="1174"/>
      <c r="C10" s="1178"/>
      <c r="D10" s="1182"/>
      <c r="E10" s="54" t="s">
        <v>112</v>
      </c>
      <c r="F10" s="103">
        <f t="shared" si="21"/>
        <v>0</v>
      </c>
      <c r="G10" s="109">
        <v>0</v>
      </c>
      <c r="H10" s="255">
        <f t="shared" si="14"/>
        <v>0</v>
      </c>
      <c r="I10" s="109">
        <v>0</v>
      </c>
      <c r="J10" s="255">
        <f t="shared" si="2"/>
        <v>0</v>
      </c>
      <c r="K10" s="109">
        <v>0</v>
      </c>
      <c r="L10" s="255">
        <f t="shared" si="2"/>
        <v>0</v>
      </c>
      <c r="M10" s="109">
        <v>0</v>
      </c>
      <c r="N10" s="255">
        <f t="shared" ref="N10:P10" si="31">M10</f>
        <v>0</v>
      </c>
      <c r="O10" s="109">
        <v>0</v>
      </c>
      <c r="P10" s="255">
        <f t="shared" si="31"/>
        <v>0</v>
      </c>
      <c r="Q10" s="109">
        <v>0</v>
      </c>
      <c r="R10" s="255">
        <f t="shared" si="8"/>
        <v>0</v>
      </c>
      <c r="S10" s="109">
        <v>0</v>
      </c>
      <c r="T10" s="255">
        <f t="shared" si="9"/>
        <v>0</v>
      </c>
      <c r="U10" s="109">
        <v>0</v>
      </c>
      <c r="V10" s="255">
        <f t="shared" si="11"/>
        <v>0</v>
      </c>
      <c r="W10" s="109">
        <v>0</v>
      </c>
      <c r="X10" s="255">
        <f t="shared" si="12"/>
        <v>0</v>
      </c>
    </row>
    <row r="11" spans="1:24" s="27" customFormat="1" ht="16.5" customHeight="1" x14ac:dyDescent="0.35">
      <c r="A11" s="26"/>
      <c r="B11" s="1174"/>
      <c r="C11" s="1178"/>
      <c r="D11" s="864" t="s">
        <v>670</v>
      </c>
      <c r="E11" s="1183"/>
      <c r="F11" s="103">
        <f t="shared" si="21"/>
        <v>1</v>
      </c>
      <c r="G11" s="104">
        <f t="shared" ref="G11:G13" si="32">G8</f>
        <v>0</v>
      </c>
      <c r="H11" s="255">
        <f t="shared" si="14"/>
        <v>0</v>
      </c>
      <c r="I11" s="104">
        <f t="shared" ref="I11:I13" si="33">I8</f>
        <v>0</v>
      </c>
      <c r="J11" s="255">
        <f t="shared" si="2"/>
        <v>0</v>
      </c>
      <c r="K11" s="104">
        <f t="shared" ref="K11:K13" si="34">K8</f>
        <v>0</v>
      </c>
      <c r="L11" s="255">
        <f t="shared" si="2"/>
        <v>0</v>
      </c>
      <c r="M11" s="104">
        <f t="shared" ref="M11" si="35">M8</f>
        <v>0</v>
      </c>
      <c r="N11" s="255">
        <f t="shared" ref="N11:P11" si="36">M11</f>
        <v>0</v>
      </c>
      <c r="O11" s="104">
        <f t="shared" ref="O11:O13" si="37">O8</f>
        <v>1</v>
      </c>
      <c r="P11" s="255">
        <f t="shared" si="36"/>
        <v>1</v>
      </c>
      <c r="Q11" s="104">
        <f t="shared" ref="Q11:S11" si="38">Q8</f>
        <v>0</v>
      </c>
      <c r="R11" s="255">
        <f t="shared" si="8"/>
        <v>0</v>
      </c>
      <c r="S11" s="104">
        <f t="shared" si="38"/>
        <v>0</v>
      </c>
      <c r="T11" s="255">
        <f t="shared" si="9"/>
        <v>0</v>
      </c>
      <c r="U11" s="104">
        <f t="shared" ref="U11:W11" si="39">U8</f>
        <v>0</v>
      </c>
      <c r="V11" s="255">
        <f t="shared" si="11"/>
        <v>0</v>
      </c>
      <c r="W11" s="104">
        <f t="shared" si="39"/>
        <v>0</v>
      </c>
      <c r="X11" s="255">
        <f t="shared" si="12"/>
        <v>0</v>
      </c>
    </row>
    <row r="12" spans="1:24" s="27" customFormat="1" ht="16.5" customHeight="1" x14ac:dyDescent="0.35">
      <c r="A12" s="26"/>
      <c r="B12" s="1174"/>
      <c r="C12" s="1178"/>
      <c r="D12" s="802" t="s">
        <v>671</v>
      </c>
      <c r="E12" s="1184"/>
      <c r="F12" s="103">
        <f t="shared" si="21"/>
        <v>0</v>
      </c>
      <c r="G12" s="104">
        <f t="shared" si="32"/>
        <v>0</v>
      </c>
      <c r="H12" s="255">
        <f t="shared" si="14"/>
        <v>0</v>
      </c>
      <c r="I12" s="104">
        <f t="shared" si="33"/>
        <v>0</v>
      </c>
      <c r="J12" s="255">
        <f t="shared" si="2"/>
        <v>0</v>
      </c>
      <c r="K12" s="104">
        <f t="shared" si="34"/>
        <v>0</v>
      </c>
      <c r="L12" s="255">
        <f t="shared" si="2"/>
        <v>0</v>
      </c>
      <c r="M12" s="104">
        <f t="shared" ref="M12" si="40">M9</f>
        <v>0</v>
      </c>
      <c r="N12" s="255">
        <f t="shared" ref="N12:P12" si="41">M12</f>
        <v>0</v>
      </c>
      <c r="O12" s="104">
        <f t="shared" si="37"/>
        <v>0</v>
      </c>
      <c r="P12" s="255">
        <f t="shared" si="41"/>
        <v>0</v>
      </c>
      <c r="Q12" s="104">
        <f t="shared" ref="Q12:S12" si="42">Q9</f>
        <v>0</v>
      </c>
      <c r="R12" s="255">
        <f t="shared" si="8"/>
        <v>0</v>
      </c>
      <c r="S12" s="104">
        <f t="shared" si="42"/>
        <v>0</v>
      </c>
      <c r="T12" s="255">
        <f t="shared" si="9"/>
        <v>0</v>
      </c>
      <c r="U12" s="104">
        <f t="shared" ref="U12:W12" si="43">U9</f>
        <v>0</v>
      </c>
      <c r="V12" s="255">
        <f t="shared" si="11"/>
        <v>0</v>
      </c>
      <c r="W12" s="104">
        <f t="shared" si="43"/>
        <v>0</v>
      </c>
      <c r="X12" s="255">
        <f t="shared" si="12"/>
        <v>0</v>
      </c>
    </row>
    <row r="13" spans="1:24" s="27" customFormat="1" ht="16.5" customHeight="1" thickBot="1" x14ac:dyDescent="0.4">
      <c r="A13" s="26"/>
      <c r="B13" s="1175"/>
      <c r="C13" s="1179"/>
      <c r="D13" s="1185" t="s">
        <v>672</v>
      </c>
      <c r="E13" s="1186"/>
      <c r="F13" s="103">
        <f t="shared" si="21"/>
        <v>0</v>
      </c>
      <c r="G13" s="104">
        <f t="shared" si="32"/>
        <v>0</v>
      </c>
      <c r="H13" s="255">
        <f t="shared" si="14"/>
        <v>0</v>
      </c>
      <c r="I13" s="104">
        <f t="shared" si="33"/>
        <v>0</v>
      </c>
      <c r="J13" s="255">
        <f t="shared" si="2"/>
        <v>0</v>
      </c>
      <c r="K13" s="104">
        <f t="shared" si="34"/>
        <v>0</v>
      </c>
      <c r="L13" s="255">
        <f t="shared" si="2"/>
        <v>0</v>
      </c>
      <c r="M13" s="104">
        <f t="shared" ref="M13" si="44">M10</f>
        <v>0</v>
      </c>
      <c r="N13" s="255">
        <f t="shared" ref="N13:P13" si="45">M13</f>
        <v>0</v>
      </c>
      <c r="O13" s="104">
        <f t="shared" si="37"/>
        <v>0</v>
      </c>
      <c r="P13" s="255">
        <f t="shared" si="45"/>
        <v>0</v>
      </c>
      <c r="Q13" s="104">
        <f t="shared" ref="Q13:S13" si="46">Q10</f>
        <v>0</v>
      </c>
      <c r="R13" s="255">
        <f t="shared" si="8"/>
        <v>0</v>
      </c>
      <c r="S13" s="104">
        <f t="shared" si="46"/>
        <v>0</v>
      </c>
      <c r="T13" s="255">
        <f t="shared" si="9"/>
        <v>0</v>
      </c>
      <c r="U13" s="104">
        <f t="shared" ref="U13:W13" si="47">U10</f>
        <v>0</v>
      </c>
      <c r="V13" s="255">
        <f t="shared" si="11"/>
        <v>0</v>
      </c>
      <c r="W13" s="104">
        <f t="shared" si="47"/>
        <v>0</v>
      </c>
      <c r="X13" s="255">
        <f t="shared" si="12"/>
        <v>0</v>
      </c>
    </row>
  </sheetData>
  <mergeCells count="32">
    <mergeCell ref="S2:T2"/>
    <mergeCell ref="T3:T4"/>
    <mergeCell ref="U2:V2"/>
    <mergeCell ref="V3:V4"/>
    <mergeCell ref="C3:C4"/>
    <mergeCell ref="D3:E4"/>
    <mergeCell ref="F3:F4"/>
    <mergeCell ref="Q2:R2"/>
    <mergeCell ref="R3:R4"/>
    <mergeCell ref="B8:B13"/>
    <mergeCell ref="C7:E7"/>
    <mergeCell ref="C8:C13"/>
    <mergeCell ref="D8:D10"/>
    <mergeCell ref="D11:E11"/>
    <mergeCell ref="D12:E12"/>
    <mergeCell ref="D13:E13"/>
    <mergeCell ref="C6:E6"/>
    <mergeCell ref="B1:F2"/>
    <mergeCell ref="B3:B4"/>
    <mergeCell ref="W2:X2"/>
    <mergeCell ref="X3:X4"/>
    <mergeCell ref="C5:E5"/>
    <mergeCell ref="O2:P2"/>
    <mergeCell ref="P3:P4"/>
    <mergeCell ref="M2:N2"/>
    <mergeCell ref="N3:N4"/>
    <mergeCell ref="K2:L2"/>
    <mergeCell ref="L3:L4"/>
    <mergeCell ref="H3:H4"/>
    <mergeCell ref="G2:H2"/>
    <mergeCell ref="I2:J2"/>
    <mergeCell ref="J3: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B1:V25"/>
  <sheetViews>
    <sheetView zoomScale="80" zoomScaleNormal="80" workbookViewId="0">
      <pane xSplit="4" ySplit="5" topLeftCell="E6" activePane="bottomRight" state="frozen"/>
      <selection activeCell="G5" sqref="G5"/>
      <selection pane="topRight" activeCell="G5" sqref="G5"/>
      <selection pane="bottomLeft" activeCell="G5" sqref="G5"/>
      <selection pane="bottomRight" activeCell="V6" sqref="V6:V17"/>
    </sheetView>
  </sheetViews>
  <sheetFormatPr defaultColWidth="9.140625" defaultRowHeight="15.75" x14ac:dyDescent="0.25"/>
  <cols>
    <col min="1" max="1" width="2" style="7" customWidth="1"/>
    <col min="2" max="2" width="37.7109375" style="12" customWidth="1"/>
    <col min="3" max="3" width="85" style="12" customWidth="1"/>
    <col min="4" max="4" width="14.85546875" style="12" customWidth="1"/>
    <col min="5" max="5" width="6" style="7" customWidth="1"/>
    <col min="6" max="6" width="9.140625" style="7"/>
    <col min="7" max="7" width="6.28515625" style="7" customWidth="1"/>
    <col min="8" max="8" width="11.140625" style="7" customWidth="1"/>
    <col min="9" max="9" width="6.28515625" style="7" customWidth="1"/>
    <col min="10" max="10" width="9.140625" style="7"/>
    <col min="11" max="11" width="6.140625" style="7" customWidth="1"/>
    <col min="12" max="12" width="9.140625" style="7"/>
    <col min="13" max="13" width="5.85546875" style="7" customWidth="1"/>
    <col min="14" max="14" width="9.140625" style="7"/>
    <col min="15" max="15" width="5.85546875" style="7" customWidth="1"/>
    <col min="16" max="16384" width="9.140625" style="7"/>
  </cols>
  <sheetData>
    <row r="1" spans="2:22" s="16" customFormat="1" ht="19.5" customHeight="1" thickBot="1" x14ac:dyDescent="0.3">
      <c r="B1" s="881" t="s">
        <v>796</v>
      </c>
      <c r="C1" s="881"/>
      <c r="D1" s="126"/>
    </row>
    <row r="2" spans="2:22" s="16" customFormat="1" ht="74.25" customHeight="1" thickBot="1" x14ac:dyDescent="0.35">
      <c r="B2" s="882"/>
      <c r="C2" s="882"/>
      <c r="D2" s="127"/>
      <c r="E2" s="1187" t="s">
        <v>719</v>
      </c>
      <c r="F2" s="1188"/>
      <c r="G2" s="1187" t="s">
        <v>724</v>
      </c>
      <c r="H2" s="1188"/>
      <c r="I2" s="1187" t="s">
        <v>727</v>
      </c>
      <c r="J2" s="1188"/>
      <c r="K2" s="1187" t="s">
        <v>733</v>
      </c>
      <c r="L2" s="1188"/>
      <c r="M2" s="1187" t="s">
        <v>759</v>
      </c>
      <c r="N2" s="1188"/>
      <c r="O2" s="1187" t="s">
        <v>789</v>
      </c>
      <c r="P2" s="1188"/>
      <c r="Q2" s="1187" t="s">
        <v>798</v>
      </c>
      <c r="R2" s="1188"/>
      <c r="S2" s="1187" t="s">
        <v>833</v>
      </c>
      <c r="T2" s="1188"/>
      <c r="U2" s="1187" t="s">
        <v>845</v>
      </c>
      <c r="V2" s="1188"/>
    </row>
    <row r="3" spans="2:22" s="31" customFormat="1" ht="131.25" customHeight="1" x14ac:dyDescent="0.2">
      <c r="B3" s="1135" t="s">
        <v>119</v>
      </c>
      <c r="C3" s="1189" t="s">
        <v>34</v>
      </c>
      <c r="D3" s="1131" t="s">
        <v>35</v>
      </c>
      <c r="E3" s="251" t="s">
        <v>323</v>
      </c>
      <c r="F3" s="1130" t="s">
        <v>722</v>
      </c>
      <c r="G3" s="251" t="s">
        <v>323</v>
      </c>
      <c r="H3" s="1130" t="s">
        <v>726</v>
      </c>
      <c r="I3" s="251" t="s">
        <v>323</v>
      </c>
      <c r="J3" s="1130" t="s">
        <v>731</v>
      </c>
      <c r="K3" s="251" t="s">
        <v>323</v>
      </c>
      <c r="L3" s="1130" t="s">
        <v>737</v>
      </c>
      <c r="M3" s="251" t="s">
        <v>323</v>
      </c>
      <c r="N3" s="1130" t="s">
        <v>786</v>
      </c>
      <c r="O3" s="251" t="s">
        <v>323</v>
      </c>
      <c r="P3" s="1130" t="s">
        <v>792</v>
      </c>
      <c r="Q3" s="251" t="s">
        <v>323</v>
      </c>
      <c r="R3" s="1130" t="s">
        <v>832</v>
      </c>
      <c r="S3" s="251" t="s">
        <v>323</v>
      </c>
      <c r="T3" s="1130" t="s">
        <v>836</v>
      </c>
      <c r="U3" s="251" t="s">
        <v>323</v>
      </c>
      <c r="V3" s="1130" t="s">
        <v>846</v>
      </c>
    </row>
    <row r="4" spans="2:22" s="34" customFormat="1" ht="12.75" thickBot="1" x14ac:dyDescent="0.25">
      <c r="B4" s="1130"/>
      <c r="C4" s="1190"/>
      <c r="D4" s="1131"/>
      <c r="E4" s="51">
        <v>103</v>
      </c>
      <c r="F4" s="1131"/>
      <c r="G4" s="51">
        <v>103</v>
      </c>
      <c r="H4" s="1131"/>
      <c r="I4" s="51">
        <v>103</v>
      </c>
      <c r="J4" s="1131"/>
      <c r="K4" s="51">
        <v>103</v>
      </c>
      <c r="L4" s="1131"/>
      <c r="M4" s="51">
        <v>103</v>
      </c>
      <c r="N4" s="1131"/>
      <c r="O4" s="51">
        <v>103</v>
      </c>
      <c r="P4" s="1131"/>
      <c r="Q4" s="51">
        <v>103</v>
      </c>
      <c r="R4" s="1131"/>
      <c r="S4" s="51">
        <v>103</v>
      </c>
      <c r="T4" s="1131"/>
      <c r="U4" s="51">
        <v>103</v>
      </c>
      <c r="V4" s="1131"/>
    </row>
    <row r="5" spans="2:22" s="8" customFormat="1" ht="16.5" customHeight="1" x14ac:dyDescent="0.25">
      <c r="B5" s="1191" t="s">
        <v>35</v>
      </c>
      <c r="C5" s="1191"/>
      <c r="D5" s="44">
        <f>F5+H5+J5+L5+N5+P5</f>
        <v>0</v>
      </c>
      <c r="E5" s="44">
        <f t="shared" ref="E5" si="0">SUM(E6:E17)</f>
        <v>0</v>
      </c>
      <c r="F5" s="45">
        <v>0</v>
      </c>
      <c r="G5" s="44">
        <f t="shared" ref="G5" si="1">SUM(G6:G17)</f>
        <v>0</v>
      </c>
      <c r="H5" s="45">
        <v>0</v>
      </c>
      <c r="I5" s="44">
        <f t="shared" ref="I5" si="2">SUM(I6:I17)</f>
        <v>0</v>
      </c>
      <c r="J5" s="45">
        <v>0</v>
      </c>
      <c r="K5" s="44">
        <f t="shared" ref="K5:M5" si="3">SUM(K6:K17)</f>
        <v>0</v>
      </c>
      <c r="L5" s="45">
        <v>0</v>
      </c>
      <c r="M5" s="44">
        <f t="shared" si="3"/>
        <v>0</v>
      </c>
      <c r="N5" s="45">
        <v>0</v>
      </c>
      <c r="O5" s="44">
        <f t="shared" ref="O5:Q5" si="4">SUM(O6:O17)</f>
        <v>0</v>
      </c>
      <c r="P5" s="45">
        <v>0</v>
      </c>
      <c r="Q5" s="44">
        <f t="shared" si="4"/>
        <v>0</v>
      </c>
      <c r="R5" s="45">
        <v>0</v>
      </c>
      <c r="S5" s="44">
        <f t="shared" ref="S5:U5" si="5">SUM(S6:S17)</f>
        <v>0</v>
      </c>
      <c r="T5" s="45">
        <v>0</v>
      </c>
      <c r="U5" s="44">
        <f t="shared" si="5"/>
        <v>0</v>
      </c>
      <c r="V5" s="45">
        <v>0</v>
      </c>
    </row>
    <row r="6" spans="2:22" ht="30" x14ac:dyDescent="0.25">
      <c r="B6" s="1192" t="s">
        <v>67</v>
      </c>
      <c r="C6" s="60" t="s">
        <v>68</v>
      </c>
      <c r="D6" s="44"/>
      <c r="E6" s="46"/>
      <c r="F6" s="45"/>
      <c r="G6" s="46"/>
      <c r="H6" s="45"/>
      <c r="I6" s="46"/>
      <c r="J6" s="45"/>
      <c r="L6" s="45"/>
      <c r="N6" s="45"/>
      <c r="P6" s="45"/>
      <c r="R6" s="45"/>
      <c r="T6" s="45"/>
      <c r="V6" s="45"/>
    </row>
    <row r="7" spans="2:22" ht="30" x14ac:dyDescent="0.25">
      <c r="B7" s="1192"/>
      <c r="C7" s="60" t="s">
        <v>69</v>
      </c>
      <c r="D7" s="44"/>
      <c r="E7" s="46"/>
      <c r="F7" s="45"/>
      <c r="G7" s="46"/>
      <c r="H7" s="45"/>
      <c r="I7" s="46"/>
      <c r="J7" s="45"/>
      <c r="L7" s="45"/>
      <c r="N7" s="45"/>
      <c r="P7" s="45"/>
      <c r="R7" s="45"/>
      <c r="T7" s="45"/>
      <c r="V7" s="45"/>
    </row>
    <row r="8" spans="2:22" ht="28.15" customHeight="1" x14ac:dyDescent="0.25">
      <c r="B8" s="1192"/>
      <c r="C8" s="60" t="s">
        <v>70</v>
      </c>
      <c r="D8" s="44"/>
      <c r="E8" s="46"/>
      <c r="F8" s="45"/>
      <c r="G8" s="46"/>
      <c r="H8" s="45"/>
      <c r="I8" s="46"/>
      <c r="J8" s="45"/>
      <c r="L8" s="45"/>
      <c r="N8" s="45"/>
      <c r="P8" s="45"/>
      <c r="R8" s="45"/>
      <c r="T8" s="45"/>
      <c r="V8" s="45"/>
    </row>
    <row r="9" spans="2:22" ht="15" customHeight="1" x14ac:dyDescent="0.25">
      <c r="B9" s="1192"/>
      <c r="C9" s="60" t="s">
        <v>296</v>
      </c>
      <c r="D9" s="44"/>
      <c r="E9" s="46"/>
      <c r="F9" s="45"/>
      <c r="G9" s="46"/>
      <c r="H9" s="45"/>
      <c r="I9" s="46"/>
      <c r="J9" s="45"/>
      <c r="L9" s="45"/>
      <c r="N9" s="45"/>
      <c r="P9" s="45"/>
      <c r="R9" s="45"/>
      <c r="T9" s="45"/>
      <c r="V9" s="45"/>
    </row>
    <row r="10" spans="2:22" ht="30" x14ac:dyDescent="0.25">
      <c r="B10" s="1192"/>
      <c r="C10" s="61" t="s">
        <v>297</v>
      </c>
      <c r="D10" s="44"/>
      <c r="E10" s="46"/>
      <c r="F10" s="45"/>
      <c r="G10" s="46"/>
      <c r="H10" s="45"/>
      <c r="I10" s="46"/>
      <c r="J10" s="45"/>
      <c r="L10" s="45"/>
      <c r="N10" s="45"/>
      <c r="P10" s="45"/>
      <c r="R10" s="45"/>
      <c r="T10" s="45"/>
      <c r="V10" s="45"/>
    </row>
    <row r="11" spans="2:22" ht="45" x14ac:dyDescent="0.25">
      <c r="B11" s="1132" t="s">
        <v>73</v>
      </c>
      <c r="C11" s="61" t="s">
        <v>219</v>
      </c>
      <c r="D11" s="44"/>
      <c r="E11" s="46"/>
      <c r="F11" s="45"/>
      <c r="G11" s="46"/>
      <c r="H11" s="45"/>
      <c r="I11" s="46"/>
      <c r="J11" s="45"/>
      <c r="L11" s="45"/>
      <c r="N11" s="45"/>
      <c r="P11" s="45"/>
      <c r="R11" s="45"/>
      <c r="T11" s="45"/>
      <c r="V11" s="45"/>
    </row>
    <row r="12" spans="2:22" ht="30" x14ac:dyDescent="0.25">
      <c r="B12" s="1132"/>
      <c r="C12" s="61" t="s">
        <v>74</v>
      </c>
      <c r="D12" s="44"/>
      <c r="E12" s="46"/>
      <c r="F12" s="45"/>
      <c r="G12" s="46"/>
      <c r="H12" s="45"/>
      <c r="I12" s="46"/>
      <c r="J12" s="45"/>
      <c r="L12" s="45"/>
      <c r="N12" s="45"/>
      <c r="P12" s="45"/>
      <c r="R12" s="45"/>
      <c r="T12" s="45"/>
      <c r="V12" s="45"/>
    </row>
    <row r="13" spans="2:22" x14ac:dyDescent="0.25">
      <c r="B13" s="1132"/>
      <c r="C13" s="61" t="s">
        <v>75</v>
      </c>
      <c r="D13" s="44"/>
      <c r="E13" s="46"/>
      <c r="F13" s="45"/>
      <c r="G13" s="46"/>
      <c r="H13" s="45"/>
      <c r="I13" s="46"/>
      <c r="J13" s="45"/>
      <c r="L13" s="45"/>
      <c r="N13" s="45"/>
      <c r="P13" s="45"/>
      <c r="R13" s="45"/>
      <c r="T13" s="45"/>
      <c r="V13" s="45"/>
    </row>
    <row r="14" spans="2:22" x14ac:dyDescent="0.25">
      <c r="B14" s="1132"/>
      <c r="C14" s="61" t="s">
        <v>76</v>
      </c>
      <c r="D14" s="44"/>
      <c r="E14" s="46"/>
      <c r="F14" s="45"/>
      <c r="G14" s="46"/>
      <c r="H14" s="45"/>
      <c r="I14" s="46"/>
      <c r="J14" s="45"/>
      <c r="L14" s="45"/>
      <c r="N14" s="45"/>
      <c r="P14" s="45"/>
      <c r="R14" s="45"/>
      <c r="T14" s="45"/>
      <c r="V14" s="45"/>
    </row>
    <row r="15" spans="2:22" x14ac:dyDescent="0.25">
      <c r="B15" s="1132"/>
      <c r="C15" s="61" t="s">
        <v>77</v>
      </c>
      <c r="D15" s="44"/>
      <c r="E15" s="46"/>
      <c r="F15" s="45"/>
      <c r="G15" s="46"/>
      <c r="H15" s="45"/>
      <c r="I15" s="46"/>
      <c r="J15" s="45"/>
      <c r="L15" s="45"/>
      <c r="N15" s="45"/>
      <c r="P15" s="45"/>
      <c r="R15" s="45"/>
      <c r="T15" s="45"/>
      <c r="V15" s="45"/>
    </row>
    <row r="16" spans="2:22" x14ac:dyDescent="0.25">
      <c r="B16" s="1132"/>
      <c r="C16" s="61" t="s">
        <v>78</v>
      </c>
      <c r="D16" s="44"/>
      <c r="E16" s="46"/>
      <c r="F16" s="45"/>
      <c r="G16" s="46"/>
      <c r="H16" s="45"/>
      <c r="I16" s="46"/>
      <c r="J16" s="45"/>
      <c r="L16" s="45"/>
      <c r="N16" s="45"/>
      <c r="P16" s="45"/>
      <c r="R16" s="45"/>
      <c r="T16" s="45"/>
      <c r="V16" s="45"/>
    </row>
    <row r="17" spans="2:22" ht="30" x14ac:dyDescent="0.25">
      <c r="B17" s="1132"/>
      <c r="C17" s="61" t="s">
        <v>79</v>
      </c>
      <c r="D17" s="44"/>
      <c r="E17" s="46"/>
      <c r="F17" s="45"/>
      <c r="G17" s="46"/>
      <c r="H17" s="45"/>
      <c r="I17" s="46"/>
      <c r="J17" s="45"/>
      <c r="L17" s="45"/>
      <c r="N17" s="45"/>
      <c r="P17" s="45"/>
      <c r="R17" s="45"/>
      <c r="T17" s="45"/>
      <c r="V17" s="45"/>
    </row>
    <row r="18" spans="2:22" ht="15.75" customHeight="1" x14ac:dyDescent="0.25">
      <c r="B18" s="9"/>
      <c r="C18" s="9"/>
      <c r="D18" s="9"/>
    </row>
    <row r="19" spans="2:22" ht="15.75" customHeight="1" x14ac:dyDescent="0.25">
      <c r="B19" s="10"/>
      <c r="C19" s="10"/>
      <c r="D19" s="10"/>
    </row>
    <row r="20" spans="2:22" ht="15.75" customHeight="1" x14ac:dyDescent="0.25">
      <c r="B20" s="10"/>
      <c r="C20" s="10"/>
      <c r="D20" s="10"/>
    </row>
    <row r="21" spans="2:22" ht="15.75" customHeight="1" x14ac:dyDescent="0.25">
      <c r="B21" s="10"/>
      <c r="C21" s="10"/>
      <c r="D21" s="10"/>
    </row>
    <row r="22" spans="2:22" ht="15.75" customHeight="1" x14ac:dyDescent="0.25">
      <c r="B22" s="10"/>
      <c r="C22" s="10"/>
      <c r="D22" s="10"/>
    </row>
    <row r="23" spans="2:22" ht="15.75" customHeight="1" x14ac:dyDescent="0.25">
      <c r="B23" s="10"/>
      <c r="C23" s="10"/>
      <c r="D23" s="10"/>
    </row>
    <row r="24" spans="2:22" ht="15.75" customHeight="1" x14ac:dyDescent="0.25">
      <c r="B24" s="10"/>
      <c r="C24" s="10"/>
      <c r="D24" s="10"/>
    </row>
    <row r="25" spans="2:22" ht="16.5" customHeight="1" x14ac:dyDescent="0.25">
      <c r="B25" s="10"/>
      <c r="C25" s="10"/>
      <c r="D25" s="10"/>
    </row>
  </sheetData>
  <sheetProtection formatCells="0"/>
  <customSheetViews>
    <customSheetView guid="{9D1D14F5-8C2B-4583-83B3-9F89558F07EC}" scale="55">
      <pane xSplit="4" ySplit="7" topLeftCell="BX8" activePane="bottomRight" state="frozen"/>
      <selection pane="bottomRight" activeCell="E7" sqref="E7:DD7"/>
      <pageMargins left="0.7" right="0.7" top="0.75" bottom="0.75" header="0.3" footer="0.3"/>
    </customSheetView>
  </customSheetViews>
  <mergeCells count="25">
    <mergeCell ref="B11:B17"/>
    <mergeCell ref="B3:B4"/>
    <mergeCell ref="C3:C4"/>
    <mergeCell ref="F3:F4"/>
    <mergeCell ref="E2:F2"/>
    <mergeCell ref="D3:D4"/>
    <mergeCell ref="B1:C2"/>
    <mergeCell ref="B5:C5"/>
    <mergeCell ref="B6:B10"/>
    <mergeCell ref="G2:H2"/>
    <mergeCell ref="U2:V2"/>
    <mergeCell ref="V3:V4"/>
    <mergeCell ref="M2:N2"/>
    <mergeCell ref="N3:N4"/>
    <mergeCell ref="K2:L2"/>
    <mergeCell ref="L3:L4"/>
    <mergeCell ref="I2:J2"/>
    <mergeCell ref="J3:J4"/>
    <mergeCell ref="Q2:R2"/>
    <mergeCell ref="R3:R4"/>
    <mergeCell ref="S2:T2"/>
    <mergeCell ref="T3:T4"/>
    <mergeCell ref="H3:H4"/>
    <mergeCell ref="O2:P2"/>
    <mergeCell ref="P3:P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ФОИВ</vt:lpstr>
      <vt:lpstr>РОИВ</vt:lpstr>
      <vt:lpstr>ОМСУ</vt:lpstr>
      <vt:lpstr>Иные услуги - МФЦ</vt:lpstr>
      <vt:lpstr>Услуги иных организаций</vt:lpstr>
      <vt:lpstr>БАНКРОТСТВО</vt:lpstr>
      <vt:lpstr>Иные - другие орг.</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Zamdir-2</cp:lastModifiedBy>
  <cp:lastPrinted>2022-08-08T11:23:07Z</cp:lastPrinted>
  <dcterms:created xsi:type="dcterms:W3CDTF">2014-02-07T10:35:44Z</dcterms:created>
  <dcterms:modified xsi:type="dcterms:W3CDTF">2022-10-10T07:05:32Z</dcterms:modified>
</cp:coreProperties>
</file>